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8200273-3626-4186-8116-8710187491B3}" xr6:coauthVersionLast="47" xr6:coauthVersionMax="47" xr10:uidLastSave="{00000000-0000-0000-0000-000000000000}"/>
  <bookViews>
    <workbookView xWindow="-120" yWindow="-120" windowWidth="29040" windowHeight="15840" tabRatio="841" xr2:uid="{00000000-000D-0000-FFFF-FFFF00000000}"/>
  </bookViews>
  <sheets>
    <sheet name="3-1" sheetId="6" r:id="rId1"/>
    <sheet name="3-2" sheetId="20" r:id="rId2"/>
    <sheet name="3-3" sheetId="4" r:id="rId3"/>
    <sheet name="3-4" sheetId="8" r:id="rId4"/>
    <sheet name="3-5" sheetId="11" r:id="rId5"/>
    <sheet name="3-6" sheetId="10" r:id="rId6"/>
    <sheet name="3-7" sheetId="9" r:id="rId7"/>
    <sheet name="3-8.9" sheetId="12" r:id="rId8"/>
    <sheet name="3-10" sheetId="29" r:id="rId9"/>
    <sheet name="3-11" sheetId="14" r:id="rId10"/>
    <sheet name="3-12" sheetId="17" r:id="rId11"/>
    <sheet name="3-13.14" sheetId="16" r:id="rId12"/>
    <sheet name="3-15" sheetId="19" r:id="rId13"/>
    <sheet name="3-16" sheetId="30" r:id="rId14"/>
    <sheet name="3-17" sheetId="31" r:id="rId15"/>
  </sheets>
  <definedNames>
    <definedName name="_xlnm.Print_Area" localSheetId="9">'3-11'!$A$1:$J$19</definedName>
    <definedName name="_xlnm.Print_Area" localSheetId="12">'3-15'!$A$1:$O$33</definedName>
    <definedName name="_xlnm.Print_Area" localSheetId="13">'3-16'!$A$1:$J$21</definedName>
    <definedName name="_xlnm.Print_Area" localSheetId="2">'3-3'!$A$1:$T$43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" i="4" l="1"/>
  <c r="W13" i="4"/>
  <c r="X13" i="4"/>
  <c r="V15" i="4"/>
  <c r="W15" i="4"/>
  <c r="U22" i="4"/>
  <c r="V22" i="4"/>
  <c r="W22" i="4"/>
  <c r="M16" i="31"/>
  <c r="M15" i="31"/>
  <c r="M14" i="31"/>
  <c r="M13" i="31"/>
  <c r="M12" i="31"/>
  <c r="M11" i="31"/>
  <c r="M10" i="31"/>
  <c r="M9" i="31"/>
  <c r="K8" i="31"/>
  <c r="J8" i="31"/>
  <c r="I8" i="31"/>
  <c r="M8" i="31" l="1"/>
  <c r="R26" i="4" l="1"/>
  <c r="U47" i="9" l="1"/>
  <c r="V47" i="9"/>
  <c r="T47" i="9"/>
  <c r="U46" i="9"/>
  <c r="V46" i="9"/>
  <c r="T46" i="9"/>
  <c r="U45" i="9"/>
  <c r="V45" i="9"/>
  <c r="U44" i="9"/>
  <c r="V44" i="9"/>
  <c r="T45" i="9"/>
  <c r="T44" i="9"/>
  <c r="V43" i="9"/>
  <c r="U43" i="9"/>
  <c r="T43" i="9"/>
  <c r="U7" i="29" l="1"/>
  <c r="S7" i="29"/>
  <c r="Q7" i="29"/>
  <c r="M7" i="29"/>
  <c r="O7" i="29"/>
  <c r="J7" i="29" l="1"/>
  <c r="U8" i="29"/>
  <c r="S8" i="29"/>
  <c r="Q8" i="29"/>
  <c r="O8" i="29"/>
  <c r="M8" i="29"/>
  <c r="J8" i="29"/>
  <c r="H8" i="29"/>
  <c r="H7" i="29"/>
  <c r="F8" i="29"/>
  <c r="F7" i="29"/>
  <c r="D8" i="29"/>
  <c r="D7" i="29"/>
  <c r="C30" i="29" l="1"/>
  <c r="C29" i="29"/>
  <c r="C170" i="29" l="1"/>
  <c r="C169" i="29"/>
  <c r="C38" i="29"/>
  <c r="C37" i="29"/>
  <c r="C168" i="29"/>
  <c r="C167" i="29"/>
  <c r="C166" i="29"/>
  <c r="C165" i="29"/>
  <c r="C164" i="29"/>
  <c r="C163" i="29"/>
  <c r="C156" i="29"/>
  <c r="C155" i="29"/>
  <c r="C154" i="29"/>
  <c r="C153" i="29"/>
  <c r="C152" i="29"/>
  <c r="C151" i="29"/>
  <c r="C150" i="29"/>
  <c r="C149" i="29"/>
  <c r="C148" i="29"/>
  <c r="C147" i="29"/>
  <c r="C146" i="29"/>
  <c r="C145" i="29"/>
  <c r="C144" i="29"/>
  <c r="C143" i="29"/>
  <c r="C142" i="29"/>
  <c r="C141" i="29"/>
  <c r="C140" i="29"/>
  <c r="C139" i="29"/>
  <c r="C138" i="29"/>
  <c r="C137" i="29"/>
  <c r="C136" i="29"/>
  <c r="C135" i="29"/>
  <c r="C134" i="29"/>
  <c r="C133" i="29"/>
  <c r="C132" i="29"/>
  <c r="C131" i="29"/>
  <c r="C130" i="29"/>
  <c r="C129" i="29"/>
  <c r="C128" i="29"/>
  <c r="C127" i="29"/>
  <c r="C126" i="29"/>
  <c r="C125" i="29"/>
  <c r="C124" i="29"/>
  <c r="C123" i="29"/>
  <c r="C122" i="29"/>
  <c r="C121" i="29"/>
  <c r="C120" i="29"/>
  <c r="C119" i="29"/>
  <c r="C88" i="29"/>
  <c r="C87" i="29"/>
  <c r="C118" i="29"/>
  <c r="C117" i="29"/>
  <c r="C116" i="29"/>
  <c r="C115" i="29"/>
  <c r="C114" i="29"/>
  <c r="C113" i="29"/>
  <c r="C112" i="29"/>
  <c r="C111" i="29"/>
  <c r="C104" i="29"/>
  <c r="C103" i="29"/>
  <c r="C102" i="29"/>
  <c r="C101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180" i="29"/>
  <c r="C179" i="29"/>
  <c r="C178" i="29"/>
  <c r="C177" i="29"/>
  <c r="C176" i="29"/>
  <c r="C175" i="29"/>
  <c r="C174" i="29"/>
  <c r="C173" i="29"/>
  <c r="C172" i="29"/>
  <c r="C171" i="29"/>
  <c r="C86" i="29"/>
  <c r="C85" i="29"/>
  <c r="C192" i="29"/>
  <c r="C191" i="29"/>
  <c r="C190" i="29"/>
  <c r="C189" i="29"/>
  <c r="C188" i="29"/>
  <c r="C187" i="29"/>
  <c r="C186" i="29"/>
  <c r="C185" i="29"/>
  <c r="C184" i="29"/>
  <c r="C183" i="29"/>
  <c r="C182" i="29"/>
  <c r="C181" i="29"/>
  <c r="C84" i="29"/>
  <c r="C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48" i="29"/>
  <c r="C47" i="29"/>
  <c r="C46" i="29"/>
  <c r="C45" i="29"/>
  <c r="C44" i="29"/>
  <c r="C43" i="29"/>
  <c r="C62" i="29"/>
  <c r="C61" i="29"/>
  <c r="C60" i="29"/>
  <c r="C59" i="29"/>
  <c r="C52" i="29"/>
  <c r="C51" i="29"/>
  <c r="C50" i="29"/>
  <c r="C49" i="29"/>
  <c r="C40" i="29"/>
  <c r="C39" i="29"/>
  <c r="C42" i="29"/>
  <c r="C41" i="29"/>
  <c r="C36" i="29"/>
  <c r="C35" i="29"/>
  <c r="C34" i="29"/>
  <c r="C33" i="29"/>
  <c r="C32" i="29"/>
  <c r="C31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1" i="29"/>
  <c r="C13" i="29"/>
  <c r="C15" i="29"/>
  <c r="C9" i="29"/>
  <c r="C10" i="29"/>
  <c r="C16" i="29"/>
  <c r="C14" i="29"/>
  <c r="C12" i="29"/>
  <c r="C7" i="29" l="1"/>
  <c r="C8" i="29"/>
  <c r="D7" i="11" l="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C7" i="11"/>
  <c r="D8" i="8" l="1"/>
  <c r="E8" i="8"/>
  <c r="F8" i="8"/>
  <c r="C8" i="8"/>
  <c r="O13" i="8"/>
  <c r="G8" i="8" l="1"/>
  <c r="O8" i="8"/>
  <c r="F40" i="17" l="1"/>
  <c r="F39" i="17"/>
  <c r="F38" i="17"/>
  <c r="F37" i="17"/>
  <c r="F36" i="17"/>
  <c r="F35" i="17"/>
  <c r="F34" i="17"/>
  <c r="F26" i="17"/>
  <c r="F27" i="17"/>
  <c r="F28" i="17"/>
  <c r="F29" i="17"/>
  <c r="F30" i="17"/>
  <c r="F31" i="17"/>
  <c r="F25" i="17"/>
  <c r="E9" i="16" l="1"/>
  <c r="E10" i="16"/>
  <c r="E19" i="16"/>
  <c r="E18" i="16"/>
  <c r="E17" i="16"/>
  <c r="E13" i="16"/>
  <c r="E15" i="16"/>
  <c r="E14" i="16"/>
  <c r="K43" i="12" l="1"/>
  <c r="K40" i="12"/>
  <c r="F43" i="12"/>
  <c r="F40" i="12"/>
  <c r="E40" i="12" l="1"/>
  <c r="E43" i="12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D9" i="10" l="1"/>
  <c r="C9" i="10" s="1"/>
  <c r="D10" i="10"/>
  <c r="C10" i="10" s="1"/>
  <c r="D11" i="10"/>
  <c r="C11" i="10" s="1"/>
  <c r="D12" i="10"/>
  <c r="C12" i="10" s="1"/>
  <c r="D13" i="10"/>
  <c r="C13" i="10" s="1"/>
  <c r="D14" i="10"/>
  <c r="C14" i="10" s="1"/>
  <c r="D15" i="10"/>
  <c r="C15" i="10" s="1"/>
  <c r="D16" i="10"/>
  <c r="C16" i="10" s="1"/>
  <c r="D17" i="10"/>
  <c r="C17" i="10" s="1"/>
  <c r="D18" i="10"/>
  <c r="C18" i="10" s="1"/>
  <c r="D19" i="10"/>
  <c r="C19" i="10" s="1"/>
  <c r="D20" i="10"/>
  <c r="C20" i="10" s="1"/>
  <c r="D21" i="10"/>
  <c r="C21" i="10" s="1"/>
  <c r="D22" i="10"/>
  <c r="C22" i="10" s="1"/>
  <c r="D23" i="10"/>
  <c r="C23" i="10" s="1"/>
  <c r="D24" i="10"/>
  <c r="C24" i="10" s="1"/>
  <c r="D25" i="10"/>
  <c r="C25" i="10" s="1"/>
  <c r="J8" i="10"/>
  <c r="J7" i="10" s="1"/>
  <c r="D8" i="10"/>
  <c r="C8" i="10" s="1"/>
  <c r="E7" i="10"/>
  <c r="F7" i="10"/>
  <c r="G7" i="10"/>
  <c r="H7" i="10"/>
  <c r="I7" i="10"/>
  <c r="K7" i="10"/>
  <c r="L7" i="10"/>
  <c r="M7" i="10"/>
  <c r="N7" i="10"/>
  <c r="O7" i="10"/>
  <c r="C7" i="10" l="1"/>
  <c r="D7" i="10"/>
  <c r="R35" i="4"/>
  <c r="G9" i="8" l="1"/>
  <c r="O36" i="4" l="1"/>
  <c r="N36" i="4"/>
  <c r="M36" i="4"/>
  <c r="O30" i="4"/>
  <c r="N30" i="4"/>
  <c r="M30" i="4"/>
  <c r="O24" i="4"/>
  <c r="N24" i="4"/>
  <c r="M24" i="4"/>
  <c r="O18" i="4"/>
  <c r="N18" i="4"/>
  <c r="M18" i="4"/>
  <c r="O12" i="4"/>
  <c r="N12" i="4"/>
  <c r="M12" i="4"/>
  <c r="O6" i="4"/>
  <c r="N6" i="4"/>
  <c r="M6" i="4"/>
  <c r="R32" i="4" l="1"/>
  <c r="S30" i="4"/>
  <c r="T30" i="4"/>
  <c r="T32" i="4"/>
  <c r="R30" i="4"/>
  <c r="S32" i="4"/>
  <c r="T26" i="4" l="1"/>
  <c r="S26" i="4"/>
  <c r="T35" i="4" l="1"/>
  <c r="S35" i="4"/>
  <c r="T37" i="4"/>
  <c r="T22" i="4"/>
  <c r="T28" i="4"/>
  <c r="S22" i="4"/>
  <c r="S37" i="4"/>
  <c r="S28" i="4"/>
  <c r="R28" i="4"/>
  <c r="R37" i="4"/>
  <c r="R22" i="4"/>
  <c r="T29" i="4" l="1"/>
  <c r="S36" i="4"/>
  <c r="T38" i="4"/>
  <c r="T36" i="4"/>
  <c r="T31" i="4"/>
  <c r="T33" i="4"/>
  <c r="R29" i="4"/>
  <c r="S29" i="4"/>
  <c r="T27" i="4"/>
  <c r="S33" i="4"/>
  <c r="S31" i="4"/>
  <c r="R38" i="4"/>
  <c r="S38" i="4"/>
  <c r="S27" i="4"/>
  <c r="P28" i="20"/>
  <c r="R27" i="4" l="1"/>
  <c r="R36" i="4"/>
  <c r="R33" i="4"/>
  <c r="R31" i="4"/>
  <c r="P27" i="20" l="1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11" i="20"/>
  <c r="P10" i="20"/>
  <c r="P9" i="20"/>
  <c r="P8" i="20"/>
  <c r="O49" i="8"/>
  <c r="G49" i="8"/>
  <c r="O48" i="8"/>
  <c r="G48" i="8"/>
  <c r="O47" i="8"/>
  <c r="G47" i="8"/>
  <c r="O46" i="8"/>
  <c r="G46" i="8"/>
  <c r="O45" i="8"/>
  <c r="G45" i="8"/>
  <c r="O44" i="8"/>
  <c r="G44" i="8"/>
  <c r="O43" i="8"/>
  <c r="G43" i="8"/>
  <c r="O42" i="8"/>
  <c r="G42" i="8"/>
  <c r="O41" i="8"/>
  <c r="G41" i="8"/>
  <c r="O40" i="8"/>
  <c r="G40" i="8"/>
  <c r="O39" i="8"/>
  <c r="G39" i="8"/>
  <c r="O38" i="8"/>
  <c r="G38" i="8"/>
  <c r="O37" i="8"/>
  <c r="G37" i="8"/>
  <c r="O36" i="8"/>
  <c r="G36" i="8"/>
  <c r="O35" i="8"/>
  <c r="G35" i="8"/>
  <c r="O34" i="8"/>
  <c r="G34" i="8"/>
  <c r="O33" i="8"/>
  <c r="G33" i="8"/>
  <c r="O32" i="8"/>
  <c r="G32" i="8"/>
  <c r="O31" i="8"/>
  <c r="G31" i="8"/>
  <c r="O30" i="8"/>
  <c r="G30" i="8"/>
  <c r="O29" i="8"/>
  <c r="G29" i="8"/>
  <c r="O28" i="8"/>
  <c r="G28" i="8"/>
  <c r="O27" i="8"/>
  <c r="G27" i="8"/>
  <c r="O26" i="8"/>
  <c r="G26" i="8"/>
  <c r="O25" i="8"/>
  <c r="G25" i="8"/>
  <c r="O24" i="8"/>
  <c r="G23" i="8"/>
  <c r="O23" i="8"/>
  <c r="G22" i="8"/>
  <c r="O22" i="8"/>
  <c r="G21" i="8"/>
  <c r="O21" i="8"/>
  <c r="G20" i="8"/>
  <c r="O20" i="8"/>
  <c r="O19" i="8"/>
  <c r="G18" i="8"/>
  <c r="O18" i="8"/>
  <c r="G17" i="8"/>
  <c r="O17" i="8"/>
  <c r="G16" i="8"/>
  <c r="O16" i="8"/>
  <c r="G15" i="8"/>
  <c r="O15" i="8"/>
  <c r="G14" i="8"/>
  <c r="O14" i="8"/>
  <c r="G13" i="8"/>
  <c r="G12" i="8"/>
  <c r="O12" i="8"/>
  <c r="G11" i="8"/>
  <c r="O11" i="8"/>
  <c r="G10" i="8"/>
  <c r="O10" i="8"/>
  <c r="O9" i="8"/>
</calcChain>
</file>

<file path=xl/sharedStrings.xml><?xml version="1.0" encoding="utf-8"?>
<sst xmlns="http://schemas.openxmlformats.org/spreadsheetml/2006/main" count="1439" uniqueCount="757">
  <si>
    <t>年   齢</t>
    <rPh sb="0" eb="1">
      <t>トシ</t>
    </rPh>
    <rPh sb="4" eb="5">
      <t>ヨワイ</t>
    </rPh>
    <phoneticPr fontId="5"/>
  </si>
  <si>
    <t>総　　数</t>
    <rPh sb="0" eb="1">
      <t>フサ</t>
    </rPh>
    <rPh sb="3" eb="4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</si>
  <si>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</si>
  <si>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</si>
  <si>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　　数</t>
    <rPh sb="0" eb="1">
      <t>フサ</t>
    </rPh>
    <rPh sb="4" eb="5">
      <t>カズ</t>
    </rPh>
    <phoneticPr fontId="5"/>
  </si>
  <si>
    <t>25～29歳</t>
    <rPh sb="5" eb="6">
      <t>サイ</t>
    </rPh>
    <phoneticPr fontId="5"/>
  </si>
  <si>
    <t>80～84歳</t>
    <rPh sb="5" eb="6">
      <t>サイ</t>
    </rPh>
    <phoneticPr fontId="5"/>
  </si>
  <si>
    <t>55～59歳</t>
    <rPh sb="5" eb="6">
      <t>サイ</t>
    </rPh>
    <phoneticPr fontId="5"/>
  </si>
  <si>
    <t>30～34歳</t>
    <rPh sb="5" eb="6">
      <t>サイ</t>
    </rPh>
    <phoneticPr fontId="5"/>
  </si>
  <si>
    <t>85～89歳</t>
    <rPh sb="5" eb="6">
      <t>サイ</t>
    </rPh>
    <phoneticPr fontId="5"/>
  </si>
  <si>
    <t>60～64歳</t>
    <rPh sb="5" eb="6">
      <t>サイ</t>
    </rPh>
    <phoneticPr fontId="5"/>
  </si>
  <si>
    <t>35～39歳</t>
    <rPh sb="5" eb="6">
      <t>サイ</t>
    </rPh>
    <phoneticPr fontId="5"/>
  </si>
  <si>
    <t>10～14歳</t>
    <rPh sb="5" eb="6">
      <t>サイ</t>
    </rPh>
    <phoneticPr fontId="5"/>
  </si>
  <si>
    <t>90～94歳</t>
    <rPh sb="5" eb="6">
      <t>サイ</t>
    </rPh>
    <phoneticPr fontId="5"/>
  </si>
  <si>
    <t>65～69歳</t>
    <rPh sb="5" eb="6">
      <t>サイ</t>
    </rPh>
    <phoneticPr fontId="5"/>
  </si>
  <si>
    <t>40～44歳</t>
    <rPh sb="5" eb="6">
      <t>サイ</t>
    </rPh>
    <phoneticPr fontId="5"/>
  </si>
  <si>
    <t>15～19歳</t>
    <rPh sb="5" eb="6">
      <t>サイ</t>
    </rPh>
    <phoneticPr fontId="5"/>
  </si>
  <si>
    <t>95～99歳</t>
    <rPh sb="5" eb="6">
      <t>サイ</t>
    </rPh>
    <phoneticPr fontId="5"/>
  </si>
  <si>
    <t>70～74歳</t>
    <rPh sb="5" eb="6">
      <t>サイ</t>
    </rPh>
    <phoneticPr fontId="5"/>
  </si>
  <si>
    <t>45～49歳</t>
    <rPh sb="5" eb="6">
      <t>サイ</t>
    </rPh>
    <phoneticPr fontId="5"/>
  </si>
  <si>
    <t>20～24歳</t>
    <rPh sb="5" eb="6">
      <t>サイ</t>
    </rPh>
    <phoneticPr fontId="5"/>
  </si>
  <si>
    <t>100歳以上</t>
    <rPh sb="3" eb="4">
      <t>サイ</t>
    </rPh>
    <rPh sb="4" eb="6">
      <t>イジョウ</t>
    </rPh>
    <phoneticPr fontId="5"/>
  </si>
  <si>
    <t>75～79歳</t>
    <rPh sb="5" eb="6">
      <t>サイ</t>
    </rPh>
    <phoneticPr fontId="5"/>
  </si>
  <si>
    <t>50～54歳</t>
    <rPh sb="5" eb="6">
      <t>サイ</t>
    </rPh>
    <phoneticPr fontId="5"/>
  </si>
  <si>
    <t>年齢不詳</t>
    <rPh sb="0" eb="1">
      <t>トシ</t>
    </rPh>
    <rPh sb="1" eb="2">
      <t>ヨワイ</t>
    </rPh>
    <rPh sb="2" eb="3">
      <t>フ</t>
    </rPh>
    <rPh sb="3" eb="4">
      <t>ツマビ</t>
    </rPh>
    <phoneticPr fontId="5"/>
  </si>
  <si>
    <t xml:space="preserve">  資料：総務省統計局「国勢調査報告」</t>
    <rPh sb="5" eb="8">
      <t>ソウムショウ</t>
    </rPh>
    <rPh sb="8" eb="11">
      <t>トウケイキョク</t>
    </rPh>
    <rPh sb="12" eb="14">
      <t>コクセイ</t>
    </rPh>
    <rPh sb="14" eb="16">
      <t>チョウサ</t>
    </rPh>
    <rPh sb="16" eb="18">
      <t>ホウコク</t>
    </rPh>
    <phoneticPr fontId="5"/>
  </si>
  <si>
    <t>平成17年</t>
  </si>
  <si>
    <t>平成22年</t>
  </si>
  <si>
    <t>総数・構成比</t>
  </si>
  <si>
    <t>男</t>
  </si>
  <si>
    <t>女</t>
  </si>
  <si>
    <t>％</t>
  </si>
  <si>
    <t>％</t>
    <phoneticPr fontId="5"/>
  </si>
  <si>
    <t>（再掲）</t>
    <rPh sb="1" eb="3">
      <t>サイケイ</t>
    </rPh>
    <phoneticPr fontId="5"/>
  </si>
  <si>
    <t>3-1．国勢調査人口の推移</t>
    <rPh sb="4" eb="6">
      <t>コクセイ</t>
    </rPh>
    <rPh sb="6" eb="8">
      <t>チョウサ</t>
    </rPh>
    <rPh sb="8" eb="10">
      <t>ジンコウ</t>
    </rPh>
    <rPh sb="11" eb="13">
      <t>スイイ</t>
    </rPh>
    <phoneticPr fontId="5"/>
  </si>
  <si>
    <t>年次</t>
    <rPh sb="0" eb="2">
      <t>ネンジ</t>
    </rPh>
    <phoneticPr fontId="5"/>
  </si>
  <si>
    <t>世帯数</t>
    <rPh sb="0" eb="3">
      <t>セタイスウ</t>
    </rPh>
    <phoneticPr fontId="5"/>
  </si>
  <si>
    <t>人口</t>
    <rPh sb="0" eb="2">
      <t>ジンコウ</t>
    </rPh>
    <phoneticPr fontId="5"/>
  </si>
  <si>
    <t>大阪府人口</t>
    <rPh sb="0" eb="3">
      <t>オオサカフ</t>
    </rPh>
    <rPh sb="3" eb="5">
      <t>ジンコウ</t>
    </rPh>
    <phoneticPr fontId="5"/>
  </si>
  <si>
    <t>総数</t>
    <rPh sb="0" eb="2">
      <t>ソウスウ</t>
    </rPh>
    <phoneticPr fontId="5"/>
  </si>
  <si>
    <t>第</t>
    <rPh sb="0" eb="1">
      <t>ダイ</t>
    </rPh>
    <phoneticPr fontId="5"/>
  </si>
  <si>
    <t>回</t>
    <rPh sb="0" eb="1">
      <t>カイ</t>
    </rPh>
    <phoneticPr fontId="5"/>
  </si>
  <si>
    <t>年</t>
    <rPh sb="0" eb="1">
      <t>ネン</t>
    </rPh>
    <phoneticPr fontId="5"/>
  </si>
  <si>
    <t>大正</t>
    <rPh sb="0" eb="2">
      <t>タイショウ</t>
    </rPh>
    <phoneticPr fontId="5"/>
  </si>
  <si>
    <t>昭和</t>
    <rPh sb="0" eb="2">
      <t>ショウワ</t>
    </rPh>
    <phoneticPr fontId="5"/>
  </si>
  <si>
    <t>15</t>
  </si>
  <si>
    <t>25</t>
  </si>
  <si>
    <t>30</t>
  </si>
  <si>
    <t>35</t>
  </si>
  <si>
    <t>10</t>
  </si>
  <si>
    <t>40</t>
  </si>
  <si>
    <t>11</t>
  </si>
  <si>
    <t>45</t>
  </si>
  <si>
    <t>12</t>
  </si>
  <si>
    <t>50</t>
  </si>
  <si>
    <t>13</t>
  </si>
  <si>
    <t>55</t>
  </si>
  <si>
    <t>14</t>
  </si>
  <si>
    <t>60</t>
  </si>
  <si>
    <t>平成</t>
    <rPh sb="0" eb="2">
      <t>ヘイセイ</t>
    </rPh>
    <phoneticPr fontId="5"/>
  </si>
  <si>
    <t>16</t>
  </si>
  <si>
    <t>資料：総務省統計局「国勢調査報告」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5"/>
  </si>
  <si>
    <t>集計した結果を掲げたものである。</t>
    <rPh sb="0" eb="2">
      <t>シュウケイ</t>
    </rPh>
    <rPh sb="4" eb="6">
      <t>ケッカ</t>
    </rPh>
    <rPh sb="7" eb="8">
      <t>カカ</t>
    </rPh>
    <phoneticPr fontId="5"/>
  </si>
  <si>
    <t>地区</t>
    <rPh sb="0" eb="2">
      <t>チク</t>
    </rPh>
    <phoneticPr fontId="5"/>
  </si>
  <si>
    <t>世帯数</t>
  </si>
  <si>
    <t>１世帯
当たり
人   員</t>
    <rPh sb="1" eb="3">
      <t>セタイ</t>
    </rPh>
    <rPh sb="4" eb="5">
      <t>ア</t>
    </rPh>
    <phoneticPr fontId="5"/>
  </si>
  <si>
    <t>総数</t>
  </si>
  <si>
    <t>堂山町</t>
  </si>
  <si>
    <t>朝日町</t>
  </si>
  <si>
    <t>常盤町</t>
  </si>
  <si>
    <t>泉町</t>
  </si>
  <si>
    <t>殿島町</t>
  </si>
  <si>
    <t>石原町</t>
  </si>
  <si>
    <t>中町</t>
  </si>
  <si>
    <t>一番町</t>
  </si>
  <si>
    <t>野里町</t>
  </si>
  <si>
    <t>打越町</t>
  </si>
  <si>
    <t>浜町</t>
  </si>
  <si>
    <t>江端町</t>
  </si>
  <si>
    <t>速見町</t>
  </si>
  <si>
    <t>大池町</t>
  </si>
  <si>
    <t>東田町</t>
  </si>
  <si>
    <t>大橋町</t>
  </si>
  <si>
    <t>大倉町</t>
  </si>
  <si>
    <t>舟田町</t>
  </si>
  <si>
    <t>沖町</t>
  </si>
  <si>
    <t>古川町</t>
  </si>
  <si>
    <t>大字門真</t>
  </si>
  <si>
    <t>-</t>
  </si>
  <si>
    <t>深田町</t>
  </si>
  <si>
    <t>垣内町</t>
  </si>
  <si>
    <t>本町</t>
  </si>
  <si>
    <t>上野口町</t>
  </si>
  <si>
    <t>松葉町</t>
  </si>
  <si>
    <t>上島町</t>
  </si>
  <si>
    <t>松生町</t>
  </si>
  <si>
    <t>大字横地</t>
  </si>
  <si>
    <t>御堂町</t>
  </si>
  <si>
    <t>北島町</t>
  </si>
  <si>
    <t>北岸和田１丁目</t>
    <rPh sb="5" eb="7">
      <t>チョウメ</t>
    </rPh>
    <phoneticPr fontId="5"/>
  </si>
  <si>
    <t>北岸和田２丁目</t>
    <rPh sb="5" eb="7">
      <t>チョウメ</t>
    </rPh>
    <phoneticPr fontId="5"/>
  </si>
  <si>
    <t>北岸和田３丁目</t>
    <rPh sb="5" eb="7">
      <t>チョウメ</t>
    </rPh>
    <phoneticPr fontId="5"/>
  </si>
  <si>
    <t>岸和田２丁目</t>
    <rPh sb="4" eb="6">
      <t>チョウメ</t>
    </rPh>
    <phoneticPr fontId="5"/>
  </si>
  <si>
    <t>岸和田３丁目</t>
    <rPh sb="4" eb="6">
      <t>チョウメ</t>
    </rPh>
    <phoneticPr fontId="5"/>
  </si>
  <si>
    <t>南野口町</t>
  </si>
  <si>
    <t>岸和田４丁目</t>
    <rPh sb="4" eb="6">
      <t>チョウメ</t>
    </rPh>
    <phoneticPr fontId="5"/>
  </si>
  <si>
    <t>宮野町</t>
  </si>
  <si>
    <t>北巣本町</t>
  </si>
  <si>
    <t>宮前町</t>
  </si>
  <si>
    <t>向島町</t>
  </si>
  <si>
    <t>桑才新町</t>
  </si>
  <si>
    <t>元町</t>
  </si>
  <si>
    <t>幸福町</t>
  </si>
  <si>
    <t>柳町</t>
  </si>
  <si>
    <t>寿町</t>
  </si>
  <si>
    <t>柳田町</t>
  </si>
  <si>
    <t>栄町</t>
  </si>
  <si>
    <t>脇田町</t>
  </si>
  <si>
    <t>五月田町</t>
  </si>
  <si>
    <t>下馬伏町</t>
  </si>
  <si>
    <t>小路町</t>
  </si>
  <si>
    <t>島頭１丁目</t>
  </si>
  <si>
    <t>新橋町</t>
  </si>
  <si>
    <t>島頭２丁目</t>
  </si>
  <si>
    <t>常称寺町</t>
  </si>
  <si>
    <t>島頭３丁目</t>
  </si>
  <si>
    <t>下島町</t>
  </si>
  <si>
    <t>島頭４丁目</t>
  </si>
  <si>
    <t>城垣町</t>
  </si>
  <si>
    <t>四宮１丁目</t>
  </si>
  <si>
    <t>東江端町</t>
  </si>
  <si>
    <t>四宮２丁目</t>
  </si>
  <si>
    <t>末広町</t>
  </si>
  <si>
    <t>四宮３丁目</t>
  </si>
  <si>
    <t>巣本町</t>
  </si>
  <si>
    <t>四宮４丁目</t>
  </si>
  <si>
    <t>千石東町</t>
  </si>
  <si>
    <t>四宮５丁目</t>
  </si>
  <si>
    <t>千石西町</t>
  </si>
  <si>
    <t>四宮６丁目</t>
  </si>
  <si>
    <t>月出町</t>
  </si>
  <si>
    <t>年　　次</t>
    <rPh sb="0" eb="1">
      <t>トシ</t>
    </rPh>
    <rPh sb="3" eb="4">
      <t>ツギ</t>
    </rPh>
    <phoneticPr fontId="5"/>
  </si>
  <si>
    <t>アジア・インド圏</t>
    <rPh sb="7" eb="8">
      <t>ケン</t>
    </rPh>
    <phoneticPr fontId="5"/>
  </si>
  <si>
    <t>韓　国　・　朝　鮮</t>
    <rPh sb="0" eb="1">
      <t>カン</t>
    </rPh>
    <rPh sb="2" eb="3">
      <t>クニ</t>
    </rPh>
    <rPh sb="6" eb="7">
      <t>アサ</t>
    </rPh>
    <rPh sb="8" eb="9">
      <t>スクナ</t>
    </rPh>
    <phoneticPr fontId="5"/>
  </si>
  <si>
    <t>中　　　　国</t>
    <rPh sb="0" eb="1">
      <t>ナカ</t>
    </rPh>
    <rPh sb="5" eb="6">
      <t>クニ</t>
    </rPh>
    <phoneticPr fontId="5"/>
  </si>
  <si>
    <t>フィリピン</t>
    <phoneticPr fontId="5"/>
  </si>
  <si>
    <t>タイ</t>
    <phoneticPr fontId="5"/>
  </si>
  <si>
    <t>インドネシア</t>
    <phoneticPr fontId="5"/>
  </si>
  <si>
    <t>ベトナム</t>
    <phoneticPr fontId="5"/>
  </si>
  <si>
    <t>インド</t>
    <phoneticPr fontId="5"/>
  </si>
  <si>
    <t>　17</t>
  </si>
  <si>
    <t xml:space="preserve">  22</t>
  </si>
  <si>
    <t>総計</t>
    <rPh sb="0" eb="2">
      <t>ソウケイ</t>
    </rPh>
    <phoneticPr fontId="5"/>
  </si>
  <si>
    <t>イギリス</t>
    <phoneticPr fontId="5"/>
  </si>
  <si>
    <t>アメリカ</t>
    <phoneticPr fontId="5"/>
  </si>
  <si>
    <t>ブラジル</t>
    <phoneticPr fontId="5"/>
  </si>
  <si>
    <t>ペルー</t>
    <phoneticPr fontId="5"/>
  </si>
  <si>
    <t>総　数</t>
    <rPh sb="0" eb="1">
      <t>フサ</t>
    </rPh>
    <rPh sb="2" eb="3">
      <t>カズ</t>
    </rPh>
    <phoneticPr fontId="5"/>
  </si>
  <si>
    <t xml:space="preserve">    資料：総務省統計局「国勢調査報告」</t>
    <rPh sb="7" eb="10">
      <t>ソウムショウ</t>
    </rPh>
    <rPh sb="10" eb="13">
      <t>トウケイキョク</t>
    </rPh>
    <rPh sb="14" eb="16">
      <t>コクセイ</t>
    </rPh>
    <rPh sb="16" eb="18">
      <t>チョウサ</t>
    </rPh>
    <rPh sb="18" eb="20">
      <t>ホウコク</t>
    </rPh>
    <phoneticPr fontId="5"/>
  </si>
  <si>
    <t>年　　　　齢</t>
    <rPh sb="0" eb="1">
      <t>トシ</t>
    </rPh>
    <rPh sb="5" eb="6">
      <t>ヨワイ</t>
    </rPh>
    <phoneticPr fontId="5"/>
  </si>
  <si>
    <t>未　　婚</t>
    <rPh sb="0" eb="1">
      <t>ミ</t>
    </rPh>
    <rPh sb="3" eb="4">
      <t>コン</t>
    </rPh>
    <phoneticPr fontId="5"/>
  </si>
  <si>
    <t>有　配　偶</t>
    <rPh sb="0" eb="1">
      <t>ユウ</t>
    </rPh>
    <rPh sb="2" eb="3">
      <t>クバ</t>
    </rPh>
    <rPh sb="4" eb="5">
      <t>タグ</t>
    </rPh>
    <phoneticPr fontId="5"/>
  </si>
  <si>
    <t>死　　別</t>
    <rPh sb="0" eb="1">
      <t>シ</t>
    </rPh>
    <rPh sb="3" eb="4">
      <t>ベツ</t>
    </rPh>
    <phoneticPr fontId="5"/>
  </si>
  <si>
    <t>離　　別</t>
    <rPh sb="0" eb="1">
      <t>リ</t>
    </rPh>
    <rPh sb="3" eb="4">
      <t>ベツ</t>
    </rPh>
    <phoneticPr fontId="5"/>
  </si>
  <si>
    <t>　</t>
    <phoneticPr fontId="5"/>
  </si>
  <si>
    <t>平均年齢</t>
    <rPh sb="0" eb="2">
      <t>ヘイキン</t>
    </rPh>
    <rPh sb="2" eb="4">
      <t>ネンレイ</t>
    </rPh>
    <phoneticPr fontId="5"/>
  </si>
  <si>
    <t>町　　名</t>
    <rPh sb="0" eb="1">
      <t>マチ</t>
    </rPh>
    <rPh sb="3" eb="4">
      <t>メイ</t>
    </rPh>
    <phoneticPr fontId="14"/>
  </si>
  <si>
    <t>総数</t>
    <rPh sb="0" eb="2">
      <t>ソウスウ</t>
    </rPh>
    <phoneticPr fontId="14"/>
  </si>
  <si>
    <t>10～</t>
    <phoneticPr fontId="14"/>
  </si>
  <si>
    <t>15～</t>
    <phoneticPr fontId="14"/>
  </si>
  <si>
    <t>20～</t>
    <phoneticPr fontId="14"/>
  </si>
  <si>
    <t>25～</t>
    <phoneticPr fontId="14"/>
  </si>
  <si>
    <t>30～</t>
    <phoneticPr fontId="14"/>
  </si>
  <si>
    <t>35～</t>
    <phoneticPr fontId="14"/>
  </si>
  <si>
    <t>40～</t>
    <phoneticPr fontId="14"/>
  </si>
  <si>
    <t>45～</t>
    <phoneticPr fontId="14"/>
  </si>
  <si>
    <t>50～</t>
    <phoneticPr fontId="14"/>
  </si>
  <si>
    <t>55～</t>
    <phoneticPr fontId="14"/>
  </si>
  <si>
    <t>60～</t>
    <phoneticPr fontId="14"/>
  </si>
  <si>
    <t>65～</t>
    <phoneticPr fontId="14"/>
  </si>
  <si>
    <t>70～</t>
    <phoneticPr fontId="14"/>
  </si>
  <si>
    <t>75～</t>
    <phoneticPr fontId="14"/>
  </si>
  <si>
    <t>80～</t>
    <phoneticPr fontId="14"/>
  </si>
  <si>
    <t>85～</t>
    <phoneticPr fontId="14"/>
  </si>
  <si>
    <t>90～</t>
    <phoneticPr fontId="14"/>
  </si>
  <si>
    <t>95～</t>
    <phoneticPr fontId="14"/>
  </si>
  <si>
    <t>100歳</t>
    <rPh sb="3" eb="4">
      <t>サイ</t>
    </rPh>
    <phoneticPr fontId="14"/>
  </si>
  <si>
    <t>14歳</t>
    <rPh sb="2" eb="3">
      <t>サイ</t>
    </rPh>
    <phoneticPr fontId="14"/>
  </si>
  <si>
    <t>19歳</t>
    <rPh sb="2" eb="3">
      <t>サイ</t>
    </rPh>
    <phoneticPr fontId="14"/>
  </si>
  <si>
    <t>24歳</t>
    <rPh sb="2" eb="3">
      <t>サイ</t>
    </rPh>
    <phoneticPr fontId="14"/>
  </si>
  <si>
    <t>29歳</t>
    <rPh sb="2" eb="3">
      <t>サイ</t>
    </rPh>
    <phoneticPr fontId="14"/>
  </si>
  <si>
    <t>34歳</t>
    <rPh sb="2" eb="3">
      <t>サイ</t>
    </rPh>
    <phoneticPr fontId="14"/>
  </si>
  <si>
    <t>39歳</t>
    <rPh sb="2" eb="3">
      <t>サイ</t>
    </rPh>
    <phoneticPr fontId="14"/>
  </si>
  <si>
    <t>44歳</t>
    <rPh sb="2" eb="3">
      <t>サイ</t>
    </rPh>
    <phoneticPr fontId="14"/>
  </si>
  <si>
    <t>49歳</t>
    <rPh sb="2" eb="3">
      <t>サイ</t>
    </rPh>
    <phoneticPr fontId="14"/>
  </si>
  <si>
    <t>54歳</t>
    <rPh sb="2" eb="3">
      <t>サイ</t>
    </rPh>
    <phoneticPr fontId="14"/>
  </si>
  <si>
    <t>59歳</t>
    <rPh sb="2" eb="3">
      <t>サイ</t>
    </rPh>
    <phoneticPr fontId="14"/>
  </si>
  <si>
    <t>64歳</t>
    <rPh sb="2" eb="3">
      <t>サイ</t>
    </rPh>
    <phoneticPr fontId="14"/>
  </si>
  <si>
    <t>69歳</t>
    <rPh sb="2" eb="3">
      <t>サイ</t>
    </rPh>
    <phoneticPr fontId="14"/>
  </si>
  <si>
    <t>74歳</t>
    <rPh sb="2" eb="3">
      <t>サイ</t>
    </rPh>
    <phoneticPr fontId="14"/>
  </si>
  <si>
    <t>79歳</t>
    <phoneticPr fontId="14"/>
  </si>
  <si>
    <t>84歳</t>
    <phoneticPr fontId="14"/>
  </si>
  <si>
    <t>89歳</t>
    <phoneticPr fontId="14"/>
  </si>
  <si>
    <t>94歳</t>
    <phoneticPr fontId="14"/>
  </si>
  <si>
    <t>99歳</t>
    <phoneticPr fontId="14"/>
  </si>
  <si>
    <t>以上</t>
    <rPh sb="0" eb="2">
      <t>イジョウ</t>
    </rPh>
    <phoneticPr fontId="14"/>
  </si>
  <si>
    <t>総数</t>
    <rPh sb="0" eb="1">
      <t>フサ</t>
    </rPh>
    <rPh sb="1" eb="2">
      <t>カズ</t>
    </rPh>
    <phoneticPr fontId="14"/>
  </si>
  <si>
    <t>朝日町</t>
    <phoneticPr fontId="14"/>
  </si>
  <si>
    <t>泉町</t>
    <phoneticPr fontId="14"/>
  </si>
  <si>
    <t>石原町</t>
    <phoneticPr fontId="14"/>
  </si>
  <si>
    <t>一番町</t>
    <phoneticPr fontId="14"/>
  </si>
  <si>
    <t>打越町</t>
    <phoneticPr fontId="14"/>
  </si>
  <si>
    <t>江端町</t>
    <phoneticPr fontId="14"/>
  </si>
  <si>
    <t>大池町</t>
    <phoneticPr fontId="14"/>
  </si>
  <si>
    <t>大橋町</t>
    <phoneticPr fontId="14"/>
  </si>
  <si>
    <t>大倉町</t>
    <phoneticPr fontId="14"/>
  </si>
  <si>
    <t>沖町</t>
    <phoneticPr fontId="14"/>
  </si>
  <si>
    <t>大字門真</t>
    <phoneticPr fontId="14"/>
  </si>
  <si>
    <t>垣内町</t>
    <phoneticPr fontId="14"/>
  </si>
  <si>
    <t>上野口町</t>
    <phoneticPr fontId="14"/>
  </si>
  <si>
    <t>上島町</t>
    <phoneticPr fontId="14"/>
  </si>
  <si>
    <t>大字横地</t>
    <phoneticPr fontId="14"/>
  </si>
  <si>
    <t>北島町</t>
    <phoneticPr fontId="14"/>
  </si>
  <si>
    <t>北岸和田１丁目</t>
    <phoneticPr fontId="14"/>
  </si>
  <si>
    <t>北岸和田２丁目</t>
    <phoneticPr fontId="14"/>
  </si>
  <si>
    <t>北岸和田３丁目</t>
    <phoneticPr fontId="14"/>
  </si>
  <si>
    <t>岸和田１丁目</t>
    <phoneticPr fontId="14"/>
  </si>
  <si>
    <t>岸和田２丁目</t>
    <phoneticPr fontId="14"/>
  </si>
  <si>
    <t>岸和田３丁目</t>
    <phoneticPr fontId="14"/>
  </si>
  <si>
    <t>岸和田４丁目</t>
    <phoneticPr fontId="14"/>
  </si>
  <si>
    <t>北巣本町</t>
    <phoneticPr fontId="14"/>
  </si>
  <si>
    <t>桑才新町</t>
    <phoneticPr fontId="14"/>
  </si>
  <si>
    <t>幸福町</t>
    <phoneticPr fontId="14"/>
  </si>
  <si>
    <t>寿町</t>
    <phoneticPr fontId="14"/>
  </si>
  <si>
    <t>栄町</t>
    <phoneticPr fontId="14"/>
  </si>
  <si>
    <t>五月田町</t>
    <phoneticPr fontId="14"/>
  </si>
  <si>
    <t>小路町</t>
    <phoneticPr fontId="14"/>
  </si>
  <si>
    <t>新橋町</t>
    <phoneticPr fontId="14"/>
  </si>
  <si>
    <t>常称寺町</t>
    <phoneticPr fontId="14"/>
  </si>
  <si>
    <t>下島町</t>
    <phoneticPr fontId="14"/>
  </si>
  <si>
    <t>城垣町</t>
    <phoneticPr fontId="14"/>
  </si>
  <si>
    <t>東江端町</t>
    <phoneticPr fontId="14"/>
  </si>
  <si>
    <t>末広町</t>
    <phoneticPr fontId="14"/>
  </si>
  <si>
    <t>巣本町</t>
    <phoneticPr fontId="14"/>
  </si>
  <si>
    <t xml:space="preserve">  資料：総務省統計局「国勢調査報告」</t>
    <rPh sb="5" eb="8">
      <t>ソウムショウ</t>
    </rPh>
    <rPh sb="8" eb="11">
      <t>トウケイキョク</t>
    </rPh>
    <rPh sb="12" eb="14">
      <t>コクセイ</t>
    </rPh>
    <rPh sb="14" eb="16">
      <t>チョウサ</t>
    </rPh>
    <rPh sb="16" eb="18">
      <t>ホウコク</t>
    </rPh>
    <phoneticPr fontId="14"/>
  </si>
  <si>
    <t>人口</t>
    <rPh sb="0" eb="2">
      <t>ジンコウ</t>
    </rPh>
    <phoneticPr fontId="14"/>
  </si>
  <si>
    <t>70～</t>
  </si>
  <si>
    <t>75～</t>
  </si>
  <si>
    <t>80～</t>
  </si>
  <si>
    <t>85～</t>
  </si>
  <si>
    <t>90～</t>
  </si>
  <si>
    <t>95～</t>
  </si>
  <si>
    <t>74歳</t>
  </si>
  <si>
    <t>79歳</t>
  </si>
  <si>
    <t>84歳</t>
  </si>
  <si>
    <t>89歳</t>
  </si>
  <si>
    <t>94歳</t>
  </si>
  <si>
    <t>99歳</t>
  </si>
  <si>
    <t>千石東町</t>
    <phoneticPr fontId="14"/>
  </si>
  <si>
    <t>千石西町</t>
    <phoneticPr fontId="14"/>
  </si>
  <si>
    <t>月出町</t>
    <phoneticPr fontId="14"/>
  </si>
  <si>
    <t>堂山町</t>
    <phoneticPr fontId="14"/>
  </si>
  <si>
    <t>常盤町</t>
    <phoneticPr fontId="14"/>
  </si>
  <si>
    <t>殿島町</t>
    <phoneticPr fontId="14"/>
  </si>
  <si>
    <t>中町</t>
    <phoneticPr fontId="14"/>
  </si>
  <si>
    <t>野里町</t>
    <phoneticPr fontId="14"/>
  </si>
  <si>
    <t>浜町</t>
    <phoneticPr fontId="14"/>
  </si>
  <si>
    <t>速見町</t>
    <phoneticPr fontId="14"/>
  </si>
  <si>
    <t>東田町</t>
    <phoneticPr fontId="14"/>
  </si>
  <si>
    <t>舟田町</t>
    <phoneticPr fontId="14"/>
  </si>
  <si>
    <t>古川町</t>
    <phoneticPr fontId="14"/>
  </si>
  <si>
    <t>深田町</t>
    <phoneticPr fontId="14"/>
  </si>
  <si>
    <t>本町</t>
    <phoneticPr fontId="14"/>
  </si>
  <si>
    <t>松葉町</t>
    <phoneticPr fontId="14"/>
  </si>
  <si>
    <t>松生町</t>
    <phoneticPr fontId="14"/>
  </si>
  <si>
    <t>御堂町</t>
    <phoneticPr fontId="14"/>
  </si>
  <si>
    <t>三ツ島１丁目</t>
    <rPh sb="0" eb="1">
      <t>ミ</t>
    </rPh>
    <rPh sb="2" eb="3">
      <t>シマ</t>
    </rPh>
    <rPh sb="4" eb="6">
      <t>チョウメ</t>
    </rPh>
    <phoneticPr fontId="14"/>
  </si>
  <si>
    <t>三ツ島２丁目</t>
    <rPh sb="0" eb="1">
      <t>ミ</t>
    </rPh>
    <rPh sb="2" eb="3">
      <t>シマ</t>
    </rPh>
    <rPh sb="4" eb="6">
      <t>チョウメ</t>
    </rPh>
    <phoneticPr fontId="14"/>
  </si>
  <si>
    <t>三ツ島３丁目</t>
    <rPh sb="0" eb="1">
      <t>ミ</t>
    </rPh>
    <rPh sb="2" eb="3">
      <t>シマ</t>
    </rPh>
    <rPh sb="4" eb="6">
      <t>チョウメ</t>
    </rPh>
    <phoneticPr fontId="14"/>
  </si>
  <si>
    <t>三ツ島４丁目</t>
    <rPh sb="0" eb="1">
      <t>ミ</t>
    </rPh>
    <rPh sb="2" eb="3">
      <t>シマ</t>
    </rPh>
    <rPh sb="4" eb="6">
      <t>チョウメ</t>
    </rPh>
    <phoneticPr fontId="14"/>
  </si>
  <si>
    <t>三ツ島５丁目</t>
    <rPh sb="0" eb="1">
      <t>ミ</t>
    </rPh>
    <rPh sb="2" eb="3">
      <t>シマ</t>
    </rPh>
    <rPh sb="4" eb="6">
      <t>チョウメ</t>
    </rPh>
    <phoneticPr fontId="14"/>
  </si>
  <si>
    <t>三ツ島６丁目</t>
    <rPh sb="0" eb="1">
      <t>ミ</t>
    </rPh>
    <rPh sb="2" eb="3">
      <t>シマ</t>
    </rPh>
    <rPh sb="4" eb="6">
      <t>チョウメ</t>
    </rPh>
    <phoneticPr fontId="14"/>
  </si>
  <si>
    <t>南野口町</t>
    <phoneticPr fontId="14"/>
  </si>
  <si>
    <t>宮野町</t>
    <phoneticPr fontId="14"/>
  </si>
  <si>
    <t>宮前町</t>
    <phoneticPr fontId="14"/>
  </si>
  <si>
    <t>向島町</t>
    <phoneticPr fontId="14"/>
  </si>
  <si>
    <t>元町</t>
    <phoneticPr fontId="14"/>
  </si>
  <si>
    <t>柳町</t>
    <phoneticPr fontId="14"/>
  </si>
  <si>
    <t>柳田町</t>
    <phoneticPr fontId="14"/>
  </si>
  <si>
    <t>脇田町</t>
    <phoneticPr fontId="14"/>
  </si>
  <si>
    <t>下馬伏町</t>
    <rPh sb="1" eb="2">
      <t>ウマ</t>
    </rPh>
    <rPh sb="2" eb="3">
      <t>フ</t>
    </rPh>
    <rPh sb="3" eb="4">
      <t>マチ</t>
    </rPh>
    <phoneticPr fontId="14"/>
  </si>
  <si>
    <t>島頭１丁目</t>
    <rPh sb="0" eb="1">
      <t>シマ</t>
    </rPh>
    <rPh sb="1" eb="2">
      <t>ガシラ</t>
    </rPh>
    <rPh sb="3" eb="5">
      <t>チョウメ</t>
    </rPh>
    <phoneticPr fontId="14"/>
  </si>
  <si>
    <t>島頭２丁目</t>
    <rPh sb="0" eb="1">
      <t>シマ</t>
    </rPh>
    <rPh sb="1" eb="2">
      <t>ガシラ</t>
    </rPh>
    <rPh sb="3" eb="5">
      <t>チョウメ</t>
    </rPh>
    <phoneticPr fontId="14"/>
  </si>
  <si>
    <t>島頭３丁目</t>
    <rPh sb="0" eb="1">
      <t>シマ</t>
    </rPh>
    <rPh sb="1" eb="2">
      <t>ガシラ</t>
    </rPh>
    <rPh sb="3" eb="5">
      <t>チョウメ</t>
    </rPh>
    <phoneticPr fontId="14"/>
  </si>
  <si>
    <t>島頭４丁目</t>
    <rPh sb="0" eb="1">
      <t>シマ</t>
    </rPh>
    <rPh sb="1" eb="2">
      <t>ガシラ</t>
    </rPh>
    <rPh sb="3" eb="5">
      <t>チョウメ</t>
    </rPh>
    <phoneticPr fontId="14"/>
  </si>
  <si>
    <t>四宮１丁目</t>
    <rPh sb="0" eb="2">
      <t>シノミヤ</t>
    </rPh>
    <rPh sb="3" eb="5">
      <t>チョウメ</t>
    </rPh>
    <phoneticPr fontId="14"/>
  </si>
  <si>
    <t>四宮２丁目</t>
    <rPh sb="0" eb="2">
      <t>シノミヤ</t>
    </rPh>
    <rPh sb="3" eb="5">
      <t>チョウメ</t>
    </rPh>
    <phoneticPr fontId="14"/>
  </si>
  <si>
    <t>四宮３丁目</t>
    <rPh sb="0" eb="2">
      <t>シノミヤ</t>
    </rPh>
    <rPh sb="3" eb="5">
      <t>チョウメ</t>
    </rPh>
    <phoneticPr fontId="14"/>
  </si>
  <si>
    <t>四宮４丁目</t>
    <rPh sb="0" eb="2">
      <t>シノミヤ</t>
    </rPh>
    <rPh sb="3" eb="5">
      <t>チョウメ</t>
    </rPh>
    <phoneticPr fontId="14"/>
  </si>
  <si>
    <t>四宮５丁目</t>
    <rPh sb="0" eb="2">
      <t>シノミヤ</t>
    </rPh>
    <rPh sb="3" eb="5">
      <t>チョウメ</t>
    </rPh>
    <phoneticPr fontId="14"/>
  </si>
  <si>
    <t>四宮６丁目</t>
    <rPh sb="0" eb="2">
      <t>シノミヤ</t>
    </rPh>
    <rPh sb="3" eb="5">
      <t>チョウメ</t>
    </rPh>
    <phoneticPr fontId="14"/>
  </si>
  <si>
    <t>総　　　　数</t>
    <rPh sb="0" eb="1">
      <t>フサ</t>
    </rPh>
    <rPh sb="5" eb="6">
      <t>カズ</t>
    </rPh>
    <phoneticPr fontId="5"/>
  </si>
  <si>
    <t>一　　　　　　　　　　　般　　　　　　　　　　　世　　　　　　　　　　　帯</t>
    <rPh sb="0" eb="1">
      <t>１</t>
    </rPh>
    <rPh sb="12" eb="13">
      <t>バン</t>
    </rPh>
    <rPh sb="24" eb="25">
      <t>ヨ</t>
    </rPh>
    <rPh sb="36" eb="37">
      <t>オビ</t>
    </rPh>
    <phoneticPr fontId="5"/>
  </si>
  <si>
    <t>世帯数</t>
    <rPh sb="0" eb="1">
      <t>ヨ</t>
    </rPh>
    <rPh sb="1" eb="2">
      <t>オビ</t>
    </rPh>
    <rPh sb="2" eb="3">
      <t>カズ</t>
    </rPh>
    <phoneticPr fontId="5"/>
  </si>
  <si>
    <t>世帯人員</t>
    <rPh sb="0" eb="2">
      <t>セタイ</t>
    </rPh>
    <rPh sb="2" eb="4">
      <t>ジンイン</t>
    </rPh>
    <phoneticPr fontId="5"/>
  </si>
  <si>
    <t>世　　　　　　　　　　　帯　　　　　　　　　　　数</t>
    <rPh sb="0" eb="1">
      <t>ヨ</t>
    </rPh>
    <rPh sb="12" eb="13">
      <t>オビ</t>
    </rPh>
    <rPh sb="24" eb="25">
      <t>カズ</t>
    </rPh>
    <phoneticPr fontId="5"/>
  </si>
  <si>
    <t>一般世帯
人員</t>
    <rPh sb="0" eb="2">
      <t>イッパン</t>
    </rPh>
    <rPh sb="2" eb="4">
      <t>セタイ</t>
    </rPh>
    <rPh sb="5" eb="7">
      <t>ジンイン</t>
    </rPh>
    <phoneticPr fontId="5"/>
  </si>
  <si>
    <t>間借り</t>
    <rPh sb="0" eb="2">
      <t>マガ</t>
    </rPh>
    <phoneticPr fontId="5"/>
  </si>
  <si>
    <t>会社などの</t>
    <rPh sb="0" eb="2">
      <t>カイシャ</t>
    </rPh>
    <phoneticPr fontId="5"/>
  </si>
  <si>
    <t>10人以上</t>
    <rPh sb="2" eb="3">
      <t>ニン</t>
    </rPh>
    <rPh sb="3" eb="5">
      <t>イジョウ</t>
    </rPh>
    <phoneticPr fontId="5"/>
  </si>
  <si>
    <t>下宿などの</t>
    <rPh sb="0" eb="2">
      <t>ゲシュク</t>
    </rPh>
    <phoneticPr fontId="5"/>
  </si>
  <si>
    <t>独身寮の</t>
    <rPh sb="0" eb="3">
      <t>ドクシンリョウ</t>
    </rPh>
    <phoneticPr fontId="5"/>
  </si>
  <si>
    <t>単身者</t>
    <rPh sb="0" eb="3">
      <t>タンシンシャ</t>
    </rPh>
    <phoneticPr fontId="5"/>
  </si>
  <si>
    <t>一般世帯数
一般世帯人員</t>
    <rPh sb="0" eb="2">
      <t>イッパン</t>
    </rPh>
    <rPh sb="2" eb="5">
      <t>セタイスウ</t>
    </rPh>
    <rPh sb="7" eb="9">
      <t>イッパン</t>
    </rPh>
    <rPh sb="9" eb="11">
      <t>セタイ</t>
    </rPh>
    <rPh sb="11" eb="13">
      <t>ジンイン</t>
    </rPh>
    <phoneticPr fontId="14"/>
  </si>
  <si>
    <t>総　数</t>
    <rPh sb="0" eb="1">
      <t>フサ</t>
    </rPh>
    <rPh sb="2" eb="3">
      <t>カズ</t>
    </rPh>
    <phoneticPr fontId="14"/>
  </si>
  <si>
    <t>核　　家　　族　　世　　帯</t>
    <rPh sb="0" eb="1">
      <t>カク</t>
    </rPh>
    <rPh sb="3" eb="4">
      <t>イエ</t>
    </rPh>
    <rPh sb="6" eb="7">
      <t>ヤカラ</t>
    </rPh>
    <rPh sb="9" eb="10">
      <t>ヨ</t>
    </rPh>
    <rPh sb="12" eb="13">
      <t>オビ</t>
    </rPh>
    <phoneticPr fontId="14"/>
  </si>
  <si>
    <t>そ　　の　　他　　の　　親　　族　　世　　帯</t>
    <rPh sb="6" eb="7">
      <t>タ</t>
    </rPh>
    <rPh sb="12" eb="13">
      <t>オヤ</t>
    </rPh>
    <rPh sb="15" eb="16">
      <t>ヤカラ</t>
    </rPh>
    <rPh sb="18" eb="19">
      <t>ヨ</t>
    </rPh>
    <rPh sb="21" eb="22">
      <t>オビ</t>
    </rPh>
    <phoneticPr fontId="14"/>
  </si>
  <si>
    <t>（再　　掲）</t>
    <rPh sb="1" eb="2">
      <t>サイ</t>
    </rPh>
    <rPh sb="4" eb="5">
      <t>ケイ</t>
    </rPh>
    <phoneticPr fontId="14"/>
  </si>
  <si>
    <t>世帯数</t>
    <rPh sb="0" eb="3">
      <t>セタイスウ</t>
    </rPh>
    <phoneticPr fontId="14"/>
  </si>
  <si>
    <t>世帯人員</t>
    <rPh sb="0" eb="2">
      <t>セタイ</t>
    </rPh>
    <rPh sb="2" eb="4">
      <t>ジンイン</t>
    </rPh>
    <phoneticPr fontId="14"/>
  </si>
  <si>
    <t>備考：総数には「不詳」を含む。</t>
    <phoneticPr fontId="14"/>
  </si>
  <si>
    <t>資料：総務省統計局「国勢調査報告」</t>
    <rPh sb="3" eb="6">
      <t>ソウムショウ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14"/>
  </si>
  <si>
    <t>住居の種類</t>
    <rPh sb="0" eb="2">
      <t>ジュウキョ</t>
    </rPh>
    <rPh sb="3" eb="5">
      <t>シュルイ</t>
    </rPh>
    <phoneticPr fontId="14"/>
  </si>
  <si>
    <t>１世帯</t>
    <rPh sb="1" eb="3">
      <t>セタイ</t>
    </rPh>
    <phoneticPr fontId="14"/>
  </si>
  <si>
    <t>住宅の所有の関係</t>
    <rPh sb="0" eb="2">
      <t>ジュウタク</t>
    </rPh>
    <rPh sb="3" eb="5">
      <t>ショユウ</t>
    </rPh>
    <rPh sb="6" eb="8">
      <t>カンケイ</t>
    </rPh>
    <phoneticPr fontId="14"/>
  </si>
  <si>
    <t>当たり</t>
    <rPh sb="0" eb="1">
      <t>ア</t>
    </rPh>
    <phoneticPr fontId="14"/>
  </si>
  <si>
    <t>人員</t>
    <rPh sb="0" eb="2">
      <t>ジンイン</t>
    </rPh>
    <phoneticPr fontId="14"/>
  </si>
  <si>
    <t>一般世帯</t>
    <rPh sb="0" eb="2">
      <t>イッパン</t>
    </rPh>
    <rPh sb="2" eb="4">
      <t>セタイ</t>
    </rPh>
    <phoneticPr fontId="14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</si>
  <si>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14"/>
  </si>
  <si>
    <t>主世帯</t>
    <rPh sb="0" eb="1">
      <t>シュ</t>
    </rPh>
    <rPh sb="1" eb="3">
      <t>セタイ</t>
    </rPh>
    <phoneticPr fontId="14"/>
  </si>
  <si>
    <t>持ち家</t>
    <rPh sb="0" eb="1">
      <t>モ</t>
    </rPh>
    <rPh sb="2" eb="3">
      <t>イエ</t>
    </rPh>
    <phoneticPr fontId="14"/>
  </si>
  <si>
    <t>公営・都市機構・
公社の借家</t>
    <rPh sb="0" eb="2">
      <t>コウエイ</t>
    </rPh>
    <rPh sb="3" eb="5">
      <t>トシ</t>
    </rPh>
    <rPh sb="5" eb="7">
      <t>キコウ</t>
    </rPh>
    <rPh sb="9" eb="11">
      <t>コウシャ</t>
    </rPh>
    <rPh sb="12" eb="14">
      <t>シャクヤ</t>
    </rPh>
    <phoneticPr fontId="14"/>
  </si>
  <si>
    <t>民営の借家</t>
    <rPh sb="0" eb="2">
      <t>ミンエイ</t>
    </rPh>
    <rPh sb="3" eb="5">
      <t>シャクヤ</t>
    </rPh>
    <phoneticPr fontId="14"/>
  </si>
  <si>
    <t>給与住宅</t>
    <rPh sb="0" eb="2">
      <t>キュウヨ</t>
    </rPh>
    <rPh sb="2" eb="4">
      <t>ジュウタク</t>
    </rPh>
    <phoneticPr fontId="14"/>
  </si>
  <si>
    <t>間借り</t>
    <rPh sb="0" eb="2">
      <t>マガ</t>
    </rPh>
    <phoneticPr fontId="14"/>
  </si>
  <si>
    <t>住宅以外に住む一般世帯</t>
  </si>
  <si>
    <t>住宅の種類「不詳」</t>
    <rPh sb="0" eb="2">
      <t>ジュウタク</t>
    </rPh>
    <rPh sb="3" eb="5">
      <t>シュルイ</t>
    </rPh>
    <rPh sb="6" eb="8">
      <t>フショウ</t>
    </rPh>
    <phoneticPr fontId="14"/>
  </si>
  <si>
    <t>　　親　　　　　　　族　　　　　　　　世　　　　　　　　帯</t>
    <rPh sb="2" eb="3">
      <t>オヤ</t>
    </rPh>
    <rPh sb="10" eb="11">
      <t>ヤカラ</t>
    </rPh>
    <rPh sb="19" eb="20">
      <t>ヨ</t>
    </rPh>
    <rPh sb="28" eb="29">
      <t>オビ</t>
    </rPh>
    <phoneticPr fontId="14"/>
  </si>
  <si>
    <t>世帯人員が</t>
    <rPh sb="0" eb="2">
      <t>セタイ</t>
    </rPh>
    <rPh sb="2" eb="4">
      <t>ジンイン</t>
    </rPh>
    <phoneticPr fontId="5"/>
  </si>
  <si>
    <t>30 ～ 49</t>
    <phoneticPr fontId="5"/>
  </si>
  <si>
    <t>50人以上</t>
    <rPh sb="2" eb="3">
      <t>ニン</t>
    </rPh>
    <rPh sb="3" eb="5">
      <t>イジョウ</t>
    </rPh>
    <phoneticPr fontId="5"/>
  </si>
  <si>
    <t>寮・寄宿舎の学生・生徒</t>
  </si>
  <si>
    <t>病院・療養所の入院者</t>
    <rPh sb="3" eb="5">
      <t>リョウヨウ</t>
    </rPh>
    <rPh sb="5" eb="6">
      <t>ショ</t>
    </rPh>
    <phoneticPr fontId="5"/>
  </si>
  <si>
    <t>社会施設の入所者</t>
  </si>
  <si>
    <t>自衛隊営舎内居住者</t>
  </si>
  <si>
    <t>矯正施設の入所者</t>
  </si>
  <si>
    <t>その他</t>
    <rPh sb="2" eb="3">
      <t>タ</t>
    </rPh>
    <phoneticPr fontId="5"/>
  </si>
  <si>
    <t>一般世帯数</t>
    <rPh sb="0" eb="2">
      <t>イッパン</t>
    </rPh>
    <rPh sb="2" eb="5">
      <t>セタイスウ</t>
    </rPh>
    <phoneticPr fontId="5"/>
  </si>
  <si>
    <t>一般世帯人員</t>
    <rPh sb="0" eb="2">
      <t>イッパン</t>
    </rPh>
    <rPh sb="2" eb="4">
      <t>セタイ</t>
    </rPh>
    <rPh sb="4" eb="6">
      <t>ジンイン</t>
    </rPh>
    <phoneticPr fontId="5"/>
  </si>
  <si>
    <t>（再　掲）</t>
    <rPh sb="1" eb="2">
      <t>サイ</t>
    </rPh>
    <rPh sb="3" eb="4">
      <t>ケイ</t>
    </rPh>
    <phoneticPr fontId="5"/>
  </si>
  <si>
    <t>18歳未満世帯人員</t>
    <rPh sb="2" eb="5">
      <t>サイミマン</t>
    </rPh>
    <rPh sb="5" eb="7">
      <t>セタイ</t>
    </rPh>
    <rPh sb="7" eb="9">
      <t>ジンイン</t>
    </rPh>
    <phoneticPr fontId="5"/>
  </si>
  <si>
    <t>住宅の所有の関係</t>
    <rPh sb="0" eb="2">
      <t>ジュウタク</t>
    </rPh>
    <rPh sb="3" eb="5">
      <t>ショユウ</t>
    </rPh>
    <rPh sb="6" eb="8">
      <t>カンケイ</t>
    </rPh>
    <phoneticPr fontId="5"/>
  </si>
  <si>
    <t>一 戸 建</t>
    <rPh sb="0" eb="1">
      <t>１</t>
    </rPh>
    <rPh sb="2" eb="3">
      <t>ト</t>
    </rPh>
    <rPh sb="4" eb="5">
      <t>ダ</t>
    </rPh>
    <phoneticPr fontId="5"/>
  </si>
  <si>
    <t>長 屋 建</t>
    <rPh sb="0" eb="1">
      <t>チョウ</t>
    </rPh>
    <rPh sb="2" eb="3">
      <t>ヤ</t>
    </rPh>
    <rPh sb="4" eb="5">
      <t>ダテ</t>
    </rPh>
    <phoneticPr fontId="5"/>
  </si>
  <si>
    <t>共　　　　同　　　　住　　　　宅</t>
    <rPh sb="0" eb="1">
      <t>トモ</t>
    </rPh>
    <rPh sb="5" eb="6">
      <t>ドウ</t>
    </rPh>
    <rPh sb="10" eb="11">
      <t>ジュウ</t>
    </rPh>
    <rPh sb="15" eb="16">
      <t>タク</t>
    </rPh>
    <phoneticPr fontId="5"/>
  </si>
  <si>
    <t>11～14</t>
    <phoneticPr fontId="5"/>
  </si>
  <si>
    <t>15階建</t>
    <rPh sb="2" eb="3">
      <t>カイ</t>
    </rPh>
    <rPh sb="3" eb="4">
      <t>タツル</t>
    </rPh>
    <phoneticPr fontId="5"/>
  </si>
  <si>
    <t>階建</t>
    <rPh sb="0" eb="1">
      <t>カイ</t>
    </rPh>
    <rPh sb="1" eb="2">
      <t>タツル</t>
    </rPh>
    <phoneticPr fontId="5"/>
  </si>
  <si>
    <t>以上</t>
    <rPh sb="0" eb="1">
      <t>イ</t>
    </rPh>
    <rPh sb="1" eb="2">
      <t>ウエ</t>
    </rPh>
    <phoneticPr fontId="5"/>
  </si>
  <si>
    <t>住宅に住む</t>
    <rPh sb="0" eb="2">
      <t>ジュウタク</t>
    </rPh>
    <rPh sb="3" eb="4">
      <t>ス</t>
    </rPh>
    <phoneticPr fontId="5"/>
  </si>
  <si>
    <t>一般世帯</t>
    <rPh sb="0" eb="1">
      <t>１</t>
    </rPh>
    <rPh sb="1" eb="2">
      <t>バン</t>
    </rPh>
    <rPh sb="2" eb="3">
      <t>ヨ</t>
    </rPh>
    <rPh sb="3" eb="4">
      <t>オビ</t>
    </rPh>
    <phoneticPr fontId="5"/>
  </si>
  <si>
    <t>主世帯</t>
    <rPh sb="0" eb="1">
      <t>シュ</t>
    </rPh>
    <rPh sb="1" eb="2">
      <t>ヨ</t>
    </rPh>
    <rPh sb="2" eb="3">
      <t>オビ</t>
    </rPh>
    <phoneticPr fontId="5"/>
  </si>
  <si>
    <t>持　ち　家</t>
    <rPh sb="0" eb="1">
      <t>モ</t>
    </rPh>
    <rPh sb="4" eb="5">
      <t>イエ</t>
    </rPh>
    <phoneticPr fontId="5"/>
  </si>
  <si>
    <t>民営の借家</t>
    <rPh sb="0" eb="2">
      <t>ミンエイ</t>
    </rPh>
    <rPh sb="3" eb="5">
      <t>シャクヤ</t>
    </rPh>
    <phoneticPr fontId="5"/>
  </si>
  <si>
    <t>給 与 住 宅</t>
    <rPh sb="0" eb="1">
      <t>キュウ</t>
    </rPh>
    <rPh sb="2" eb="3">
      <t>クミ</t>
    </rPh>
    <rPh sb="4" eb="5">
      <t>ジュウ</t>
    </rPh>
    <rPh sb="6" eb="7">
      <t>タク</t>
    </rPh>
    <phoneticPr fontId="5"/>
  </si>
  <si>
    <t>一般世帯</t>
    <rPh sb="0" eb="2">
      <t>イッパン</t>
    </rPh>
    <rPh sb="2" eb="4">
      <t>セタイ</t>
    </rPh>
    <phoneticPr fontId="5"/>
  </si>
  <si>
    <t>主世帯</t>
    <rPh sb="0" eb="1">
      <t>シュ</t>
    </rPh>
    <rPh sb="1" eb="3">
      <t>セタイ</t>
    </rPh>
    <phoneticPr fontId="5"/>
  </si>
  <si>
    <t>持ち家</t>
    <rPh sb="0" eb="1">
      <t>モ</t>
    </rPh>
    <rPh sb="2" eb="3">
      <t>イエ</t>
    </rPh>
    <phoneticPr fontId="5"/>
  </si>
  <si>
    <t>給与住宅</t>
    <rPh sb="0" eb="2">
      <t>キュウヨ</t>
    </rPh>
    <rPh sb="2" eb="4">
      <t>ジュウタク</t>
    </rPh>
    <phoneticPr fontId="5"/>
  </si>
  <si>
    <t xml:space="preserve">  備考：総数には住宅の建て方「不詳」を含む。</t>
  </si>
  <si>
    <t>65歳以上世帯人員</t>
    <rPh sb="2" eb="3">
      <t>サイ</t>
    </rPh>
    <rPh sb="3" eb="5">
      <t>イジョウ</t>
    </rPh>
    <rPh sb="5" eb="7">
      <t>セタイ</t>
    </rPh>
    <rPh sb="7" eb="9">
      <t>ジンイン</t>
    </rPh>
    <phoneticPr fontId="5"/>
  </si>
  <si>
    <t>65歳</t>
    <rPh sb="2" eb="3">
      <t>サイ</t>
    </rPh>
    <phoneticPr fontId="14"/>
  </si>
  <si>
    <t>65歳以上世帯員のいる一般世帯</t>
    <rPh sb="2" eb="5">
      <t>サイイジョウ</t>
    </rPh>
    <rPh sb="5" eb="8">
      <t>セタイイン</t>
    </rPh>
    <rPh sb="11" eb="13">
      <t>イッパン</t>
    </rPh>
    <rPh sb="13" eb="15">
      <t>セタイ</t>
    </rPh>
    <phoneticPr fontId="14"/>
  </si>
  <si>
    <t>公営・都市機構・公社の借家</t>
    <rPh sb="0" eb="2">
      <t>コウエイ</t>
    </rPh>
    <rPh sb="3" eb="5">
      <t>トシ</t>
    </rPh>
    <rPh sb="5" eb="7">
      <t>キコウ</t>
    </rPh>
    <rPh sb="8" eb="10">
      <t>コウシャ</t>
    </rPh>
    <rPh sb="11" eb="13">
      <t>シャクヤ</t>
    </rPh>
    <phoneticPr fontId="14"/>
  </si>
  <si>
    <t>住宅以外にすむ一般世帯</t>
  </si>
  <si>
    <t>住居の種類「不詳」</t>
    <rPh sb="0" eb="2">
      <t>ジュウキョ</t>
    </rPh>
    <rPh sb="3" eb="5">
      <t>シュルイ</t>
    </rPh>
    <rPh sb="6" eb="8">
      <t>フショウ</t>
    </rPh>
    <phoneticPr fontId="14"/>
  </si>
  <si>
    <t>14</t>
    <phoneticPr fontId="5"/>
  </si>
  <si>
    <t>10</t>
    <phoneticPr fontId="5"/>
  </si>
  <si>
    <t>22</t>
    <phoneticPr fontId="5"/>
  </si>
  <si>
    <t>17</t>
    <phoneticPr fontId="5"/>
  </si>
  <si>
    <t>12</t>
    <phoneticPr fontId="5"/>
  </si>
  <si>
    <t>18</t>
    <phoneticPr fontId="5"/>
  </si>
  <si>
    <t>19</t>
    <phoneticPr fontId="5"/>
  </si>
  <si>
    <t>20</t>
    <phoneticPr fontId="5"/>
  </si>
  <si>
    <t>27</t>
    <phoneticPr fontId="5"/>
  </si>
  <si>
    <t>世　　帯　　数</t>
    <rPh sb="0" eb="1">
      <t>ヨ</t>
    </rPh>
    <rPh sb="3" eb="4">
      <t>オビ</t>
    </rPh>
    <rPh sb="6" eb="7">
      <t>スウ</t>
    </rPh>
    <phoneticPr fontId="5"/>
  </si>
  <si>
    <t>世　帯　人　員</t>
    <rPh sb="0" eb="1">
      <t>ヨ</t>
    </rPh>
    <rPh sb="2" eb="3">
      <t>オビ</t>
    </rPh>
    <rPh sb="4" eb="5">
      <t>ヒト</t>
    </rPh>
    <rPh sb="6" eb="7">
      <t>イン</t>
    </rPh>
    <phoneticPr fontId="5"/>
  </si>
  <si>
    <t>資料：総務省統計局「国勢調査報告」</t>
    <rPh sb="3" eb="6">
      <t>ソウムショウ</t>
    </rPh>
    <rPh sb="6" eb="9">
      <t>トウケイキョク</t>
    </rPh>
    <rPh sb="10" eb="12">
      <t>コクセイ</t>
    </rPh>
    <rPh sb="12" eb="14">
      <t>チョウサ</t>
    </rPh>
    <rPh sb="14" eb="16">
      <t>ホウコク</t>
    </rPh>
    <phoneticPr fontId="5"/>
  </si>
  <si>
    <t>資料：総務省統計局 「国勢調査報告」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1" eb="13">
      <t>コクセイ</t>
    </rPh>
    <rPh sb="13" eb="15">
      <t>チョウサ</t>
    </rPh>
    <rPh sb="15" eb="17">
      <t>ホウコク</t>
    </rPh>
    <phoneticPr fontId="5"/>
  </si>
  <si>
    <t>総　　　　　　　数</t>
    <rPh sb="0" eb="1">
      <t>フサ</t>
    </rPh>
    <rPh sb="8" eb="9">
      <t>カズ</t>
    </rPh>
    <phoneticPr fontId="5"/>
  </si>
  <si>
    <t>　施設等の世帯数及び施設等の世帯人員</t>
    <phoneticPr fontId="4"/>
  </si>
  <si>
    <t>世　　　　　帯　　　　　数</t>
    <rPh sb="0" eb="1">
      <t>ヨ</t>
    </rPh>
    <rPh sb="6" eb="7">
      <t>オビ</t>
    </rPh>
    <rPh sb="12" eb="13">
      <t>カズ</t>
    </rPh>
    <phoneticPr fontId="5"/>
  </si>
  <si>
    <t>世　　　　帯　　　　人　　　　員</t>
    <rPh sb="0" eb="1">
      <t>ヨ</t>
    </rPh>
    <rPh sb="5" eb="6">
      <t>オビ</t>
    </rPh>
    <rPh sb="10" eb="11">
      <t>ヒト</t>
    </rPh>
    <rPh sb="15" eb="16">
      <t>イン</t>
    </rPh>
    <phoneticPr fontId="5"/>
  </si>
  <si>
    <t>平均年齢</t>
    <rPh sb="0" eb="2">
      <t>ヘイキン</t>
    </rPh>
    <rPh sb="2" eb="4">
      <t>ネンレイ</t>
    </rPh>
    <phoneticPr fontId="4"/>
  </si>
  <si>
    <t>15～64歳</t>
    <rPh sb="5" eb="6">
      <t>サイ</t>
    </rPh>
    <phoneticPr fontId="4"/>
  </si>
  <si>
    <t>65～歳</t>
    <rPh sb="3" eb="4">
      <t>サイ</t>
    </rPh>
    <phoneticPr fontId="4"/>
  </si>
  <si>
    <t>～19歳</t>
    <rPh sb="3" eb="4">
      <t>サイ</t>
    </rPh>
    <phoneticPr fontId="4"/>
  </si>
  <si>
    <t>20歳～</t>
    <rPh sb="2" eb="3">
      <t>サイ</t>
    </rPh>
    <phoneticPr fontId="4"/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</si>
  <si>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</si>
  <si>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</si>
  <si>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</si>
  <si>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</si>
  <si>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</si>
  <si>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</si>
  <si>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</si>
  <si>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</si>
  <si>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</si>
  <si>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</si>
  <si>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</si>
  <si>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</si>
  <si>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</si>
  <si>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</si>
  <si>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</si>
  <si>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</si>
  <si>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</si>
  <si>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</si>
  <si>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</si>
  <si>
    <t>大阪府</t>
    <rPh sb="0" eb="3">
      <t>オオサカフ</t>
    </rPh>
    <phoneticPr fontId="4"/>
  </si>
  <si>
    <t>門真市・構成比</t>
    <rPh sb="0" eb="3">
      <t>カドマシ</t>
    </rPh>
    <rPh sb="4" eb="6">
      <t>コウセイ</t>
    </rPh>
    <rPh sb="6" eb="7">
      <t>ヒ</t>
    </rPh>
    <phoneticPr fontId="5"/>
  </si>
  <si>
    <t>男女別人口</t>
    <phoneticPr fontId="4"/>
  </si>
  <si>
    <t>総数については、年齢不詳を含み、構成比につい</t>
    <rPh sb="0" eb="2">
      <t>ソウスウ</t>
    </rPh>
    <rPh sb="8" eb="10">
      <t>ネンレイ</t>
    </rPh>
    <rPh sb="10" eb="12">
      <t>フショウ</t>
    </rPh>
    <rPh sb="13" eb="14">
      <t>フク</t>
    </rPh>
    <rPh sb="16" eb="17">
      <t>カマエ</t>
    </rPh>
    <rPh sb="17" eb="18">
      <t>セイ</t>
    </rPh>
    <rPh sb="18" eb="19">
      <t>ヒ</t>
    </rPh>
    <phoneticPr fontId="5"/>
  </si>
  <si>
    <t xml:space="preserve">ては、年齢不詳を除いた数値である。 </t>
    <phoneticPr fontId="4"/>
  </si>
  <si>
    <t xml:space="preserve">国勢調査に基づき、本市において   </t>
    <phoneticPr fontId="4"/>
  </si>
  <si>
    <t>公営・都市機構・
公社の借家</t>
    <rPh sb="0" eb="2">
      <t>コウエイ</t>
    </rPh>
    <rPh sb="3" eb="5">
      <t>トシ</t>
    </rPh>
    <rPh sb="5" eb="7">
      <t>キコウ</t>
    </rPh>
    <phoneticPr fontId="5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</si>
  <si>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</si>
  <si>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</si>
  <si>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</si>
  <si>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</si>
  <si>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</si>
  <si>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</si>
  <si>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</si>
  <si>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</si>
  <si>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</si>
  <si>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</si>
  <si>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</si>
  <si>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</si>
  <si>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</si>
  <si>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</si>
  <si>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</si>
  <si>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</si>
  <si>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</si>
  <si>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</si>
  <si>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年齢不詳</t>
  </si>
  <si>
    <t>（再掲）</t>
  </si>
  <si>
    <t>15歳未満</t>
  </si>
  <si>
    <t>15～64歳</t>
  </si>
  <si>
    <t>65歳以上</t>
  </si>
  <si>
    <t>年　齢</t>
    <phoneticPr fontId="4"/>
  </si>
  <si>
    <t>総数</t>
    <rPh sb="0" eb="2">
      <t>ソウスウ</t>
    </rPh>
    <phoneticPr fontId="4"/>
  </si>
  <si>
    <t>町名</t>
    <rPh sb="0" eb="1">
      <t>チョウ</t>
    </rPh>
    <rPh sb="1" eb="2">
      <t>メイ</t>
    </rPh>
    <phoneticPr fontId="4"/>
  </si>
  <si>
    <t>年齢
不詳</t>
    <rPh sb="0" eb="2">
      <t>ネンレイ</t>
    </rPh>
    <rPh sb="3" eb="5">
      <t>フショウ</t>
    </rPh>
    <phoneticPr fontId="14"/>
  </si>
  <si>
    <t>年　齢</t>
    <rPh sb="0" eb="1">
      <t>ネン</t>
    </rPh>
    <rPh sb="2" eb="3">
      <t>トシ</t>
    </rPh>
    <phoneticPr fontId="5"/>
  </si>
  <si>
    <t>年次</t>
    <rPh sb="0" eb="1">
      <t>トシ</t>
    </rPh>
    <rPh sb="1" eb="2">
      <t>ツギ</t>
    </rPh>
    <phoneticPr fontId="5"/>
  </si>
  <si>
    <t>　した国勢調査の結果を掲げたものである。</t>
    <phoneticPr fontId="5"/>
  </si>
  <si>
    <t>年　次</t>
    <rPh sb="0" eb="1">
      <t>トシ</t>
    </rPh>
    <rPh sb="2" eb="3">
      <t>ツギ</t>
    </rPh>
    <phoneticPr fontId="5"/>
  </si>
  <si>
    <t>年　齢</t>
    <phoneticPr fontId="4"/>
  </si>
  <si>
    <t>0～4</t>
  </si>
  <si>
    <t>5～9</t>
  </si>
  <si>
    <t>15～64</t>
  </si>
  <si>
    <t>100～</t>
    <phoneticPr fontId="4"/>
  </si>
  <si>
    <t>～15</t>
    <phoneticPr fontId="4"/>
  </si>
  <si>
    <t>65～</t>
    <phoneticPr fontId="4"/>
  </si>
  <si>
    <t>不詳</t>
    <phoneticPr fontId="4"/>
  </si>
  <si>
    <t>北岸和田１</t>
  </si>
  <si>
    <t>北岸和田２</t>
  </si>
  <si>
    <t>北岸和田３</t>
  </si>
  <si>
    <t>岸和田１</t>
  </si>
  <si>
    <t>岸和田２</t>
  </si>
  <si>
    <t>岸和田３</t>
  </si>
  <si>
    <t>岸和田４</t>
  </si>
  <si>
    <t>三ツ島１</t>
    <rPh sb="0" eb="1">
      <t>ミ</t>
    </rPh>
    <rPh sb="2" eb="3">
      <t>シマ</t>
    </rPh>
    <phoneticPr fontId="14"/>
  </si>
  <si>
    <t>三ツ島２</t>
    <rPh sb="0" eb="1">
      <t>ミ</t>
    </rPh>
    <rPh sb="2" eb="3">
      <t>シマ</t>
    </rPh>
    <phoneticPr fontId="14"/>
  </si>
  <si>
    <t>三ツ島３</t>
    <rPh sb="0" eb="1">
      <t>ミ</t>
    </rPh>
    <rPh sb="2" eb="3">
      <t>シマ</t>
    </rPh>
    <phoneticPr fontId="14"/>
  </si>
  <si>
    <t>三ツ島４</t>
    <rPh sb="0" eb="1">
      <t>ミ</t>
    </rPh>
    <rPh sb="2" eb="3">
      <t>シマ</t>
    </rPh>
    <phoneticPr fontId="14"/>
  </si>
  <si>
    <t>三ツ島５</t>
    <rPh sb="0" eb="1">
      <t>ミ</t>
    </rPh>
    <rPh sb="2" eb="3">
      <t>シマ</t>
    </rPh>
    <phoneticPr fontId="14"/>
  </si>
  <si>
    <t>三ツ島６</t>
    <rPh sb="0" eb="1">
      <t>ミ</t>
    </rPh>
    <rPh sb="2" eb="3">
      <t>シマ</t>
    </rPh>
    <phoneticPr fontId="14"/>
  </si>
  <si>
    <t>島頭１</t>
    <rPh sb="0" eb="1">
      <t>シマ</t>
    </rPh>
    <rPh sb="1" eb="2">
      <t>ガシラ</t>
    </rPh>
    <phoneticPr fontId="14"/>
  </si>
  <si>
    <t>島頭２</t>
    <rPh sb="0" eb="1">
      <t>シマ</t>
    </rPh>
    <rPh sb="1" eb="2">
      <t>ガシラ</t>
    </rPh>
    <phoneticPr fontId="14"/>
  </si>
  <si>
    <t>島頭３</t>
    <rPh sb="0" eb="1">
      <t>シマ</t>
    </rPh>
    <rPh sb="1" eb="2">
      <t>ガシラ</t>
    </rPh>
    <phoneticPr fontId="14"/>
  </si>
  <si>
    <t>島頭４</t>
    <rPh sb="0" eb="1">
      <t>シマ</t>
    </rPh>
    <rPh sb="1" eb="2">
      <t>ガシラ</t>
    </rPh>
    <phoneticPr fontId="14"/>
  </si>
  <si>
    <t>四宮１</t>
    <rPh sb="0" eb="2">
      <t>シノミヤ</t>
    </rPh>
    <phoneticPr fontId="14"/>
  </si>
  <si>
    <t>四宮２</t>
    <rPh sb="0" eb="2">
      <t>シノミヤ</t>
    </rPh>
    <phoneticPr fontId="14"/>
  </si>
  <si>
    <t>四宮３</t>
    <rPh sb="0" eb="2">
      <t>シノミヤ</t>
    </rPh>
    <phoneticPr fontId="14"/>
  </si>
  <si>
    <t>四宮４</t>
    <rPh sb="0" eb="2">
      <t>シノミヤ</t>
    </rPh>
    <phoneticPr fontId="14"/>
  </si>
  <si>
    <t>四宮５</t>
    <rPh sb="0" eb="2">
      <t>シノミヤ</t>
    </rPh>
    <phoneticPr fontId="14"/>
  </si>
  <si>
    <t>四宮６</t>
    <rPh sb="0" eb="2">
      <t>シノミヤ</t>
    </rPh>
    <phoneticPr fontId="14"/>
  </si>
  <si>
    <t>15～19</t>
    <phoneticPr fontId="5"/>
  </si>
  <si>
    <t>一般世帯数</t>
    <rPh sb="0" eb="2">
      <t>イッパン</t>
    </rPh>
    <rPh sb="2" eb="5">
      <t>セタイスウ</t>
    </rPh>
    <phoneticPr fontId="14"/>
  </si>
  <si>
    <t>一般世帯人員</t>
    <rPh sb="0" eb="2">
      <t>イッパン</t>
    </rPh>
    <rPh sb="2" eb="4">
      <t>セタイ</t>
    </rPh>
    <rPh sb="4" eb="6">
      <t>ジンイン</t>
    </rPh>
    <phoneticPr fontId="14"/>
  </si>
  <si>
    <t>18歳未満世帯員のいる一般世帯</t>
    <rPh sb="2" eb="3">
      <t>サイ</t>
    </rPh>
    <rPh sb="3" eb="5">
      <t>ミマン</t>
    </rPh>
    <rPh sb="5" eb="8">
      <t>セタイイン</t>
    </rPh>
    <rPh sb="11" eb="13">
      <t>イッパン</t>
    </rPh>
    <rPh sb="13" eb="15">
      <t>セタイ</t>
    </rPh>
    <phoneticPr fontId="14"/>
  </si>
  <si>
    <t>世帯
人員</t>
    <rPh sb="0" eb="2">
      <t>セタイ</t>
    </rPh>
    <rPh sb="4" eb="6">
      <t>ジンイン</t>
    </rPh>
    <phoneticPr fontId="4"/>
  </si>
  <si>
    <t>世帯数</t>
    <rPh sb="0" eb="1">
      <t>ヨ</t>
    </rPh>
    <rPh sb="1" eb="2">
      <t>オビ</t>
    </rPh>
    <rPh sb="2" eb="3">
      <t>スウ</t>
    </rPh>
    <phoneticPr fontId="5"/>
  </si>
  <si>
    <t>世帯人員</t>
    <rPh sb="0" eb="1">
      <t>ヨ</t>
    </rPh>
    <rPh sb="1" eb="2">
      <t>オビ</t>
    </rPh>
    <rPh sb="2" eb="3">
      <t>ヒト</t>
    </rPh>
    <rPh sb="3" eb="4">
      <t>イン</t>
    </rPh>
    <phoneticPr fontId="5"/>
  </si>
  <si>
    <t>65歳以上</t>
    <rPh sb="2" eb="3">
      <t>サイ</t>
    </rPh>
    <rPh sb="3" eb="5">
      <t>イジョウ</t>
    </rPh>
    <phoneticPr fontId="5"/>
  </si>
  <si>
    <t>　人口及び世帯人員</t>
    <phoneticPr fontId="4"/>
  </si>
  <si>
    <t>　本市において集計した結果を掲げたものである。</t>
    <phoneticPr fontId="4"/>
  </si>
  <si>
    <t xml:space="preserve"> 国勢調査の結果を掲げたものである。</t>
    <phoneticPr fontId="4"/>
  </si>
  <si>
    <t>第</t>
    <rPh sb="0" eb="1">
      <t>ダイ</t>
    </rPh>
    <phoneticPr fontId="4"/>
  </si>
  <si>
    <t>21</t>
    <phoneticPr fontId="4"/>
  </si>
  <si>
    <t>回</t>
    <rPh sb="0" eb="1">
      <t>カイ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</si>
  <si>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</si>
  <si>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</si>
  <si>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平成27年</t>
    <phoneticPr fontId="4"/>
  </si>
  <si>
    <t>17</t>
  </si>
  <si>
    <t>22</t>
  </si>
  <si>
    <t xml:space="preserve">  27</t>
  </si>
  <si>
    <t>27</t>
  </si>
  <si>
    <t>…</t>
  </si>
  <si>
    <t>…</t>
    <phoneticPr fontId="4"/>
  </si>
  <si>
    <t>アジア・インド圏</t>
    <rPh sb="7" eb="8">
      <t>ケン</t>
    </rPh>
    <phoneticPr fontId="4"/>
  </si>
  <si>
    <t>ネパール</t>
    <phoneticPr fontId="4"/>
  </si>
  <si>
    <t>不　　詳</t>
    <rPh sb="0" eb="1">
      <t>フ</t>
    </rPh>
    <rPh sb="3" eb="4">
      <t>ショウ</t>
    </rPh>
    <phoneticPr fontId="4"/>
  </si>
  <si>
    <t>男女別15歳以上人口及び平均年齢</t>
  </si>
  <si>
    <t>平成12年</t>
    <rPh sb="0" eb="2">
      <t>ヘイセイ</t>
    </rPh>
    <rPh sb="4" eb="5">
      <t>ネン</t>
    </rPh>
    <phoneticPr fontId="4"/>
  </si>
  <si>
    <t>北島東町</t>
    <rPh sb="2" eb="3">
      <t>ヒガシ</t>
    </rPh>
    <rPh sb="3" eb="4">
      <t>マチ</t>
    </rPh>
    <phoneticPr fontId="4"/>
  </si>
  <si>
    <t>ひえ島町</t>
    <rPh sb="2" eb="3">
      <t>ジマ</t>
    </rPh>
    <rPh sb="3" eb="4">
      <t>チョウ</t>
    </rPh>
    <phoneticPr fontId="4"/>
  </si>
  <si>
    <t>桑才町</t>
    <rPh sb="0" eb="2">
      <t>クワザイ</t>
    </rPh>
    <rPh sb="2" eb="3">
      <t>マチ</t>
    </rPh>
    <phoneticPr fontId="4"/>
  </si>
  <si>
    <t>　備考：大字横地の数値については、大字打越、大字北島、大字野口を含む。</t>
    <rPh sb="1" eb="3">
      <t>ビコウ</t>
    </rPh>
    <rPh sb="32" eb="33">
      <t>フク</t>
    </rPh>
    <phoneticPr fontId="5"/>
  </si>
  <si>
    <t xml:space="preserve">  備考：大字横地の数値については、大字打越、大字北島、大字野口を含む。</t>
    <rPh sb="2" eb="4">
      <t>ビコウ</t>
    </rPh>
    <rPh sb="5" eb="7">
      <t>オオアザ</t>
    </rPh>
    <phoneticPr fontId="14"/>
  </si>
  <si>
    <t>桑才町</t>
    <rPh sb="0" eb="2">
      <t>クワザイ</t>
    </rPh>
    <rPh sb="2" eb="3">
      <t>マチ</t>
    </rPh>
    <phoneticPr fontId="14"/>
  </si>
  <si>
    <t>北島東町</t>
    <rPh sb="2" eb="3">
      <t>ヒガシ</t>
    </rPh>
    <rPh sb="3" eb="4">
      <t>マチ</t>
    </rPh>
    <phoneticPr fontId="14"/>
  </si>
  <si>
    <t>北島東町</t>
    <rPh sb="0" eb="2">
      <t>キタジマ</t>
    </rPh>
    <rPh sb="2" eb="3">
      <t>ヒガシ</t>
    </rPh>
    <rPh sb="3" eb="4">
      <t>マチ</t>
    </rPh>
    <phoneticPr fontId="4"/>
  </si>
  <si>
    <t>ひえ島町</t>
    <rPh sb="2" eb="3">
      <t>ジマ</t>
    </rPh>
    <rPh sb="3" eb="4">
      <t>チョウ</t>
    </rPh>
    <phoneticPr fontId="14"/>
  </si>
  <si>
    <t>令和２年</t>
    <rPh sb="0" eb="2">
      <t>レイワ</t>
    </rPh>
    <rPh sb="3" eb="4">
      <t>ネン</t>
    </rPh>
    <phoneticPr fontId="4"/>
  </si>
  <si>
    <t>0～4</t>
    <phoneticPr fontId="4"/>
  </si>
  <si>
    <t>5～</t>
    <phoneticPr fontId="4"/>
  </si>
  <si>
    <t>10～</t>
    <phoneticPr fontId="4"/>
  </si>
  <si>
    <t>15～</t>
    <phoneticPr fontId="4"/>
  </si>
  <si>
    <t>20～</t>
    <phoneticPr fontId="4"/>
  </si>
  <si>
    <t>25～</t>
    <phoneticPr fontId="4"/>
  </si>
  <si>
    <t>　　　　住居表示実施により、大字桑才、大字三番は桑才町へ変更</t>
    <rPh sb="4" eb="8">
      <t>ジュウキョヒョウジ</t>
    </rPh>
    <rPh sb="8" eb="10">
      <t>ジッシ</t>
    </rPh>
    <rPh sb="14" eb="16">
      <t>オオアザ</t>
    </rPh>
    <rPh sb="16" eb="18">
      <t>クワザイ</t>
    </rPh>
    <rPh sb="19" eb="21">
      <t>オオアザ</t>
    </rPh>
    <rPh sb="21" eb="23">
      <t>サンバン</t>
    </rPh>
    <rPh sb="24" eb="27">
      <t>クワザイマチ</t>
    </rPh>
    <rPh sb="28" eb="30">
      <t>ヘンコウ</t>
    </rPh>
    <phoneticPr fontId="4"/>
  </si>
  <si>
    <t>　備考：住居表示実施により、大字稗島はひえ島町へ変更</t>
    <rPh sb="1" eb="3">
      <t>ビコウ</t>
    </rPh>
    <rPh sb="4" eb="8">
      <t>ジュウキョヒョウジ</t>
    </rPh>
    <rPh sb="8" eb="10">
      <t>ジッシ</t>
    </rPh>
    <rPh sb="14" eb="16">
      <t>オオアザ</t>
    </rPh>
    <rPh sb="16" eb="17">
      <t>ヒエ</t>
    </rPh>
    <rPh sb="17" eb="18">
      <t>ジマ</t>
    </rPh>
    <rPh sb="21" eb="23">
      <t>ジマチョウ</t>
    </rPh>
    <rPh sb="24" eb="26">
      <t>ヘンコウ</t>
    </rPh>
    <phoneticPr fontId="4"/>
  </si>
  <si>
    <t>その他の地域</t>
    <rPh sb="2" eb="3">
      <t>タ</t>
    </rPh>
    <rPh sb="4" eb="6">
      <t>チイキ</t>
    </rPh>
    <phoneticPr fontId="5"/>
  </si>
  <si>
    <t>　　備考：平成12年以前は総数に、平成17年以降についてはその他の地域に無国籍及び国名　　　　「不詳」の人数を含む。</t>
    <rPh sb="2" eb="4">
      <t>ビコウ</t>
    </rPh>
    <rPh sb="5" eb="7">
      <t>ヘイセイ</t>
    </rPh>
    <rPh sb="9" eb="10">
      <t>ネン</t>
    </rPh>
    <rPh sb="10" eb="12">
      <t>イゼン</t>
    </rPh>
    <rPh sb="13" eb="15">
      <t>ソウスウ</t>
    </rPh>
    <rPh sb="22" eb="24">
      <t>イコウ</t>
    </rPh>
    <rPh sb="33" eb="35">
      <t>チイキ</t>
    </rPh>
    <phoneticPr fontId="5"/>
  </si>
  <si>
    <t>親族のみの世帯</t>
    <rPh sb="0" eb="2">
      <t>シンゾク</t>
    </rPh>
    <rPh sb="5" eb="7">
      <t>セタイ</t>
    </rPh>
    <phoneticPr fontId="14"/>
  </si>
  <si>
    <t>うち、夫婦と
子どもの世帯</t>
    <rPh sb="3" eb="5">
      <t>フウフ</t>
    </rPh>
    <rPh sb="7" eb="8">
      <t>コ</t>
    </rPh>
    <rPh sb="11" eb="13">
      <t>セタイ</t>
    </rPh>
    <phoneticPr fontId="14"/>
  </si>
  <si>
    <t>総　　　数</t>
    <rPh sb="0" eb="1">
      <t>ソウ</t>
    </rPh>
    <rPh sb="4" eb="5">
      <t>スウ</t>
    </rPh>
    <phoneticPr fontId="5"/>
  </si>
  <si>
    <t>総数</t>
    <rPh sb="0" eb="2">
      <t>ソウスウ</t>
    </rPh>
    <phoneticPr fontId="31"/>
  </si>
  <si>
    <t>朝日町</t>
    <phoneticPr fontId="4"/>
  </si>
  <si>
    <t>岸和田２丁目</t>
  </si>
  <si>
    <t>岸和田３丁目</t>
  </si>
  <si>
    <t>岸和田４丁目</t>
  </si>
  <si>
    <t>北岸和田１丁目</t>
  </si>
  <si>
    <t>北岸和田２丁目</t>
  </si>
  <si>
    <t>北岸和田３丁目</t>
  </si>
  <si>
    <t>桑才町</t>
    <phoneticPr fontId="4"/>
  </si>
  <si>
    <t>脇田町</t>
    <rPh sb="0" eb="3">
      <t>ワキタチョウ</t>
    </rPh>
    <phoneticPr fontId="4"/>
  </si>
  <si>
    <t>　　　　住居表示実施により、大字桑才、大字三番は桑才町へ、大字稗島はひえ島町へ変更</t>
    <rPh sb="4" eb="8">
      <t>ジュウキョヒョウジ</t>
    </rPh>
    <rPh sb="8" eb="10">
      <t>ジッシ</t>
    </rPh>
    <rPh sb="14" eb="16">
      <t>オオアザ</t>
    </rPh>
    <rPh sb="16" eb="18">
      <t>クワザイ</t>
    </rPh>
    <rPh sb="19" eb="21">
      <t>オオアザ</t>
    </rPh>
    <rPh sb="21" eb="23">
      <t>サンバン</t>
    </rPh>
    <rPh sb="24" eb="27">
      <t>クワザイマチ</t>
    </rPh>
    <rPh sb="29" eb="33">
      <t>オオアザヒエジマ</t>
    </rPh>
    <rPh sb="36" eb="37">
      <t>ジマ</t>
    </rPh>
    <rPh sb="37" eb="38">
      <t>チョウ</t>
    </rPh>
    <rPh sb="39" eb="41">
      <t>ヘンコウ</t>
    </rPh>
    <phoneticPr fontId="4"/>
  </si>
  <si>
    <t>大字門真</t>
    <rPh sb="0" eb="2">
      <t>オオアザ</t>
    </rPh>
    <rPh sb="2" eb="4">
      <t>カドマ</t>
    </rPh>
    <phoneticPr fontId="4"/>
  </si>
  <si>
    <t xml:space="preserve">        </t>
    <phoneticPr fontId="4"/>
  </si>
  <si>
    <t>うち、夫婦のみ
の世帯</t>
    <rPh sb="3" eb="5">
      <t>フウフ</t>
    </rPh>
    <rPh sb="9" eb="11">
      <t>セタイ</t>
    </rPh>
    <phoneticPr fontId="14"/>
  </si>
  <si>
    <t>本市において集計した結果を掲げたものである。（）内は世帯数である。</t>
    <rPh sb="24" eb="25">
      <t>ナイ</t>
    </rPh>
    <rPh sb="26" eb="29">
      <t>セタイスウ</t>
    </rPh>
    <phoneticPr fontId="4"/>
  </si>
  <si>
    <t>住居表示実施により、大字桑才、大字三番は桑才町、大字稗島はひえ島町へ変更</t>
  </si>
  <si>
    <t>再掲
(75～歳)</t>
    <rPh sb="0" eb="2">
      <t>サイケイ</t>
    </rPh>
    <rPh sb="7" eb="8">
      <t>サイ</t>
    </rPh>
    <phoneticPr fontId="4"/>
  </si>
  <si>
    <t>総数</t>
    <rPh sb="0" eb="1">
      <t>フサ</t>
    </rPh>
    <rPh sb="1" eb="2">
      <t>カズ</t>
    </rPh>
    <phoneticPr fontId="5"/>
  </si>
  <si>
    <t>15 ～ 19 歳</t>
    <rPh sb="8" eb="9">
      <t>サイ</t>
    </rPh>
    <phoneticPr fontId="5"/>
  </si>
  <si>
    <t>20 ～ 24</t>
    <phoneticPr fontId="5"/>
  </si>
  <si>
    <t>25 ～ 29</t>
    <phoneticPr fontId="5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</si>
  <si>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</si>
  <si>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</si>
  <si>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</si>
  <si>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</si>
  <si>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</si>
  <si>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</si>
  <si>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</si>
  <si>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</si>
  <si>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>70 ～ 74</t>
    <phoneticPr fontId="5"/>
  </si>
  <si>
    <t>75 ～ 79</t>
    <phoneticPr fontId="5"/>
  </si>
  <si>
    <t>80 ～ 84</t>
    <phoneticPr fontId="5"/>
  </si>
  <si>
    <t>85 ～ 89</t>
    <phoneticPr fontId="5"/>
  </si>
  <si>
    <t xml:space="preserve">90 ～ 94 </t>
    <phoneticPr fontId="5"/>
  </si>
  <si>
    <t>95 ～ 99</t>
    <phoneticPr fontId="5"/>
  </si>
  <si>
    <t xml:space="preserve">総数については、年齢不詳を含み、構成比に  ついては、年齢不詳を除いた数値である。    </t>
    <rPh sb="0" eb="2">
      <t>ソウスウ</t>
    </rPh>
    <rPh sb="8" eb="10">
      <t>ネンレイ</t>
    </rPh>
    <rPh sb="10" eb="12">
      <t>フショウ</t>
    </rPh>
    <rPh sb="13" eb="14">
      <t>フク</t>
    </rPh>
    <rPh sb="16" eb="19">
      <t>コウセイヒ</t>
    </rPh>
    <phoneticPr fontId="5"/>
  </si>
  <si>
    <t>６歳未満世帯員の　いる一般世帯</t>
    <rPh sb="1" eb="2">
      <t>サイ</t>
    </rPh>
    <rPh sb="2" eb="4">
      <t>ミマン</t>
    </rPh>
    <rPh sb="4" eb="7">
      <t>セタイイン</t>
    </rPh>
    <rPh sb="11" eb="13">
      <t>イッパン</t>
    </rPh>
    <rPh sb="13" eb="15">
      <t>セタイ</t>
    </rPh>
    <phoneticPr fontId="5"/>
  </si>
  <si>
    <t>18歳未満世帯員の　いる一般世帯</t>
    <rPh sb="2" eb="3">
      <t>サイ</t>
    </rPh>
    <rPh sb="3" eb="5">
      <t>ミマン</t>
    </rPh>
    <rPh sb="5" eb="8">
      <t>セタイイン</t>
    </rPh>
    <rPh sb="12" eb="14">
      <t>イッパン</t>
    </rPh>
    <rPh sb="14" eb="16">
      <t>セタイ</t>
    </rPh>
    <phoneticPr fontId="5"/>
  </si>
  <si>
    <t>一般世帯数、一般世帯人員及び65歳以上世帯人員</t>
    <phoneticPr fontId="4"/>
  </si>
  <si>
    <t>世帯員のいる一般世帯数、一般世帯人員、65歳以上世帯人員</t>
    <rPh sb="8" eb="11">
      <t>セタイスウ</t>
    </rPh>
    <rPh sb="12" eb="14">
      <t>イッパン</t>
    </rPh>
    <rPh sb="14" eb="16">
      <t>セタイ</t>
    </rPh>
    <rPh sb="16" eb="18">
      <t>ジンイン</t>
    </rPh>
    <rPh sb="21" eb="22">
      <t>サイ</t>
    </rPh>
    <rPh sb="22" eb="24">
      <t>イジョウ</t>
    </rPh>
    <rPh sb="24" eb="26">
      <t>セタイ</t>
    </rPh>
    <rPh sb="26" eb="28">
      <t>ジンイン</t>
    </rPh>
    <phoneticPr fontId="14"/>
  </si>
  <si>
    <t>65歳以上世帯員の
いる一般世帯</t>
    <rPh sb="2" eb="3">
      <t>サイ</t>
    </rPh>
    <rPh sb="3" eb="5">
      <t>イジョウ</t>
    </rPh>
    <rPh sb="5" eb="7">
      <t>セタイ</t>
    </rPh>
    <rPh sb="7" eb="8">
      <t>イン</t>
    </rPh>
    <rPh sb="12" eb="14">
      <t>イッパン</t>
    </rPh>
    <rPh sb="14" eb="16">
      <t>セタイ</t>
    </rPh>
    <phoneticPr fontId="5"/>
  </si>
  <si>
    <t>住宅の建て方</t>
    <rPh sb="0" eb="2">
      <t>ジュウタク</t>
    </rPh>
    <rPh sb="3" eb="4">
      <t>タ</t>
    </rPh>
    <rPh sb="5" eb="6">
      <t>カタ</t>
    </rPh>
    <phoneticPr fontId="14"/>
  </si>
  <si>
    <t>65歳以上</t>
    <rPh sb="2" eb="3">
      <t>サイ</t>
    </rPh>
    <rPh sb="3" eb="5">
      <t>イジョウ</t>
    </rPh>
    <phoneticPr fontId="14"/>
  </si>
  <si>
    <t>一戸建</t>
    <rPh sb="0" eb="2">
      <t>イッコ</t>
    </rPh>
    <rPh sb="2" eb="3">
      <t>ダテ</t>
    </rPh>
    <phoneticPr fontId="14"/>
  </si>
  <si>
    <t>長屋建</t>
    <rPh sb="0" eb="2">
      <t>ナガヤ</t>
    </rPh>
    <rPh sb="2" eb="3">
      <t>ダテ</t>
    </rPh>
    <phoneticPr fontId="14"/>
  </si>
  <si>
    <t>共同住宅</t>
    <rPh sb="0" eb="2">
      <t>キョウドウ</t>
    </rPh>
    <rPh sb="2" eb="4">
      <t>ジュウタク</t>
    </rPh>
    <phoneticPr fontId="14"/>
  </si>
  <si>
    <t>その他</t>
    <rPh sb="2" eb="3">
      <t>タ</t>
    </rPh>
    <phoneticPr fontId="14"/>
  </si>
  <si>
    <t>住宅以外</t>
    <rPh sb="0" eb="2">
      <t>ジュウタク</t>
    </rPh>
    <rPh sb="2" eb="4">
      <t>イガイ</t>
    </rPh>
    <phoneticPr fontId="14"/>
  </si>
  <si>
    <t>不詳</t>
    <rPh sb="0" eb="2">
      <t>フショウ</t>
    </rPh>
    <phoneticPr fontId="14"/>
  </si>
  <si>
    <t>備考：65歳以上世帯人員で社会福祉施設等入居者（1,594人）は除く。</t>
    <rPh sb="0" eb="2">
      <t>ビコウ</t>
    </rPh>
    <rPh sb="5" eb="6">
      <t>サイ</t>
    </rPh>
    <rPh sb="6" eb="8">
      <t>イジョウ</t>
    </rPh>
    <rPh sb="8" eb="12">
      <t>セタイジンイン</t>
    </rPh>
    <rPh sb="13" eb="17">
      <t>シャカイフクシ</t>
    </rPh>
    <rPh sb="17" eb="19">
      <t>シセツ</t>
    </rPh>
    <rPh sb="19" eb="20">
      <t>トウ</t>
    </rPh>
    <rPh sb="20" eb="23">
      <t>ニュウキョシャ</t>
    </rPh>
    <rPh sb="29" eb="30">
      <t>ニン</t>
    </rPh>
    <rPh sb="32" eb="33">
      <t>ノゾ</t>
    </rPh>
    <phoneticPr fontId="4"/>
  </si>
  <si>
    <t>本表は、各年10月１日現在で実施した国勢調査の結果を掲げたものである。</t>
    <rPh sb="0" eb="1">
      <t>ホン</t>
    </rPh>
    <rPh sb="1" eb="2">
      <t>ピョウ</t>
    </rPh>
    <rPh sb="4" eb="5">
      <t>カク</t>
    </rPh>
    <rPh sb="5" eb="6">
      <t>ネン</t>
    </rPh>
    <rPh sb="8" eb="9">
      <t>ガツ</t>
    </rPh>
    <rPh sb="10" eb="11">
      <t>ニチ</t>
    </rPh>
    <rPh sb="11" eb="13">
      <t>ゲンザイ</t>
    </rPh>
    <rPh sb="14" eb="16">
      <t>ジッシ</t>
    </rPh>
    <rPh sb="18" eb="20">
      <t>コクセイ</t>
    </rPh>
    <rPh sb="20" eb="22">
      <t>チョウサ</t>
    </rPh>
    <rPh sb="23" eb="25">
      <t>ケッカ</t>
    </rPh>
    <rPh sb="26" eb="27">
      <t>カカ</t>
    </rPh>
    <phoneticPr fontId="5"/>
  </si>
  <si>
    <t>3-2．年齢（５歳階級）、</t>
    <rPh sb="4" eb="6">
      <t>ネンレイ</t>
    </rPh>
    <rPh sb="8" eb="9">
      <t>サイ</t>
    </rPh>
    <rPh sb="9" eb="11">
      <t>カイキュウ</t>
    </rPh>
    <phoneticPr fontId="5"/>
  </si>
  <si>
    <t>本表は、各年10月１日現在で実施した国勢調査　</t>
    <rPh sb="0" eb="1">
      <t>ホン</t>
    </rPh>
    <rPh sb="1" eb="2">
      <t>ヒョウ</t>
    </rPh>
    <rPh sb="4" eb="5">
      <t>カク</t>
    </rPh>
    <rPh sb="5" eb="6">
      <t>トシ</t>
    </rPh>
    <rPh sb="8" eb="9">
      <t>ガツ</t>
    </rPh>
    <rPh sb="10" eb="11">
      <t>ニチ</t>
    </rPh>
    <rPh sb="11" eb="13">
      <t>ゲンザイ</t>
    </rPh>
    <rPh sb="14" eb="15">
      <t>ジツ</t>
    </rPh>
    <rPh sb="15" eb="16">
      <t>ホドコ</t>
    </rPh>
    <rPh sb="18" eb="20">
      <t>コクセイ</t>
    </rPh>
    <rPh sb="20" eb="21">
      <t>チョウ</t>
    </rPh>
    <rPh sb="21" eb="22">
      <t>サ</t>
    </rPh>
    <phoneticPr fontId="5"/>
  </si>
  <si>
    <t>（指定統計第１号）の結果を掲げたものである。　</t>
    <phoneticPr fontId="4"/>
  </si>
  <si>
    <t>令和２年</t>
    <rPh sb="0" eb="2">
      <t>レイワ</t>
    </rPh>
    <rPh sb="3" eb="4">
      <t>ネン</t>
    </rPh>
    <phoneticPr fontId="5"/>
  </si>
  <si>
    <t>０～４歳</t>
    <phoneticPr fontId="4"/>
  </si>
  <si>
    <t>５～９歳</t>
    <phoneticPr fontId="4"/>
  </si>
  <si>
    <t xml:space="preserve">3-3．年齢（各歳）、  男女別人口     </t>
    <rPh sb="4" eb="6">
      <t>ネンレイ</t>
    </rPh>
    <rPh sb="7" eb="8">
      <t>カク</t>
    </rPh>
    <rPh sb="8" eb="9">
      <t>サイ</t>
    </rPh>
    <rPh sb="13" eb="15">
      <t>ダンジョ</t>
    </rPh>
    <rPh sb="15" eb="16">
      <t>ベツ</t>
    </rPh>
    <rPh sb="16" eb="18">
      <t>ジンコウ</t>
    </rPh>
    <phoneticPr fontId="5"/>
  </si>
  <si>
    <t xml:space="preserve">本表は、令和２年10月１日現在で実施した   国勢調査の結果を掲げたものである。    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rPh sb="23" eb="25">
      <t>コクセイ</t>
    </rPh>
    <rPh sb="25" eb="27">
      <t>チョウサ</t>
    </rPh>
    <rPh sb="28" eb="30">
      <t>ケッカ</t>
    </rPh>
    <rPh sb="31" eb="32">
      <t>カカ</t>
    </rPh>
    <phoneticPr fontId="5"/>
  </si>
  <si>
    <t>０～４歳</t>
    <rPh sb="3" eb="4">
      <t>サイ</t>
    </rPh>
    <phoneticPr fontId="5"/>
  </si>
  <si>
    <t>５～９歳</t>
    <rPh sb="3" eb="4">
      <t>サイ</t>
    </rPh>
    <phoneticPr fontId="5"/>
  </si>
  <si>
    <t>０～14歳</t>
    <rPh sb="4" eb="5">
      <t>サイ</t>
    </rPh>
    <phoneticPr fontId="4"/>
  </si>
  <si>
    <t>１</t>
    <phoneticPr fontId="5"/>
  </si>
  <si>
    <t>２</t>
    <phoneticPr fontId="5"/>
  </si>
  <si>
    <t>３</t>
  </si>
  <si>
    <t>３</t>
    <phoneticPr fontId="4"/>
  </si>
  <si>
    <t>４</t>
  </si>
  <si>
    <t>４</t>
    <phoneticPr fontId="4"/>
  </si>
  <si>
    <t>５</t>
  </si>
  <si>
    <t>５</t>
    <phoneticPr fontId="4"/>
  </si>
  <si>
    <t>６</t>
  </si>
  <si>
    <t>６</t>
    <phoneticPr fontId="4"/>
  </si>
  <si>
    <t>７</t>
  </si>
  <si>
    <t>７</t>
    <phoneticPr fontId="4"/>
  </si>
  <si>
    <t>８</t>
  </si>
  <si>
    <t>８</t>
    <phoneticPr fontId="4"/>
  </si>
  <si>
    <t>９</t>
  </si>
  <si>
    <t>９</t>
    <phoneticPr fontId="4"/>
  </si>
  <si>
    <t>９</t>
    <phoneticPr fontId="5"/>
  </si>
  <si>
    <t>５</t>
    <phoneticPr fontId="5"/>
  </si>
  <si>
    <t>７</t>
    <phoneticPr fontId="5"/>
  </si>
  <si>
    <t>２</t>
    <phoneticPr fontId="4"/>
  </si>
  <si>
    <t>3-4．地区別世帯数、　</t>
    <rPh sb="4" eb="6">
      <t>チク</t>
    </rPh>
    <rPh sb="6" eb="7">
      <t>ベツ</t>
    </rPh>
    <rPh sb="7" eb="10">
      <t>セタイスウ</t>
    </rPh>
    <phoneticPr fontId="5"/>
  </si>
  <si>
    <t xml:space="preserve">本表は、令和２年10月１日現在で実施した     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phoneticPr fontId="5"/>
  </si>
  <si>
    <t>岸和田１丁目</t>
    <rPh sb="4" eb="6">
      <t>チョウメ</t>
    </rPh>
    <phoneticPr fontId="5"/>
  </si>
  <si>
    <t>三ツ島１丁目</t>
    <rPh sb="0" eb="1">
      <t>ミ</t>
    </rPh>
    <rPh sb="2" eb="3">
      <t>シマ</t>
    </rPh>
    <rPh sb="4" eb="6">
      <t>チョウメ</t>
    </rPh>
    <phoneticPr fontId="5"/>
  </si>
  <si>
    <t>三ツ島２丁目</t>
    <rPh sb="0" eb="1">
      <t>ミ</t>
    </rPh>
    <rPh sb="2" eb="3">
      <t>シマ</t>
    </rPh>
    <rPh sb="4" eb="6">
      <t>チョウメ</t>
    </rPh>
    <phoneticPr fontId="5"/>
  </si>
  <si>
    <t>三ツ島３丁目</t>
    <rPh sb="0" eb="1">
      <t>ミ</t>
    </rPh>
    <rPh sb="2" eb="3">
      <t>シマ</t>
    </rPh>
    <rPh sb="4" eb="6">
      <t>チョウメ</t>
    </rPh>
    <phoneticPr fontId="5"/>
  </si>
  <si>
    <t>三ツ島４丁目</t>
    <rPh sb="0" eb="1">
      <t>ミ</t>
    </rPh>
    <rPh sb="2" eb="3">
      <t>シマ</t>
    </rPh>
    <rPh sb="4" eb="6">
      <t>チョウメ</t>
    </rPh>
    <phoneticPr fontId="5"/>
  </si>
  <si>
    <t>三ツ島５丁目</t>
    <rPh sb="0" eb="1">
      <t>ミ</t>
    </rPh>
    <rPh sb="2" eb="3">
      <t>シマ</t>
    </rPh>
    <rPh sb="4" eb="6">
      <t>チョウメ</t>
    </rPh>
    <phoneticPr fontId="5"/>
  </si>
  <si>
    <t>三ツ島６丁目</t>
    <rPh sb="0" eb="1">
      <t>ミ</t>
    </rPh>
    <rPh sb="2" eb="3">
      <t>シマ</t>
    </rPh>
    <rPh sb="4" eb="6">
      <t>チョウメ</t>
    </rPh>
    <phoneticPr fontId="5"/>
  </si>
  <si>
    <t>　3-5．地区、年齢 （５歳　階級）別人口  その１</t>
    <rPh sb="5" eb="7">
      <t>チク</t>
    </rPh>
    <rPh sb="8" eb="10">
      <t>ネンレイ</t>
    </rPh>
    <rPh sb="13" eb="14">
      <t>サイ</t>
    </rPh>
    <rPh sb="15" eb="16">
      <t>カイ</t>
    </rPh>
    <rPh sb="16" eb="17">
      <t>キュウ</t>
    </rPh>
    <rPh sb="18" eb="19">
      <t>ベツ</t>
    </rPh>
    <rPh sb="19" eb="21">
      <t>ジンコウ</t>
    </rPh>
    <phoneticPr fontId="14"/>
  </si>
  <si>
    <t xml:space="preserve">本表は、令和２年10月１日現在で実施した国勢調査に基づき、 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rPh sb="20" eb="22">
      <t>コクセイ</t>
    </rPh>
    <rPh sb="22" eb="24">
      <t>チョウサ</t>
    </rPh>
    <rPh sb="25" eb="26">
      <t>モト</t>
    </rPh>
    <phoneticPr fontId="14"/>
  </si>
  <si>
    <t>０～</t>
    <phoneticPr fontId="14"/>
  </si>
  <si>
    <t>４歳</t>
    <rPh sb="1" eb="2">
      <t>サイ</t>
    </rPh>
    <phoneticPr fontId="14"/>
  </si>
  <si>
    <t>５～</t>
    <phoneticPr fontId="14"/>
  </si>
  <si>
    <t>９歳</t>
    <rPh sb="1" eb="2">
      <t>サイ</t>
    </rPh>
    <phoneticPr fontId="14"/>
  </si>
  <si>
    <t>　3-5．地区、年齢 （５歳　階級）別人口  その２</t>
    <rPh sb="5" eb="7">
      <t>チク</t>
    </rPh>
    <rPh sb="8" eb="10">
      <t>ネンレイ</t>
    </rPh>
    <rPh sb="13" eb="14">
      <t>サイ</t>
    </rPh>
    <rPh sb="15" eb="16">
      <t>カイ</t>
    </rPh>
    <rPh sb="16" eb="17">
      <t>キュウ</t>
    </rPh>
    <rPh sb="18" eb="19">
      <t>ベツ</t>
    </rPh>
    <rPh sb="19" eb="21">
      <t>ジンコウ</t>
    </rPh>
    <phoneticPr fontId="14"/>
  </si>
  <si>
    <t>3-6．配偶関係（４区分）、年齢（５歳階級）、</t>
    <rPh sb="4" eb="6">
      <t>ハイグウ</t>
    </rPh>
    <rPh sb="6" eb="8">
      <t>カンケイ</t>
    </rPh>
    <rPh sb="10" eb="12">
      <t>クブン</t>
    </rPh>
    <rPh sb="14" eb="16">
      <t>ネンレイ</t>
    </rPh>
    <rPh sb="18" eb="19">
      <t>サイ</t>
    </rPh>
    <rPh sb="19" eb="21">
      <t>カイキュウ</t>
    </rPh>
    <phoneticPr fontId="5"/>
  </si>
  <si>
    <t xml:space="preserve">本表は、令和２年10月１日現在で実施した 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phoneticPr fontId="5"/>
  </si>
  <si>
    <t>3-7．国籍（12区分）、男女別外国人数　　　　</t>
    <rPh sb="4" eb="6">
      <t>コクセキ</t>
    </rPh>
    <rPh sb="9" eb="10">
      <t>ク</t>
    </rPh>
    <rPh sb="10" eb="11">
      <t>ブン</t>
    </rPh>
    <rPh sb="13" eb="15">
      <t>ダンジョ</t>
    </rPh>
    <rPh sb="15" eb="16">
      <t>ベツ</t>
    </rPh>
    <rPh sb="16" eb="18">
      <t>ガイコク</t>
    </rPh>
    <rPh sb="18" eb="19">
      <t>ジン</t>
    </rPh>
    <rPh sb="19" eb="20">
      <t>スウ</t>
    </rPh>
    <phoneticPr fontId="5"/>
  </si>
  <si>
    <t>本表は、各年10月１日現在で実施</t>
    <rPh sb="0" eb="1">
      <t>ホン</t>
    </rPh>
    <rPh sb="1" eb="2">
      <t>ヒョウ</t>
    </rPh>
    <rPh sb="4" eb="6">
      <t>カクネン</t>
    </rPh>
    <rPh sb="8" eb="9">
      <t>ガツ</t>
    </rPh>
    <rPh sb="10" eb="11">
      <t>ニチ</t>
    </rPh>
    <rPh sb="11" eb="13">
      <t>ゲンザイ</t>
    </rPh>
    <rPh sb="14" eb="15">
      <t>ジツ</t>
    </rPh>
    <phoneticPr fontId="5"/>
  </si>
  <si>
    <t>　17</t>
    <phoneticPr fontId="4"/>
  </si>
  <si>
    <t>　22</t>
    <phoneticPr fontId="4"/>
  </si>
  <si>
    <t>　27</t>
    <phoneticPr fontId="4"/>
  </si>
  <si>
    <t>１　人</t>
    <rPh sb="2" eb="3">
      <t>ニン</t>
    </rPh>
    <phoneticPr fontId="5"/>
  </si>
  <si>
    <t>１世帯
当たり
人員</t>
    <rPh sb="1" eb="3">
      <t>セタイ</t>
    </rPh>
    <rPh sb="4" eb="5">
      <t>ア</t>
    </rPh>
    <rPh sb="8" eb="10">
      <t>ジンイン</t>
    </rPh>
    <phoneticPr fontId="5"/>
  </si>
  <si>
    <t>夫婦と
子供から
成る世帯</t>
    <rPh sb="0" eb="2">
      <t>フウフ</t>
    </rPh>
    <rPh sb="4" eb="6">
      <t>コドモ</t>
    </rPh>
    <rPh sb="9" eb="10">
      <t>ナ</t>
    </rPh>
    <rPh sb="11" eb="13">
      <t>セタイ</t>
    </rPh>
    <phoneticPr fontId="14"/>
  </si>
  <si>
    <t>夫婦のみ
の世帯</t>
    <rPh sb="0" eb="2">
      <t>フウフ</t>
    </rPh>
    <rPh sb="6" eb="8">
      <t>セタイ</t>
    </rPh>
    <phoneticPr fontId="14"/>
  </si>
  <si>
    <t>男親と
子供から
成る世帯</t>
    <rPh sb="0" eb="1">
      <t>オトコ</t>
    </rPh>
    <rPh sb="1" eb="2">
      <t>オヤ</t>
    </rPh>
    <rPh sb="4" eb="6">
      <t>コドモ</t>
    </rPh>
    <rPh sb="9" eb="10">
      <t>ナ</t>
    </rPh>
    <rPh sb="11" eb="13">
      <t>セタイ</t>
    </rPh>
    <phoneticPr fontId="14"/>
  </si>
  <si>
    <t>女親と
子供から
成る世帯</t>
    <rPh sb="0" eb="1">
      <t>オンナ</t>
    </rPh>
    <rPh sb="1" eb="2">
      <t>オヤ</t>
    </rPh>
    <rPh sb="4" eb="6">
      <t>コドモ</t>
    </rPh>
    <rPh sb="9" eb="10">
      <t>ナ</t>
    </rPh>
    <rPh sb="11" eb="13">
      <t>セタイ</t>
    </rPh>
    <phoneticPr fontId="14"/>
  </si>
  <si>
    <t>非親族を含む世帯</t>
    <phoneticPr fontId="4"/>
  </si>
  <si>
    <t>単独世帯</t>
    <rPh sb="0" eb="2">
      <t>タンドク</t>
    </rPh>
    <rPh sb="2" eb="4">
      <t>セタイ</t>
    </rPh>
    <phoneticPr fontId="14"/>
  </si>
  <si>
    <t>夫婦と
両親から
成る世帯</t>
    <rPh sb="0" eb="2">
      <t>フウフ</t>
    </rPh>
    <rPh sb="4" eb="6">
      <t>リョウシン</t>
    </rPh>
    <rPh sb="9" eb="10">
      <t>ナ</t>
    </rPh>
    <rPh sb="11" eb="13">
      <t>セタイ</t>
    </rPh>
    <phoneticPr fontId="14"/>
  </si>
  <si>
    <t>夫婦と
ひとり親
から成る
世帯</t>
    <rPh sb="0" eb="2">
      <t>フウフ</t>
    </rPh>
    <rPh sb="7" eb="8">
      <t>オヤ</t>
    </rPh>
    <rPh sb="11" eb="12">
      <t>ナ</t>
    </rPh>
    <rPh sb="14" eb="16">
      <t>セタイ</t>
    </rPh>
    <phoneticPr fontId="14"/>
  </si>
  <si>
    <t>夫婦、
子供と
両親から
成る世帯</t>
    <rPh sb="0" eb="2">
      <t>フウフ</t>
    </rPh>
    <rPh sb="4" eb="6">
      <t>コドモ</t>
    </rPh>
    <rPh sb="8" eb="10">
      <t>リョウシン</t>
    </rPh>
    <rPh sb="13" eb="14">
      <t>ナ</t>
    </rPh>
    <rPh sb="15" eb="17">
      <t>セタイ</t>
    </rPh>
    <phoneticPr fontId="14"/>
  </si>
  <si>
    <t>夫婦と
子供と
ひとり親
から成る世帯</t>
    <rPh sb="0" eb="2">
      <t>フウフ</t>
    </rPh>
    <rPh sb="4" eb="6">
      <t>コドモ</t>
    </rPh>
    <rPh sb="11" eb="12">
      <t>オヤ</t>
    </rPh>
    <rPh sb="15" eb="16">
      <t>ナ</t>
    </rPh>
    <rPh sb="17" eb="19">
      <t>セタイ</t>
    </rPh>
    <phoneticPr fontId="14"/>
  </si>
  <si>
    <t>夫婦と
他の親族
（親、
子供を含まない）
から成る
世帯</t>
    <rPh sb="0" eb="2">
      <t>フウフ</t>
    </rPh>
    <rPh sb="4" eb="5">
      <t>タ</t>
    </rPh>
    <rPh sb="6" eb="8">
      <t>シンゾク</t>
    </rPh>
    <rPh sb="10" eb="11">
      <t>オヤ</t>
    </rPh>
    <rPh sb="13" eb="15">
      <t>コドモ</t>
    </rPh>
    <rPh sb="16" eb="17">
      <t>フク</t>
    </rPh>
    <rPh sb="24" eb="25">
      <t>ナ</t>
    </rPh>
    <rPh sb="27" eb="29">
      <t>セタイ</t>
    </rPh>
    <phoneticPr fontId="14"/>
  </si>
  <si>
    <t>夫婦、
子供と
他の親族
（親を含まない）
から成る
世帯</t>
    <rPh sb="0" eb="2">
      <t>フウフ</t>
    </rPh>
    <rPh sb="4" eb="6">
      <t>コドモ</t>
    </rPh>
    <rPh sb="8" eb="9">
      <t>タ</t>
    </rPh>
    <rPh sb="10" eb="12">
      <t>シンゾク</t>
    </rPh>
    <rPh sb="14" eb="15">
      <t>オヤ</t>
    </rPh>
    <rPh sb="16" eb="17">
      <t>フク</t>
    </rPh>
    <rPh sb="24" eb="25">
      <t>ナ</t>
    </rPh>
    <rPh sb="27" eb="29">
      <t>セタイ</t>
    </rPh>
    <phoneticPr fontId="14"/>
  </si>
  <si>
    <t>夫婦、
親と他の
親族
（子供を含まない）から
成る世帯</t>
    <rPh sb="0" eb="2">
      <t>フウフ</t>
    </rPh>
    <rPh sb="4" eb="5">
      <t>オヤ</t>
    </rPh>
    <rPh sb="6" eb="7">
      <t>タ</t>
    </rPh>
    <rPh sb="9" eb="11">
      <t>シンゾク</t>
    </rPh>
    <rPh sb="13" eb="15">
      <t>コドモ</t>
    </rPh>
    <rPh sb="16" eb="17">
      <t>フク</t>
    </rPh>
    <rPh sb="24" eb="25">
      <t>ナ</t>
    </rPh>
    <rPh sb="26" eb="28">
      <t>セタイ</t>
    </rPh>
    <phoneticPr fontId="14"/>
  </si>
  <si>
    <t>夫婦、
子供、親と他の
親族から
成る世帯</t>
    <rPh sb="0" eb="2">
      <t>フウフ</t>
    </rPh>
    <rPh sb="4" eb="6">
      <t>コドモ</t>
    </rPh>
    <rPh sb="7" eb="8">
      <t>オヤ</t>
    </rPh>
    <rPh sb="9" eb="10">
      <t>タ</t>
    </rPh>
    <rPh sb="12" eb="14">
      <t>シンゾク</t>
    </rPh>
    <rPh sb="17" eb="18">
      <t>ナ</t>
    </rPh>
    <rPh sb="19" eb="21">
      <t>セタイ</t>
    </rPh>
    <phoneticPr fontId="14"/>
  </si>
  <si>
    <t>兄弟姉妹
のみから
成る世帯</t>
    <rPh sb="0" eb="2">
      <t>キョウダイ</t>
    </rPh>
    <rPh sb="2" eb="4">
      <t>シマイ</t>
    </rPh>
    <rPh sb="10" eb="11">
      <t>ナ</t>
    </rPh>
    <rPh sb="12" eb="14">
      <t>セタイ</t>
    </rPh>
    <phoneticPr fontId="14"/>
  </si>
  <si>
    <t>他に分類
されない
世帯</t>
    <rPh sb="0" eb="1">
      <t>ホカ</t>
    </rPh>
    <rPh sb="2" eb="4">
      <t>ブンルイ</t>
    </rPh>
    <rPh sb="10" eb="12">
      <t>セタイ</t>
    </rPh>
    <phoneticPr fontId="14"/>
  </si>
  <si>
    <t>６歳未満世帯員のいる一般世帯</t>
    <rPh sb="1" eb="2">
      <t>サイ</t>
    </rPh>
    <rPh sb="2" eb="4">
      <t>ミマン</t>
    </rPh>
    <rPh sb="4" eb="7">
      <t>セタイイン</t>
    </rPh>
    <rPh sb="10" eb="12">
      <t>イッパン</t>
    </rPh>
    <rPh sb="12" eb="14">
      <t>セタイ</t>
    </rPh>
    <phoneticPr fontId="14"/>
  </si>
  <si>
    <t>ａ</t>
    <phoneticPr fontId="4"/>
  </si>
  <si>
    <t>ｂ</t>
    <phoneticPr fontId="4"/>
  </si>
  <si>
    <t>ｃ</t>
    <phoneticPr fontId="4"/>
  </si>
  <si>
    <t>ｄ</t>
    <phoneticPr fontId="4"/>
  </si>
  <si>
    <t>ｅ</t>
    <phoneticPr fontId="4"/>
  </si>
  <si>
    <t>ｆ</t>
    <phoneticPr fontId="4"/>
  </si>
  <si>
    <t xml:space="preserve"> 　　　　3-10．町別世帯の家族類型　　 別人口・世帯数その２</t>
    <rPh sb="10" eb="11">
      <t>チョウ</t>
    </rPh>
    <rPh sb="11" eb="12">
      <t>ベツ</t>
    </rPh>
    <rPh sb="12" eb="14">
      <t>セタイ</t>
    </rPh>
    <rPh sb="15" eb="17">
      <t>カゾク</t>
    </rPh>
    <rPh sb="17" eb="18">
      <t>ルイ</t>
    </rPh>
    <rPh sb="18" eb="19">
      <t>ガタ</t>
    </rPh>
    <rPh sb="22" eb="23">
      <t>ベツ</t>
    </rPh>
    <rPh sb="23" eb="25">
      <t>ジンコウ</t>
    </rPh>
    <rPh sb="26" eb="29">
      <t>セタイスウ</t>
    </rPh>
    <phoneticPr fontId="31"/>
  </si>
  <si>
    <t xml:space="preserve"> 　　　　3-10．町別世帯の家族類型　　 別人口・世帯数その１</t>
    <rPh sb="10" eb="11">
      <t>チョウ</t>
    </rPh>
    <rPh sb="11" eb="12">
      <t>ベツ</t>
    </rPh>
    <rPh sb="12" eb="14">
      <t>セタイ</t>
    </rPh>
    <rPh sb="15" eb="17">
      <t>カゾク</t>
    </rPh>
    <rPh sb="17" eb="18">
      <t>ルイ</t>
    </rPh>
    <rPh sb="18" eb="19">
      <t>ガタ</t>
    </rPh>
    <rPh sb="22" eb="23">
      <t>ベツ</t>
    </rPh>
    <rPh sb="23" eb="25">
      <t>ジンコウ</t>
    </rPh>
    <rPh sb="26" eb="29">
      <t>セタイスウ</t>
    </rPh>
    <phoneticPr fontId="31"/>
  </si>
  <si>
    <t xml:space="preserve">本表は、令和２年10月１日現在で実施した国勢調査に基づき、  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rPh sb="20" eb="22">
      <t>コクセイ</t>
    </rPh>
    <rPh sb="22" eb="24">
      <t>チョウサ</t>
    </rPh>
    <rPh sb="25" eb="26">
      <t>モト</t>
    </rPh>
    <phoneticPr fontId="14"/>
  </si>
  <si>
    <t>総数
(Ａ～Ｄの合計)</t>
    <rPh sb="0" eb="2">
      <t>ソウスウ</t>
    </rPh>
    <rPh sb="8" eb="10">
      <t>ゴウケイ</t>
    </rPh>
    <phoneticPr fontId="14"/>
  </si>
  <si>
    <t>核家族世帯（Ａ）</t>
    <rPh sb="0" eb="3">
      <t>カクカゾク</t>
    </rPh>
    <rPh sb="3" eb="5">
      <t>セタイ</t>
    </rPh>
    <phoneticPr fontId="14"/>
  </si>
  <si>
    <t>核家族以外の
世帯(Ｂ)</t>
    <rPh sb="0" eb="3">
      <t>カクカゾク</t>
    </rPh>
    <rPh sb="3" eb="5">
      <t>イガイ</t>
    </rPh>
    <rPh sb="7" eb="9">
      <t>セタイ</t>
    </rPh>
    <phoneticPr fontId="14"/>
  </si>
  <si>
    <t>非親族を
含む世帯(Ｃ)</t>
    <rPh sb="0" eb="1">
      <t>ヒ</t>
    </rPh>
    <rPh sb="1" eb="3">
      <t>シンゾク</t>
    </rPh>
    <rPh sb="5" eb="6">
      <t>フク</t>
    </rPh>
    <rPh sb="7" eb="9">
      <t>セタイ</t>
    </rPh>
    <phoneticPr fontId="14"/>
  </si>
  <si>
    <t>単独世帯(Ｄ)</t>
    <rPh sb="0" eb="2">
      <t>タンドク</t>
    </rPh>
    <rPh sb="2" eb="4">
      <t>セタイ</t>
    </rPh>
    <phoneticPr fontId="14"/>
  </si>
  <si>
    <t>家族類型不詳(Ｅ)</t>
    <rPh sb="0" eb="2">
      <t>カゾク</t>
    </rPh>
    <rPh sb="2" eb="3">
      <t>ルイ</t>
    </rPh>
    <rPh sb="3" eb="4">
      <t>ガタ</t>
    </rPh>
    <rPh sb="4" eb="6">
      <t>フショウ</t>
    </rPh>
    <phoneticPr fontId="14"/>
  </si>
  <si>
    <t>（再掲）
３世代世帯</t>
    <rPh sb="1" eb="3">
      <t>サイケイ</t>
    </rPh>
    <rPh sb="6" eb="8">
      <t>セダイ</t>
    </rPh>
    <rPh sb="8" eb="10">
      <t>セタイ</t>
    </rPh>
    <phoneticPr fontId="14"/>
  </si>
  <si>
    <t>岸和田１丁目</t>
    <phoneticPr fontId="4"/>
  </si>
  <si>
    <t>三ツ島１丁目</t>
    <phoneticPr fontId="4"/>
  </si>
  <si>
    <t>三ツ島２丁目</t>
    <phoneticPr fontId="4"/>
  </si>
  <si>
    <t>三ツ島３丁目</t>
    <phoneticPr fontId="4"/>
  </si>
  <si>
    <t>三ツ島４丁目</t>
    <phoneticPr fontId="4"/>
  </si>
  <si>
    <t>三ツ島５丁目</t>
    <phoneticPr fontId="4"/>
  </si>
  <si>
    <t>三ツ島６丁目</t>
    <phoneticPr fontId="4"/>
  </si>
  <si>
    <t>島頭１丁目</t>
    <phoneticPr fontId="4"/>
  </si>
  <si>
    <t>島頭２丁目</t>
    <phoneticPr fontId="4"/>
  </si>
  <si>
    <t>島頭３丁目</t>
    <phoneticPr fontId="4"/>
  </si>
  <si>
    <t>島頭４丁目</t>
    <phoneticPr fontId="4"/>
  </si>
  <si>
    <t>四宮１丁目</t>
    <phoneticPr fontId="4"/>
  </si>
  <si>
    <t>四宮２丁目</t>
    <phoneticPr fontId="4"/>
  </si>
  <si>
    <t>四宮３丁目</t>
    <phoneticPr fontId="4"/>
  </si>
  <si>
    <t>四宮４丁目</t>
    <phoneticPr fontId="4"/>
  </si>
  <si>
    <t>四宮５丁目</t>
    <phoneticPr fontId="4"/>
  </si>
  <si>
    <t>四宮６丁目</t>
    <phoneticPr fontId="4"/>
  </si>
  <si>
    <t>三ツ島１</t>
    <rPh sb="0" eb="1">
      <t>ミ</t>
    </rPh>
    <rPh sb="2" eb="3">
      <t>シマ</t>
    </rPh>
    <phoneticPr fontId="31"/>
  </si>
  <si>
    <t>三ツ島２</t>
    <rPh sb="0" eb="1">
      <t>ミ</t>
    </rPh>
    <rPh sb="2" eb="3">
      <t>シマ</t>
    </rPh>
    <phoneticPr fontId="31"/>
  </si>
  <si>
    <t>三ツ島３</t>
    <rPh sb="0" eb="1">
      <t>ミ</t>
    </rPh>
    <rPh sb="2" eb="3">
      <t>シマ</t>
    </rPh>
    <phoneticPr fontId="31"/>
  </si>
  <si>
    <t>三ツ島４</t>
    <rPh sb="0" eb="1">
      <t>ミ</t>
    </rPh>
    <rPh sb="2" eb="3">
      <t>シマ</t>
    </rPh>
    <phoneticPr fontId="31"/>
  </si>
  <si>
    <t>三ツ島５</t>
    <rPh sb="0" eb="1">
      <t>ミ</t>
    </rPh>
    <rPh sb="2" eb="3">
      <t>シマ</t>
    </rPh>
    <phoneticPr fontId="31"/>
  </si>
  <si>
    <t>三ツ島６</t>
    <rPh sb="0" eb="1">
      <t>ミ</t>
    </rPh>
    <rPh sb="2" eb="3">
      <t>シマ</t>
    </rPh>
    <phoneticPr fontId="31"/>
  </si>
  <si>
    <t>島頭１</t>
    <phoneticPr fontId="4"/>
  </si>
  <si>
    <t>島頭２</t>
    <phoneticPr fontId="4"/>
  </si>
  <si>
    <t>島頭３</t>
    <phoneticPr fontId="4"/>
  </si>
  <si>
    <t>島頭４</t>
    <phoneticPr fontId="4"/>
  </si>
  <si>
    <t>四宮１</t>
    <rPh sb="0" eb="2">
      <t>シノミヤ</t>
    </rPh>
    <phoneticPr fontId="31"/>
  </si>
  <si>
    <t>四宮２</t>
    <rPh sb="0" eb="2">
      <t>シノミヤ</t>
    </rPh>
    <phoneticPr fontId="31"/>
  </si>
  <si>
    <t>四宮３</t>
    <rPh sb="0" eb="2">
      <t>シノミヤ</t>
    </rPh>
    <phoneticPr fontId="31"/>
  </si>
  <si>
    <t>四宮４</t>
    <rPh sb="0" eb="2">
      <t>シノミヤ</t>
    </rPh>
    <phoneticPr fontId="31"/>
  </si>
  <si>
    <t>四宮５</t>
    <rPh sb="0" eb="2">
      <t>シノミヤ</t>
    </rPh>
    <phoneticPr fontId="31"/>
  </si>
  <si>
    <t>四宮６</t>
    <rPh sb="0" eb="2">
      <t>シノミヤ</t>
    </rPh>
    <phoneticPr fontId="31"/>
  </si>
  <si>
    <t xml:space="preserve"> 　　　　3-10．町別世帯の家族類型　　 別人口・世帯数その４</t>
    <rPh sb="10" eb="11">
      <t>チョウ</t>
    </rPh>
    <rPh sb="11" eb="12">
      <t>ベツ</t>
    </rPh>
    <rPh sb="12" eb="14">
      <t>セタイ</t>
    </rPh>
    <rPh sb="15" eb="17">
      <t>カゾク</t>
    </rPh>
    <rPh sb="17" eb="18">
      <t>ルイ</t>
    </rPh>
    <rPh sb="18" eb="19">
      <t>ガタ</t>
    </rPh>
    <rPh sb="22" eb="23">
      <t>ベツ</t>
    </rPh>
    <rPh sb="23" eb="25">
      <t>ジンコウ</t>
    </rPh>
    <rPh sb="26" eb="29">
      <t>セタイスウ</t>
    </rPh>
    <phoneticPr fontId="31"/>
  </si>
  <si>
    <t xml:space="preserve"> 　　　　3-10．町別世帯の家族類型　　 別人口・世帯数その３</t>
    <rPh sb="10" eb="11">
      <t>チョウ</t>
    </rPh>
    <rPh sb="11" eb="12">
      <t>ベツ</t>
    </rPh>
    <rPh sb="12" eb="14">
      <t>セタイ</t>
    </rPh>
    <rPh sb="15" eb="17">
      <t>カゾク</t>
    </rPh>
    <rPh sb="17" eb="18">
      <t>ルイ</t>
    </rPh>
    <rPh sb="18" eb="19">
      <t>ガタ</t>
    </rPh>
    <rPh sb="22" eb="23">
      <t>ベツ</t>
    </rPh>
    <rPh sb="23" eb="25">
      <t>ジンコウ</t>
    </rPh>
    <rPh sb="26" eb="29">
      <t>セタイスウ</t>
    </rPh>
    <phoneticPr fontId="31"/>
  </si>
  <si>
    <t>3-11．住居の種類・住宅の所有の関係（６区分）別一般世帯数、</t>
    <rPh sb="5" eb="7">
      <t>ジュウキョ</t>
    </rPh>
    <rPh sb="8" eb="10">
      <t>シュルイ</t>
    </rPh>
    <rPh sb="11" eb="13">
      <t>ジュウタク</t>
    </rPh>
    <rPh sb="14" eb="16">
      <t>ショユウ</t>
    </rPh>
    <rPh sb="17" eb="19">
      <t>カンケイ</t>
    </rPh>
    <rPh sb="21" eb="23">
      <t>クブン</t>
    </rPh>
    <rPh sb="24" eb="25">
      <t>ベツ</t>
    </rPh>
    <rPh sb="25" eb="27">
      <t>イッパン</t>
    </rPh>
    <rPh sb="27" eb="30">
      <t>セタイスウ</t>
    </rPh>
    <phoneticPr fontId="14"/>
  </si>
  <si>
    <t>本表は、令和２年10月１日現在で実施した国勢調査の結果を掲げたものである。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rPh sb="20" eb="22">
      <t>コクセイ</t>
    </rPh>
    <rPh sb="22" eb="24">
      <t>チョウサ</t>
    </rPh>
    <rPh sb="25" eb="27">
      <t>ケッカ</t>
    </rPh>
    <rPh sb="28" eb="29">
      <t>カカ</t>
    </rPh>
    <phoneticPr fontId="14"/>
  </si>
  <si>
    <t>（６区分）</t>
    <rPh sb="2" eb="4">
      <t>クブン</t>
    </rPh>
    <phoneticPr fontId="14"/>
  </si>
  <si>
    <t xml:space="preserve">    本表は、令和２年10月１日現在で実施した国勢調査の結果を掲げたものである。</t>
    <rPh sb="4" eb="5">
      <t>ホン</t>
    </rPh>
    <rPh sb="5" eb="6">
      <t>ヒョウ</t>
    </rPh>
    <rPh sb="8" eb="10">
      <t>レイワ</t>
    </rPh>
    <rPh sb="11" eb="12">
      <t>ネン</t>
    </rPh>
    <rPh sb="12" eb="13">
      <t>ヘイネン</t>
    </rPh>
    <rPh sb="14" eb="15">
      <t>ガツ</t>
    </rPh>
    <rPh sb="16" eb="17">
      <t>ニチ</t>
    </rPh>
    <rPh sb="17" eb="19">
      <t>ゲンザイ</t>
    </rPh>
    <rPh sb="20" eb="22">
      <t>ジッシ</t>
    </rPh>
    <rPh sb="24" eb="26">
      <t>コクセイ</t>
    </rPh>
    <rPh sb="26" eb="28">
      <t>チョウサ</t>
    </rPh>
    <rPh sb="29" eb="31">
      <t>ケッカ</t>
    </rPh>
    <rPh sb="32" eb="33">
      <t>カカ</t>
    </rPh>
    <phoneticPr fontId="5"/>
  </si>
  <si>
    <t>（５　 区　分）</t>
    <rPh sb="4" eb="5">
      <t>ク</t>
    </rPh>
    <rPh sb="6" eb="7">
      <t>ブン</t>
    </rPh>
    <phoneticPr fontId="5"/>
  </si>
  <si>
    <t>１･２</t>
    <phoneticPr fontId="5"/>
  </si>
  <si>
    <t>３～５</t>
    <phoneticPr fontId="5"/>
  </si>
  <si>
    <t>６～10</t>
    <phoneticPr fontId="5"/>
  </si>
  <si>
    <t>3-13．世帯人員（７区分）別一般世帯数及び一般世帯人員</t>
    <rPh sb="5" eb="7">
      <t>セタイ</t>
    </rPh>
    <rPh sb="7" eb="9">
      <t>ジンイン</t>
    </rPh>
    <rPh sb="11" eb="13">
      <t>クブン</t>
    </rPh>
    <rPh sb="14" eb="15">
      <t>ベツ</t>
    </rPh>
    <rPh sb="15" eb="16">
      <t>イチ</t>
    </rPh>
    <rPh sb="16" eb="17">
      <t>パン</t>
    </rPh>
    <rPh sb="17" eb="18">
      <t>ヨ</t>
    </rPh>
    <rPh sb="18" eb="19">
      <t>オビ</t>
    </rPh>
    <rPh sb="19" eb="20">
      <t>カズ</t>
    </rPh>
    <rPh sb="20" eb="21">
      <t>オヨ</t>
    </rPh>
    <rPh sb="22" eb="24">
      <t>イッパン</t>
    </rPh>
    <rPh sb="24" eb="26">
      <t>セタイ</t>
    </rPh>
    <rPh sb="26" eb="28">
      <t>ジンイン</t>
    </rPh>
    <phoneticPr fontId="5"/>
  </si>
  <si>
    <t xml:space="preserve">本表は、令和２年10月１日現在で実施した国勢調査の結果を掲げたものである。  </t>
    <rPh sb="0" eb="1">
      <t>ホン</t>
    </rPh>
    <rPh sb="1" eb="2">
      <t>ヒョウ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6" eb="18">
      <t>ジッシ</t>
    </rPh>
    <rPh sb="20" eb="22">
      <t>コクセイ</t>
    </rPh>
    <rPh sb="22" eb="24">
      <t>チョウサ</t>
    </rPh>
    <rPh sb="25" eb="27">
      <t>ケッカ</t>
    </rPh>
    <rPh sb="28" eb="29">
      <t>カカ</t>
    </rPh>
    <phoneticPr fontId="5"/>
  </si>
  <si>
    <r>
      <rPr>
        <sz val="8"/>
        <rFont val="ＭＳ 明朝"/>
        <family val="1"/>
        <charset val="128"/>
      </rPr>
      <t>世帯人員</t>
    </r>
    <r>
      <rPr>
        <sz val="9"/>
        <rFont val="ＭＳ 明朝"/>
        <family val="1"/>
        <charset val="128"/>
      </rPr>
      <t xml:space="preserve">
１人</t>
    </r>
    <rPh sb="0" eb="2">
      <t>セタイ</t>
    </rPh>
    <rPh sb="2" eb="4">
      <t>ジンイン</t>
    </rPh>
    <rPh sb="6" eb="7">
      <t>ニン</t>
    </rPh>
    <phoneticPr fontId="5"/>
  </si>
  <si>
    <t>２人</t>
    <phoneticPr fontId="4"/>
  </si>
  <si>
    <t>３人</t>
    <phoneticPr fontId="4"/>
  </si>
  <si>
    <t>４人</t>
    <phoneticPr fontId="4"/>
  </si>
  <si>
    <t>５人</t>
    <phoneticPr fontId="4"/>
  </si>
  <si>
    <t>６人</t>
    <phoneticPr fontId="4"/>
  </si>
  <si>
    <t>７人以上</t>
    <rPh sb="1" eb="2">
      <t>ニン</t>
    </rPh>
    <rPh sb="2" eb="3">
      <t>イ</t>
    </rPh>
    <rPh sb="3" eb="4">
      <t>ウエ</t>
    </rPh>
    <phoneticPr fontId="5"/>
  </si>
  <si>
    <t>６歳未満世帯人員</t>
    <rPh sb="1" eb="4">
      <t>サイミマン</t>
    </rPh>
    <rPh sb="4" eb="6">
      <t>セタイ</t>
    </rPh>
    <rPh sb="6" eb="8">
      <t>ジンイン</t>
    </rPh>
    <phoneticPr fontId="5"/>
  </si>
  <si>
    <t>3-14．施設等の世帯の種類（６区分）、世帯人員（４区分）別</t>
    <rPh sb="5" eb="7">
      <t>シセツ</t>
    </rPh>
    <rPh sb="7" eb="8">
      <t>トウ</t>
    </rPh>
    <rPh sb="9" eb="11">
      <t>セタイ</t>
    </rPh>
    <rPh sb="12" eb="14">
      <t>シュルイ</t>
    </rPh>
    <rPh sb="16" eb="18">
      <t>クブン</t>
    </rPh>
    <rPh sb="20" eb="22">
      <t>セタイ</t>
    </rPh>
    <rPh sb="22" eb="24">
      <t>ジンイン</t>
    </rPh>
    <rPh sb="26" eb="28">
      <t>クブン</t>
    </rPh>
    <rPh sb="29" eb="30">
      <t>ベツ</t>
    </rPh>
    <phoneticPr fontId="5"/>
  </si>
  <si>
    <t>施設等の世帯の種類
（６　　 区　　分）</t>
    <rPh sb="0" eb="2">
      <t>シセツ</t>
    </rPh>
    <rPh sb="2" eb="3">
      <t>トウ</t>
    </rPh>
    <rPh sb="4" eb="6">
      <t>セタイ</t>
    </rPh>
    <rPh sb="7" eb="9">
      <t>シュルイ</t>
    </rPh>
    <rPh sb="15" eb="16">
      <t>ク</t>
    </rPh>
    <rPh sb="18" eb="19">
      <t>ブン</t>
    </rPh>
    <phoneticPr fontId="5"/>
  </si>
  <si>
    <t>１～４人</t>
    <rPh sb="3" eb="4">
      <t>ニン</t>
    </rPh>
    <phoneticPr fontId="5"/>
  </si>
  <si>
    <t>５ ～ 29</t>
    <phoneticPr fontId="5"/>
  </si>
  <si>
    <t>3-15．世帯人員（７区分）別65歳以上世帯員のいる</t>
    <rPh sb="5" eb="7">
      <t>セタイ</t>
    </rPh>
    <rPh sb="7" eb="9">
      <t>ジンイン</t>
    </rPh>
    <rPh sb="11" eb="13">
      <t>クブン</t>
    </rPh>
    <rPh sb="14" eb="15">
      <t>ベツ</t>
    </rPh>
    <rPh sb="17" eb="18">
      <t>サイ</t>
    </rPh>
    <rPh sb="18" eb="20">
      <t>イジョウ</t>
    </rPh>
    <rPh sb="20" eb="23">
      <t>セタイイン</t>
    </rPh>
    <phoneticPr fontId="5"/>
  </si>
  <si>
    <t>１人</t>
    <rPh sb="1" eb="2">
      <t>ニン</t>
    </rPh>
    <phoneticPr fontId="5"/>
  </si>
  <si>
    <t>3-16．住居の種類・住宅の所有の関係（６区分）別65歳以上</t>
    <rPh sb="5" eb="7">
      <t>ジュウキョ</t>
    </rPh>
    <rPh sb="8" eb="10">
      <t>シュルイ</t>
    </rPh>
    <rPh sb="11" eb="13">
      <t>ジュウタク</t>
    </rPh>
    <rPh sb="14" eb="16">
      <t>ショユウ</t>
    </rPh>
    <rPh sb="17" eb="19">
      <t>カンケイ</t>
    </rPh>
    <rPh sb="21" eb="23">
      <t>クブン</t>
    </rPh>
    <rPh sb="24" eb="25">
      <t>ベツ</t>
    </rPh>
    <rPh sb="27" eb="28">
      <t>サイ</t>
    </rPh>
    <rPh sb="28" eb="30">
      <t>イジョウ</t>
    </rPh>
    <phoneticPr fontId="14"/>
  </si>
  <si>
    <t>本表は、令和２年10月１日現在で実施した国勢調査の結果を掲げたものである。</t>
    <rPh sb="0" eb="1">
      <t>ホン</t>
    </rPh>
    <rPh sb="1" eb="2">
      <t>ヒョウ</t>
    </rPh>
    <rPh sb="4" eb="6">
      <t>レイワ</t>
    </rPh>
    <rPh sb="7" eb="8">
      <t>ネン</t>
    </rPh>
    <rPh sb="10" eb="11">
      <t>ガツ</t>
    </rPh>
    <rPh sb="12" eb="13">
      <t>ニチ</t>
    </rPh>
    <rPh sb="13" eb="15">
      <t>ゲンザイ</t>
    </rPh>
    <rPh sb="16" eb="18">
      <t>ジッシ</t>
    </rPh>
    <rPh sb="20" eb="22">
      <t>コクセイ</t>
    </rPh>
    <rPh sb="22" eb="24">
      <t>チョウサ</t>
    </rPh>
    <rPh sb="25" eb="27">
      <t>ケッカ</t>
    </rPh>
    <rPh sb="28" eb="29">
      <t>カカ</t>
    </rPh>
    <phoneticPr fontId="14"/>
  </si>
  <si>
    <t>3-17．住宅の建て方別住宅に住む65歳以上世帯員のいる世帯数、</t>
    <rPh sb="5" eb="7">
      <t>ジュウタク</t>
    </rPh>
    <rPh sb="8" eb="9">
      <t>タ</t>
    </rPh>
    <rPh sb="10" eb="11">
      <t>カタ</t>
    </rPh>
    <rPh sb="11" eb="12">
      <t>クベツ</t>
    </rPh>
    <rPh sb="12" eb="14">
      <t>ジュウタク</t>
    </rPh>
    <rPh sb="15" eb="16">
      <t>ス</t>
    </rPh>
    <rPh sb="19" eb="20">
      <t>サイ</t>
    </rPh>
    <rPh sb="20" eb="22">
      <t>イジョウ</t>
    </rPh>
    <rPh sb="22" eb="25">
      <t>セタイイン</t>
    </rPh>
    <rPh sb="28" eb="30">
      <t>セタイ</t>
    </rPh>
    <rPh sb="30" eb="31">
      <t>スウ</t>
    </rPh>
    <phoneticPr fontId="14"/>
  </si>
  <si>
    <t>１･２階建</t>
    <rPh sb="3" eb="4">
      <t>カイ</t>
    </rPh>
    <rPh sb="4" eb="5">
      <t>ダテ</t>
    </rPh>
    <phoneticPr fontId="14"/>
  </si>
  <si>
    <t>３～５階建</t>
    <rPh sb="3" eb="4">
      <t>カイ</t>
    </rPh>
    <rPh sb="4" eb="5">
      <t>ダテ</t>
    </rPh>
    <phoneticPr fontId="14"/>
  </si>
  <si>
    <t>６階以上</t>
    <phoneticPr fontId="14"/>
  </si>
  <si>
    <t>１世帯当たり</t>
    <rPh sb="1" eb="3">
      <t>セタイ</t>
    </rPh>
    <rPh sb="3" eb="4">
      <t>ア</t>
    </rPh>
    <phoneticPr fontId="14"/>
  </si>
  <si>
    <t>及び１世帯当たり人員</t>
    <phoneticPr fontId="4"/>
  </si>
  <si>
    <t>欧州・北米圏</t>
    <rPh sb="0" eb="2">
      <t>オウシュウ</t>
    </rPh>
    <rPh sb="3" eb="5">
      <t>ホクベイ</t>
    </rPh>
    <rPh sb="5" eb="6">
      <t>ケン</t>
    </rPh>
    <phoneticPr fontId="5"/>
  </si>
  <si>
    <t>中南米圏</t>
    <rPh sb="0" eb="3">
      <t>チュウナンベイ</t>
    </rPh>
    <phoneticPr fontId="5"/>
  </si>
  <si>
    <t>　　一般世帯人員及び１世帯当たり人員</t>
    <phoneticPr fontId="4"/>
  </si>
  <si>
    <t>3-8．世帯人員（10区分）別一般世帯数、　　</t>
    <rPh sb="4" eb="6">
      <t>セタイ</t>
    </rPh>
    <rPh sb="6" eb="8">
      <t>ジンイン</t>
    </rPh>
    <rPh sb="11" eb="13">
      <t>クブン</t>
    </rPh>
    <rPh sb="14" eb="15">
      <t>ベツ</t>
    </rPh>
    <rPh sb="15" eb="17">
      <t>イッパン</t>
    </rPh>
    <rPh sb="17" eb="19">
      <t>セタイ</t>
    </rPh>
    <rPh sb="19" eb="20">
      <t>スウ</t>
    </rPh>
    <phoneticPr fontId="5"/>
  </si>
  <si>
    <t>　　国勢調査の結果を掲げたものである。</t>
    <phoneticPr fontId="4"/>
  </si>
  <si>
    <t>本表は、各年10月１日現在で実施した　　</t>
    <rPh sb="0" eb="1">
      <t>ホン</t>
    </rPh>
    <rPh sb="1" eb="2">
      <t>ヒョウ</t>
    </rPh>
    <rPh sb="4" eb="6">
      <t>カクネン</t>
    </rPh>
    <rPh sb="8" eb="9">
      <t>ガツ</t>
    </rPh>
    <rPh sb="10" eb="11">
      <t>ニチ</t>
    </rPh>
    <rPh sb="11" eb="13">
      <t>ゲンザイ</t>
    </rPh>
    <rPh sb="14" eb="16">
      <t>ジッシ</t>
    </rPh>
    <phoneticPr fontId="5"/>
  </si>
  <si>
    <t>3-9．世帯の家族類型（16区分)別　　</t>
    <rPh sb="4" eb="6">
      <t>セタイ</t>
    </rPh>
    <rPh sb="7" eb="9">
      <t>カゾク</t>
    </rPh>
    <rPh sb="9" eb="11">
      <t>ルイケイ</t>
    </rPh>
    <rPh sb="14" eb="15">
      <t>ク</t>
    </rPh>
    <rPh sb="15" eb="16">
      <t>フン</t>
    </rPh>
    <rPh sb="17" eb="18">
      <t>ベツ</t>
    </rPh>
    <phoneticPr fontId="14"/>
  </si>
  <si>
    <t>　　一般世帯数及び一般世帯人員</t>
    <phoneticPr fontId="4"/>
  </si>
  <si>
    <t>　本表は、令和２年10月１日現在で実施した　　</t>
    <rPh sb="1" eb="2">
      <t>ホン</t>
    </rPh>
    <rPh sb="2" eb="3">
      <t>ヒョウ</t>
    </rPh>
    <rPh sb="5" eb="7">
      <t>レイワ</t>
    </rPh>
    <rPh sb="8" eb="9">
      <t>ネン</t>
    </rPh>
    <rPh sb="9" eb="10">
      <t>ヘイネン</t>
    </rPh>
    <rPh sb="11" eb="12">
      <t>ガツ</t>
    </rPh>
    <rPh sb="13" eb="14">
      <t>ニチ</t>
    </rPh>
    <rPh sb="14" eb="16">
      <t>ゲンザイ</t>
    </rPh>
    <rPh sb="17" eb="19">
      <t>ジッシ</t>
    </rPh>
    <phoneticPr fontId="5"/>
  </si>
  <si>
    <t>3-12．住宅の建て方（８区分）、住宅の所有の関係（５区分）別</t>
    <rPh sb="5" eb="7">
      <t>ジュウタク</t>
    </rPh>
    <rPh sb="8" eb="9">
      <t>タ</t>
    </rPh>
    <rPh sb="10" eb="11">
      <t>カタ</t>
    </rPh>
    <rPh sb="13" eb="15">
      <t>クブン</t>
    </rPh>
    <rPh sb="17" eb="19">
      <t>ジュウタク</t>
    </rPh>
    <rPh sb="20" eb="22">
      <t>ショユウ</t>
    </rPh>
    <rPh sb="23" eb="25">
      <t>カンケイ</t>
    </rPh>
    <rPh sb="27" eb="29">
      <t>クブン</t>
    </rPh>
    <rPh sb="30" eb="31">
      <t>ベツ</t>
    </rPh>
    <phoneticPr fontId="5"/>
  </si>
  <si>
    <t>住宅に住む一般世帯数及び一般世帯人員</t>
    <rPh sb="0" eb="2">
      <t>ジュウタク</t>
    </rPh>
    <rPh sb="3" eb="4">
      <t>ス</t>
    </rPh>
    <rPh sb="5" eb="7">
      <t>イッパン</t>
    </rPh>
    <rPh sb="7" eb="9">
      <t>セタイ</t>
    </rPh>
    <rPh sb="9" eb="10">
      <t>スウ</t>
    </rPh>
    <rPh sb="10" eb="11">
      <t>オヨ</t>
    </rPh>
    <rPh sb="12" eb="14">
      <t>イッパン</t>
    </rPh>
    <rPh sb="14" eb="16">
      <t>セタイ</t>
    </rPh>
    <rPh sb="16" eb="18">
      <t>ジンイン</t>
    </rPh>
    <phoneticPr fontId="5"/>
  </si>
  <si>
    <t>一般世帯人員及び１世帯当たり人員</t>
    <rPh sb="0" eb="2">
      <t>イッパン</t>
    </rPh>
    <rPh sb="2" eb="4">
      <t>セタイ</t>
    </rPh>
    <rPh sb="4" eb="6">
      <t>ジンイン</t>
    </rPh>
    <rPh sb="6" eb="7">
      <t>オヨ</t>
    </rPh>
    <rPh sb="9" eb="11">
      <t>セタイ</t>
    </rPh>
    <rPh sb="11" eb="12">
      <t>ア</t>
    </rPh>
    <rPh sb="14" eb="16">
      <t>ジンイン</t>
    </rPh>
    <phoneticPr fontId="14"/>
  </si>
  <si>
    <t>　　世帯人員、65歳以上世帯人員及び１世帯当たり人員</t>
    <rPh sb="2" eb="4">
      <t>セタイ</t>
    </rPh>
    <rPh sb="4" eb="6">
      <t>ジンイン</t>
    </rPh>
    <rPh sb="9" eb="10">
      <t>サイ</t>
    </rPh>
    <rPh sb="10" eb="12">
      <t>イジョウ</t>
    </rPh>
    <rPh sb="12" eb="14">
      <t>セタイ</t>
    </rPh>
    <rPh sb="14" eb="16">
      <t>ジンイン</t>
    </rPh>
    <rPh sb="16" eb="17">
      <t>オヨ</t>
    </rPh>
    <rPh sb="19" eb="21">
      <t>セタイ</t>
    </rPh>
    <rPh sb="21" eb="22">
      <t>ア</t>
    </rPh>
    <rPh sb="24" eb="26">
      <t>ジンイン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</si>
</sst>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,##0_ "/>
    <numFmt numFmtId="177" formatCode="#,##0.0"/>
    <numFmt numFmtId="178" formatCode="0_ "/>
    <numFmt numFmtId="179" formatCode="#,##0;&quot;△ &quot;#,##0"/>
    <numFmt numFmtId="180" formatCode="#,##0.00;&quot;△ &quot;#,##0.00"/>
    <numFmt numFmtId="181" formatCode="#,##0.00_ "/>
    <numFmt numFmtId="182" formatCode="###,###,##0;&quot;-&quot;##,###,##0"/>
    <numFmt numFmtId="183" formatCode="\(0\)"/>
    <numFmt numFmtId="184" formatCode="0.0%"/>
    <numFmt numFmtId="185" formatCode="\(#,#00\)"/>
    <numFmt numFmtId="186" formatCode="\(0.0%\)"/>
    <numFmt numFmtId="187" formatCode="#,##0.0&quot;歳&quot;"/>
    <numFmt numFmtId="188" formatCode="\-"/>
    <numFmt numFmtId="189" formatCode="\(#,##0\)"/>
    <numFmt numFmtId="190" formatCode="\(\-\)"/>
    <numFmt numFmtId="191" formatCode="_-* #,##0_-;\-* #,##0_-;_-* &quot;-&quot;_-;_-@_-"/>
    <numFmt numFmtId="192" formatCode="#,##0;[Red]#,##0"/>
  </numFmts>
  <fonts count="33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明朝"/>
      <family val="3"/>
      <charset val="128"/>
    </font>
    <font>
      <sz val="10"/>
      <color theme="0" tint="-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13" fillId="0" borderId="0"/>
    <xf numFmtId="0" fontId="2" fillId="0" borderId="0"/>
    <xf numFmtId="0" fontId="1" fillId="0" borderId="0"/>
    <xf numFmtId="0" fontId="19" fillId="0" borderId="0">
      <alignment vertical="center"/>
    </xf>
    <xf numFmtId="0" fontId="20" fillId="0" borderId="0">
      <alignment vertical="center"/>
    </xf>
    <xf numFmtId="0" fontId="1" fillId="0" borderId="0"/>
    <xf numFmtId="38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13" fillId="0" borderId="0"/>
    <xf numFmtId="38" fontId="13" fillId="0" borderId="0" applyFont="0" applyFill="0" applyBorder="0" applyAlignment="0" applyProtection="0"/>
    <xf numFmtId="0" fontId="1" fillId="0" borderId="0"/>
  </cellStyleXfs>
  <cellXfs count="788">
    <xf numFmtId="0" fontId="0" fillId="0" borderId="0" xfId="0"/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8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6" fillId="0" borderId="12" xfId="1" applyNumberFormat="1" applyFont="1" applyBorder="1" applyAlignment="1">
      <alignment vertical="center"/>
    </xf>
    <xf numFmtId="3" fontId="6" fillId="0" borderId="1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15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horizontal="right" vertical="center"/>
    </xf>
    <xf numFmtId="177" fontId="9" fillId="0" borderId="0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10" fillId="0" borderId="0" xfId="2" quotePrefix="1" applyNumberFormat="1" applyFont="1" applyFill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3" fontId="7" fillId="0" borderId="0" xfId="3" applyNumberFormat="1" applyFont="1" applyBorder="1" applyAlignment="1">
      <alignment vertical="center"/>
    </xf>
    <xf numFmtId="177" fontId="7" fillId="0" borderId="0" xfId="1" applyNumberFormat="1" applyFont="1" applyBorder="1" applyAlignment="1">
      <alignment vertical="center"/>
    </xf>
    <xf numFmtId="3" fontId="7" fillId="0" borderId="0" xfId="1" applyNumberFormat="1" applyFont="1" applyBorder="1" applyAlignment="1">
      <alignment vertical="center"/>
    </xf>
    <xf numFmtId="3" fontId="8" fillId="0" borderId="0" xfId="2" quotePrefix="1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vertical="center"/>
    </xf>
    <xf numFmtId="3" fontId="7" fillId="0" borderId="0" xfId="3" quotePrefix="1" applyNumberFormat="1" applyFont="1" applyBorder="1" applyAlignment="1">
      <alignment horizontal="right" vertical="center"/>
    </xf>
    <xf numFmtId="3" fontId="7" fillId="0" borderId="0" xfId="3" applyNumberFormat="1" applyFont="1" applyBorder="1" applyAlignment="1">
      <alignment horizontal="right" vertical="center"/>
    </xf>
    <xf numFmtId="3" fontId="7" fillId="0" borderId="1" xfId="3" applyNumberFormat="1" applyFont="1" applyBorder="1" applyAlignment="1">
      <alignment vertical="center"/>
    </xf>
    <xf numFmtId="177" fontId="7" fillId="0" borderId="1" xfId="1" applyNumberFormat="1" applyFont="1" applyBorder="1" applyAlignment="1">
      <alignment vertical="center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0" xfId="1" applyFont="1" applyFill="1" applyBorder="1" applyAlignment="1">
      <alignment horizontal="distributed" vertical="center" wrapText="1" justifyLastLine="1"/>
    </xf>
    <xf numFmtId="0" fontId="6" fillId="0" borderId="15" xfId="1" applyFont="1" applyFill="1" applyBorder="1" applyAlignment="1">
      <alignment horizontal="distributed" vertical="center" justifyLastLine="1"/>
    </xf>
    <xf numFmtId="180" fontId="11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180" fontId="6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Alignment="1">
      <alignment vertical="center"/>
    </xf>
    <xf numFmtId="179" fontId="6" fillId="0" borderId="0" xfId="1" applyNumberFormat="1" applyFont="1" applyFill="1" applyBorder="1" applyAlignment="1">
      <alignment horizontal="right" vertical="center"/>
    </xf>
    <xf numFmtId="180" fontId="6" fillId="0" borderId="0" xfId="1" applyNumberFormat="1" applyFont="1" applyFill="1" applyBorder="1" applyAlignment="1">
      <alignment horizontal="right" vertical="center"/>
    </xf>
    <xf numFmtId="179" fontId="6" fillId="0" borderId="1" xfId="1" applyNumberFormat="1" applyFont="1" applyFill="1" applyBorder="1" applyAlignment="1">
      <alignment vertical="center"/>
    </xf>
    <xf numFmtId="180" fontId="6" fillId="0" borderId="1" xfId="1" applyNumberFormat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Alignment="1">
      <alignment vertical="center"/>
    </xf>
    <xf numFmtId="0" fontId="6" fillId="0" borderId="1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 applyAlignment="1">
      <alignment vertical="center"/>
    </xf>
    <xf numFmtId="49" fontId="6" fillId="0" borderId="0" xfId="1" applyNumberFormat="1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176" fontId="6" fillId="0" borderId="0" xfId="1" applyNumberFormat="1" applyFont="1" applyFill="1" applyAlignment="1">
      <alignment vertical="center"/>
    </xf>
    <xf numFmtId="177" fontId="6" fillId="0" borderId="0" xfId="1" applyNumberFormat="1" applyFont="1" applyBorder="1" applyAlignment="1">
      <alignment horizontal="right" vertical="center"/>
    </xf>
    <xf numFmtId="0" fontId="12" fillId="0" borderId="0" xfId="4" applyFont="1" applyFill="1" applyAlignment="1">
      <alignment horizontal="center" vertical="center"/>
    </xf>
    <xf numFmtId="0" fontId="12" fillId="0" borderId="9" xfId="4" applyFont="1" applyFill="1" applyBorder="1" applyAlignment="1">
      <alignment horizontal="distributed" vertical="center"/>
    </xf>
    <xf numFmtId="176" fontId="12" fillId="0" borderId="0" xfId="4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horizontal="center" vertical="center"/>
    </xf>
    <xf numFmtId="0" fontId="6" fillId="0" borderId="13" xfId="4" applyFont="1" applyBorder="1" applyAlignment="1">
      <alignment vertical="center"/>
    </xf>
    <xf numFmtId="176" fontId="12" fillId="0" borderId="13" xfId="4" applyNumberFormat="1" applyFont="1" applyFill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176" fontId="6" fillId="0" borderId="0" xfId="4" applyNumberFormat="1" applyFont="1" applyFill="1" applyBorder="1" applyAlignment="1">
      <alignment horizontal="right" vertical="center"/>
    </xf>
    <xf numFmtId="0" fontId="12" fillId="0" borderId="1" xfId="4" applyFont="1" applyFill="1" applyBorder="1" applyAlignment="1">
      <alignment horizontal="center" vertical="center"/>
    </xf>
    <xf numFmtId="0" fontId="12" fillId="0" borderId="11" xfId="4" applyFont="1" applyFill="1" applyBorder="1" applyAlignment="1">
      <alignment horizontal="distributed" vertical="center"/>
    </xf>
    <xf numFmtId="176" fontId="6" fillId="0" borderId="0" xfId="4" applyNumberFormat="1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/>
    </xf>
    <xf numFmtId="0" fontId="12" fillId="0" borderId="0" xfId="4" applyFont="1" applyFill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10" xfId="4" applyFont="1" applyFill="1" applyBorder="1" applyAlignment="1">
      <alignment vertical="center"/>
    </xf>
    <xf numFmtId="0" fontId="12" fillId="0" borderId="10" xfId="4" applyFont="1" applyFill="1" applyBorder="1" applyAlignment="1">
      <alignment horizontal="distributed" vertical="center"/>
    </xf>
    <xf numFmtId="3" fontId="12" fillId="0" borderId="0" xfId="4" applyNumberFormat="1" applyFont="1" applyFill="1" applyAlignment="1" applyProtection="1">
      <alignment vertical="center"/>
      <protection locked="0"/>
    </xf>
    <xf numFmtId="3" fontId="12" fillId="0" borderId="0" xfId="4" applyNumberFormat="1" applyFont="1" applyFill="1" applyAlignment="1" applyProtection="1">
      <alignment horizontal="right" vertical="center"/>
      <protection locked="0"/>
    </xf>
    <xf numFmtId="0" fontId="12" fillId="0" borderId="1" xfId="4" applyFont="1" applyFill="1" applyBorder="1" applyAlignment="1">
      <alignment vertical="center"/>
    </xf>
    <xf numFmtId="3" fontId="12" fillId="0" borderId="1" xfId="4" applyNumberFormat="1" applyFont="1" applyFill="1" applyBorder="1" applyAlignment="1" applyProtection="1">
      <alignment vertical="center"/>
      <protection locked="0"/>
    </xf>
    <xf numFmtId="3" fontId="12" fillId="0" borderId="1" xfId="4" applyNumberFormat="1" applyFont="1" applyFill="1" applyBorder="1" applyAlignment="1" applyProtection="1">
      <alignment horizontal="right" vertical="center"/>
      <protection locked="0"/>
    </xf>
    <xf numFmtId="3" fontId="12" fillId="0" borderId="0" xfId="4" applyNumberFormat="1" applyFont="1" applyFill="1" applyBorder="1" applyAlignment="1" applyProtection="1">
      <alignment vertical="center"/>
      <protection locked="0"/>
    </xf>
    <xf numFmtId="3" fontId="12" fillId="0" borderId="0" xfId="4" applyNumberFormat="1" applyFont="1" applyFill="1" applyBorder="1" applyAlignment="1" applyProtection="1">
      <alignment horizontal="right" vertical="center"/>
      <protection locked="0"/>
    </xf>
    <xf numFmtId="0" fontId="3" fillId="0" borderId="0" xfId="4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0" fontId="6" fillId="0" borderId="18" xfId="4" applyFont="1" applyBorder="1" applyAlignment="1">
      <alignment vertical="center"/>
    </xf>
    <xf numFmtId="0" fontId="6" fillId="0" borderId="19" xfId="4" applyFont="1" applyBorder="1" applyAlignment="1">
      <alignment horizontal="distributed" vertical="center"/>
    </xf>
    <xf numFmtId="0" fontId="6" fillId="0" borderId="9" xfId="4" applyFont="1" applyBorder="1" applyAlignment="1">
      <alignment vertical="center"/>
    </xf>
    <xf numFmtId="0" fontId="6" fillId="0" borderId="25" xfId="4" applyFont="1" applyBorder="1" applyAlignment="1">
      <alignment horizontal="distributed" vertical="center"/>
    </xf>
    <xf numFmtId="0" fontId="6" fillId="0" borderId="14" xfId="4" applyFont="1" applyBorder="1" applyAlignment="1">
      <alignment vertical="center"/>
    </xf>
    <xf numFmtId="0" fontId="6" fillId="0" borderId="21" xfId="4" applyFont="1" applyBorder="1" applyAlignment="1">
      <alignment vertical="center"/>
    </xf>
    <xf numFmtId="0" fontId="6" fillId="0" borderId="22" xfId="4" applyFont="1" applyBorder="1" applyAlignment="1">
      <alignment horizontal="distributed" vertical="center"/>
    </xf>
    <xf numFmtId="3" fontId="6" fillId="0" borderId="0" xfId="4" applyNumberFormat="1" applyFont="1" applyAlignment="1">
      <alignment vertical="center"/>
    </xf>
    <xf numFmtId="4" fontId="6" fillId="0" borderId="0" xfId="4" applyNumberFormat="1" applyFont="1" applyAlignment="1">
      <alignment vertical="center"/>
    </xf>
    <xf numFmtId="0" fontId="16" fillId="0" borderId="25" xfId="1" applyFont="1" applyFill="1" applyBorder="1" applyAlignment="1">
      <alignment horizontal="distributed" vertical="center"/>
    </xf>
    <xf numFmtId="0" fontId="16" fillId="0" borderId="10" xfId="1" applyFont="1" applyFill="1" applyBorder="1" applyAlignment="1">
      <alignment horizontal="distributed" vertical="center"/>
    </xf>
    <xf numFmtId="0" fontId="16" fillId="0" borderId="22" xfId="1" applyFont="1" applyFill="1" applyBorder="1" applyAlignment="1">
      <alignment horizontal="distributed" vertical="center"/>
    </xf>
    <xf numFmtId="0" fontId="16" fillId="0" borderId="23" xfId="1" applyFont="1" applyFill="1" applyBorder="1" applyAlignment="1">
      <alignment horizontal="distributed" vertical="center"/>
    </xf>
    <xf numFmtId="0" fontId="17" fillId="0" borderId="1" xfId="4" applyFont="1" applyFill="1" applyBorder="1" applyAlignment="1">
      <alignment horizontal="distributed" vertical="center"/>
    </xf>
    <xf numFmtId="0" fontId="6" fillId="0" borderId="22" xfId="1" applyFont="1" applyFill="1" applyBorder="1" applyAlignment="1">
      <alignment horizontal="distributed" vertical="center"/>
    </xf>
    <xf numFmtId="0" fontId="6" fillId="0" borderId="10" xfId="1" applyFont="1" applyFill="1" applyBorder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0" fontId="6" fillId="0" borderId="10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Alignment="1">
      <alignment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25" xfId="5" applyFont="1" applyFill="1" applyBorder="1" applyAlignment="1">
      <alignment horizontal="center" vertical="center"/>
    </xf>
    <xf numFmtId="0" fontId="6" fillId="0" borderId="10" xfId="5" applyFont="1" applyFill="1" applyBorder="1" applyAlignment="1">
      <alignment horizontal="center" vertical="center"/>
    </xf>
    <xf numFmtId="0" fontId="6" fillId="0" borderId="14" xfId="5" applyFont="1" applyFill="1" applyBorder="1" applyAlignment="1">
      <alignment vertical="center"/>
    </xf>
    <xf numFmtId="0" fontId="6" fillId="0" borderId="21" xfId="5" applyFont="1" applyFill="1" applyBorder="1" applyAlignment="1">
      <alignment horizontal="center" vertical="center"/>
    </xf>
    <xf numFmtId="0" fontId="6" fillId="0" borderId="22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distributed" vertical="center"/>
    </xf>
    <xf numFmtId="0" fontId="6" fillId="0" borderId="1" xfId="5" applyFont="1" applyFill="1" applyBorder="1" applyAlignment="1">
      <alignment vertical="center"/>
    </xf>
    <xf numFmtId="0" fontId="6" fillId="0" borderId="11" xfId="5" applyFont="1" applyFill="1" applyBorder="1" applyAlignment="1">
      <alignment horizontal="distributed" vertical="center"/>
    </xf>
    <xf numFmtId="0" fontId="6" fillId="0" borderId="25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38" fontId="6" fillId="0" borderId="0" xfId="3" applyFont="1" applyFill="1" applyAlignment="1">
      <alignment vertical="center"/>
    </xf>
    <xf numFmtId="38" fontId="6" fillId="0" borderId="1" xfId="3" applyFont="1" applyBorder="1" applyAlignment="1">
      <alignment vertical="center"/>
    </xf>
    <xf numFmtId="38" fontId="6" fillId="0" borderId="0" xfId="3" applyFont="1" applyBorder="1" applyAlignment="1">
      <alignment vertical="center"/>
    </xf>
    <xf numFmtId="182" fontId="18" fillId="0" borderId="0" xfId="2" applyNumberFormat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3" fontId="6" fillId="0" borderId="1" xfId="1" applyNumberFormat="1" applyFont="1" applyFill="1" applyBorder="1" applyAlignment="1">
      <alignment vertical="center"/>
    </xf>
    <xf numFmtId="0" fontId="6" fillId="0" borderId="0" xfId="9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8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6" fillId="0" borderId="9" xfId="0" applyNumberFormat="1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178" fontId="11" fillId="0" borderId="1" xfId="0" applyNumberFormat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20" xfId="4" applyFont="1" applyBorder="1" applyAlignment="1">
      <alignment horizontal="distributed" vertical="center"/>
    </xf>
    <xf numFmtId="0" fontId="6" fillId="0" borderId="10" xfId="4" applyFont="1" applyBorder="1" applyAlignment="1">
      <alignment horizontal="distributed" vertical="center"/>
    </xf>
    <xf numFmtId="0" fontId="6" fillId="0" borderId="23" xfId="4" applyFont="1" applyBorder="1" applyAlignment="1">
      <alignment horizontal="distributed" vertical="center"/>
    </xf>
    <xf numFmtId="0" fontId="6" fillId="0" borderId="19" xfId="1" applyFont="1" applyFill="1" applyBorder="1" applyAlignment="1">
      <alignment vertical="center" shrinkToFit="1"/>
    </xf>
    <xf numFmtId="0" fontId="6" fillId="0" borderId="20" xfId="1" applyFont="1" applyFill="1" applyBorder="1" applyAlignment="1">
      <alignment vertical="center" shrinkToFit="1"/>
    </xf>
    <xf numFmtId="181" fontId="6" fillId="0" borderId="0" xfId="1" applyNumberFormat="1" applyFont="1" applyFill="1" applyBorder="1" applyAlignment="1">
      <alignment horizontal="right" vertical="center"/>
    </xf>
    <xf numFmtId="3" fontId="6" fillId="0" borderId="10" xfId="1" applyNumberFormat="1" applyFont="1" applyFill="1" applyBorder="1" applyAlignment="1">
      <alignment horizontal="right" vertical="center"/>
    </xf>
    <xf numFmtId="0" fontId="6" fillId="0" borderId="0" xfId="4" applyFont="1" applyFill="1" applyAlignment="1">
      <alignment vertical="center"/>
    </xf>
    <xf numFmtId="0" fontId="6" fillId="0" borderId="9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4" xfId="5" applyFont="1" applyFill="1" applyBorder="1" applyAlignment="1">
      <alignment horizontal="distributed" vertical="center"/>
    </xf>
    <xf numFmtId="0" fontId="12" fillId="0" borderId="0" xfId="5" applyFont="1" applyFill="1" applyBorder="1" applyAlignment="1">
      <alignment horizontal="distributed" vertical="center" shrinkToFit="1"/>
    </xf>
    <xf numFmtId="0" fontId="12" fillId="0" borderId="1" xfId="5" applyFont="1" applyFill="1" applyBorder="1" applyAlignment="1">
      <alignment horizontal="distributed" vertical="center" shrinkToFit="1"/>
    </xf>
    <xf numFmtId="3" fontId="6" fillId="0" borderId="0" xfId="5" applyNumberFormat="1" applyFont="1" applyFill="1" applyBorder="1" applyAlignment="1">
      <alignment vertical="center" shrinkToFit="1"/>
    </xf>
    <xf numFmtId="3" fontId="6" fillId="0" borderId="1" xfId="5" applyNumberFormat="1" applyFont="1" applyFill="1" applyBorder="1" applyAlignment="1">
      <alignment vertical="center" shrinkToFit="1"/>
    </xf>
    <xf numFmtId="0" fontId="12" fillId="0" borderId="0" xfId="5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center" vertical="center"/>
    </xf>
    <xf numFmtId="0" fontId="6" fillId="0" borderId="14" xfId="5" applyFont="1" applyFill="1" applyBorder="1" applyAlignment="1">
      <alignment horizontal="center" vertical="center"/>
    </xf>
    <xf numFmtId="0" fontId="12" fillId="0" borderId="22" xfId="5" applyFont="1" applyFill="1" applyBorder="1" applyAlignment="1">
      <alignment horizontal="center" vertical="center" wrapText="1"/>
    </xf>
    <xf numFmtId="0" fontId="15" fillId="0" borderId="26" xfId="1" applyFont="1" applyFill="1" applyBorder="1" applyAlignment="1">
      <alignment horizontal="center" vertical="center" shrinkToFit="1"/>
    </xf>
    <xf numFmtId="0" fontId="15" fillId="0" borderId="22" xfId="1" applyFont="1" applyFill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3" fontId="6" fillId="0" borderId="0" xfId="1" applyNumberFormat="1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10" xfId="1" applyNumberFormat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21" fillId="0" borderId="0" xfId="0" applyFont="1" applyAlignment="1">
      <alignment vertical="center"/>
    </xf>
    <xf numFmtId="0" fontId="7" fillId="0" borderId="8" xfId="1" applyFont="1" applyBorder="1" applyAlignment="1">
      <alignment vertical="center"/>
    </xf>
    <xf numFmtId="3" fontId="9" fillId="0" borderId="10" xfId="3" applyNumberFormat="1" applyFont="1" applyBorder="1" applyAlignment="1">
      <alignment vertical="center"/>
    </xf>
    <xf numFmtId="3" fontId="7" fillId="0" borderId="10" xfId="3" applyNumberFormat="1" applyFont="1" applyBorder="1" applyAlignment="1">
      <alignment vertical="center"/>
    </xf>
    <xf numFmtId="3" fontId="7" fillId="0" borderId="12" xfId="3" applyNumberFormat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3" fontId="9" fillId="0" borderId="9" xfId="1" applyNumberFormat="1" applyFont="1" applyBorder="1" applyAlignment="1">
      <alignment vertical="center"/>
    </xf>
    <xf numFmtId="3" fontId="7" fillId="0" borderId="9" xfId="1" applyNumberFormat="1" applyFont="1" applyBorder="1" applyAlignment="1">
      <alignment vertical="center"/>
    </xf>
    <xf numFmtId="3" fontId="7" fillId="0" borderId="9" xfId="3" applyNumberFormat="1" applyFont="1" applyBorder="1" applyAlignment="1">
      <alignment vertical="center"/>
    </xf>
    <xf numFmtId="3" fontId="7" fillId="0" borderId="11" xfId="3" applyNumberFormat="1" applyFont="1" applyBorder="1" applyAlignment="1">
      <alignment vertical="center"/>
    </xf>
    <xf numFmtId="3" fontId="10" fillId="0" borderId="9" xfId="2" quotePrefix="1" applyNumberFormat="1" applyFont="1" applyFill="1" applyBorder="1" applyAlignment="1">
      <alignment horizontal="right" vertical="center"/>
    </xf>
    <xf numFmtId="3" fontId="8" fillId="0" borderId="9" xfId="2" quotePrefix="1" applyNumberFormat="1" applyFont="1" applyFill="1" applyBorder="1" applyAlignment="1">
      <alignment horizontal="right" vertical="center"/>
    </xf>
    <xf numFmtId="3" fontId="7" fillId="0" borderId="10" xfId="3" quotePrefix="1" applyNumberFormat="1" applyFont="1" applyBorder="1" applyAlignment="1">
      <alignment horizontal="right" vertical="center"/>
    </xf>
    <xf numFmtId="0" fontId="7" fillId="0" borderId="16" xfId="1" applyFont="1" applyBorder="1" applyAlignment="1">
      <alignment horizontal="center" vertical="center"/>
    </xf>
    <xf numFmtId="3" fontId="7" fillId="0" borderId="0" xfId="3" applyNumberFormat="1" applyFont="1" applyBorder="1" applyAlignment="1">
      <alignment vertical="center" shrinkToFit="1"/>
    </xf>
    <xf numFmtId="3" fontId="7" fillId="0" borderId="1" xfId="3" applyNumberFormat="1" applyFont="1" applyBorder="1" applyAlignment="1">
      <alignment vertical="center" shrinkToFit="1"/>
    </xf>
    <xf numFmtId="0" fontId="3" fillId="0" borderId="0" xfId="1" applyFont="1" applyAlignment="1">
      <alignment horizontal="right" vertical="center"/>
    </xf>
    <xf numFmtId="3" fontId="6" fillId="0" borderId="0" xfId="5" applyNumberFormat="1" applyFont="1" applyFill="1" applyBorder="1" applyAlignment="1">
      <alignment horizontal="right" vertical="center" indent="1" shrinkToFit="1"/>
    </xf>
    <xf numFmtId="0" fontId="6" fillId="0" borderId="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2" fillId="0" borderId="20" xfId="4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distributed" vertical="center"/>
    </xf>
    <xf numFmtId="0" fontId="17" fillId="0" borderId="0" xfId="4" applyFont="1" applyFill="1" applyBorder="1" applyAlignment="1">
      <alignment horizontal="distributed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distributed" vertical="center"/>
    </xf>
    <xf numFmtId="0" fontId="6" fillId="0" borderId="0" xfId="4" applyFont="1" applyAlignment="1">
      <alignment horizontal="distributed" vertical="center"/>
    </xf>
    <xf numFmtId="0" fontId="6" fillId="0" borderId="9" xfId="1" applyFont="1" applyFill="1" applyBorder="1" applyAlignment="1">
      <alignment horizontal="distributed" vertical="center"/>
    </xf>
    <xf numFmtId="38" fontId="6" fillId="0" borderId="0" xfId="3" applyFont="1" applyAlignment="1">
      <alignment vertical="center"/>
    </xf>
    <xf numFmtId="38" fontId="6" fillId="0" borderId="0" xfId="3" applyFont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5" applyFont="1" applyFill="1" applyBorder="1" applyAlignment="1">
      <alignment horizontal="distributed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distributed" vertical="center"/>
    </xf>
    <xf numFmtId="0" fontId="3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0" fontId="11" fillId="0" borderId="4" xfId="1" applyFont="1" applyFill="1" applyBorder="1" applyAlignment="1">
      <alignment horizontal="center" vertical="center"/>
    </xf>
    <xf numFmtId="3" fontId="11" fillId="0" borderId="8" xfId="1" applyNumberFormat="1" applyFont="1" applyFill="1" applyBorder="1" applyAlignment="1">
      <alignment vertical="center"/>
    </xf>
    <xf numFmtId="3" fontId="11" fillId="0" borderId="10" xfId="1" applyNumberFormat="1" applyFont="1" applyFill="1" applyBorder="1" applyAlignment="1">
      <alignment vertical="center"/>
    </xf>
    <xf numFmtId="3" fontId="11" fillId="0" borderId="12" xfId="1" applyNumberFormat="1" applyFont="1" applyFill="1" applyBorder="1" applyAlignment="1">
      <alignment vertical="center"/>
    </xf>
    <xf numFmtId="4" fontId="11" fillId="0" borderId="0" xfId="4" applyNumberFormat="1" applyFont="1" applyAlignment="1">
      <alignment vertical="center"/>
    </xf>
    <xf numFmtId="0" fontId="11" fillId="0" borderId="23" xfId="5" applyFont="1" applyFill="1" applyBorder="1" applyAlignment="1">
      <alignment horizontal="center" vertical="center"/>
    </xf>
    <xf numFmtId="0" fontId="11" fillId="0" borderId="14" xfId="5" applyFont="1" applyFill="1" applyBorder="1" applyAlignment="1">
      <alignment horizontal="center" vertical="center"/>
    </xf>
    <xf numFmtId="0" fontId="11" fillId="0" borderId="10" xfId="5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center" vertical="center"/>
    </xf>
    <xf numFmtId="3" fontId="11" fillId="0" borderId="0" xfId="5" applyNumberFormat="1" applyFont="1" applyFill="1" applyBorder="1" applyAlignment="1">
      <alignment horizontal="right" vertical="center" indent="1" shrinkToFit="1"/>
    </xf>
    <xf numFmtId="0" fontId="11" fillId="0" borderId="6" xfId="1" applyFont="1" applyFill="1" applyBorder="1" applyAlignment="1">
      <alignment horizontal="center" vertical="center"/>
    </xf>
    <xf numFmtId="3" fontId="11" fillId="0" borderId="6" xfId="1" applyNumberFormat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182" fontId="22" fillId="0" borderId="0" xfId="2" applyNumberFormat="1" applyFont="1" applyFill="1" applyBorder="1" applyAlignment="1">
      <alignment vertical="center"/>
    </xf>
    <xf numFmtId="182" fontId="22" fillId="0" borderId="12" xfId="2" applyNumberFormat="1" applyFont="1" applyFill="1" applyBorder="1" applyAlignment="1">
      <alignment vertical="center"/>
    </xf>
    <xf numFmtId="3" fontId="11" fillId="0" borderId="1" xfId="1" applyNumberFormat="1" applyFont="1" applyFill="1" applyBorder="1" applyAlignment="1">
      <alignment vertical="center"/>
    </xf>
    <xf numFmtId="3" fontId="11" fillId="0" borderId="1" xfId="1" applyNumberFormat="1" applyFont="1" applyBorder="1" applyAlignment="1">
      <alignment vertical="center"/>
    </xf>
    <xf numFmtId="181" fontId="11" fillId="0" borderId="1" xfId="1" applyNumberFormat="1" applyFont="1" applyFill="1" applyBorder="1" applyAlignment="1">
      <alignment horizontal="right" vertical="center"/>
    </xf>
    <xf numFmtId="49" fontId="11" fillId="0" borderId="0" xfId="1" applyNumberFormat="1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181" fontId="11" fillId="0" borderId="0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3" fontId="11" fillId="0" borderId="8" xfId="1" applyNumberFormat="1" applyFont="1" applyFill="1" applyBorder="1" applyAlignment="1">
      <alignment horizontal="right" vertical="center"/>
    </xf>
    <xf numFmtId="3" fontId="23" fillId="0" borderId="0" xfId="4" applyNumberFormat="1" applyFont="1" applyFill="1" applyBorder="1" applyAlignment="1">
      <alignment horizontal="right" vertical="center"/>
    </xf>
    <xf numFmtId="0" fontId="23" fillId="0" borderId="0" xfId="4" applyFont="1" applyFill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0" fontId="11" fillId="0" borderId="0" xfId="1" applyFont="1" applyBorder="1" applyAlignment="1">
      <alignment horizontal="distributed" vertical="center"/>
    </xf>
    <xf numFmtId="3" fontId="11" fillId="0" borderId="8" xfId="1" applyNumberFormat="1" applyFont="1" applyBorder="1" applyAlignment="1">
      <alignment vertical="center"/>
    </xf>
    <xf numFmtId="0" fontId="11" fillId="0" borderId="6" xfId="1" applyFont="1" applyBorder="1" applyAlignment="1">
      <alignment horizontal="distributed" vertical="center"/>
    </xf>
    <xf numFmtId="3" fontId="11" fillId="0" borderId="10" xfId="1" applyNumberFormat="1" applyFont="1" applyBorder="1" applyAlignment="1">
      <alignment vertical="center"/>
    </xf>
    <xf numFmtId="3" fontId="11" fillId="0" borderId="0" xfId="1" applyNumberFormat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38" fontId="11" fillId="0" borderId="12" xfId="10" applyFont="1" applyBorder="1" applyAlignment="1">
      <alignment horizontal="right" vertical="center"/>
    </xf>
    <xf numFmtId="38" fontId="11" fillId="0" borderId="1" xfId="10" applyFont="1" applyBorder="1" applyAlignment="1">
      <alignment horizontal="right" vertical="center"/>
    </xf>
    <xf numFmtId="0" fontId="6" fillId="0" borderId="2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11" fillId="0" borderId="9" xfId="1" applyNumberFormat="1" applyFont="1" applyBorder="1" applyAlignment="1">
      <alignment vertical="center"/>
    </xf>
    <xf numFmtId="3" fontId="6" fillId="0" borderId="9" xfId="1" applyNumberFormat="1" applyFont="1" applyBorder="1" applyAlignment="1">
      <alignment vertical="center"/>
    </xf>
    <xf numFmtId="3" fontId="6" fillId="0" borderId="11" xfId="1" applyNumberFormat="1" applyFont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3" fontId="12" fillId="0" borderId="8" xfId="4" applyNumberFormat="1" applyFont="1" applyFill="1" applyBorder="1" applyAlignment="1" applyProtection="1">
      <alignment vertical="center"/>
      <protection locked="0"/>
    </xf>
    <xf numFmtId="3" fontId="12" fillId="0" borderId="10" xfId="4" applyNumberFormat="1" applyFont="1" applyFill="1" applyBorder="1" applyAlignment="1" applyProtection="1">
      <alignment vertical="center"/>
      <protection locked="0"/>
    </xf>
    <xf numFmtId="3" fontId="12" fillId="0" borderId="12" xfId="4" applyNumberFormat="1" applyFont="1" applyFill="1" applyBorder="1" applyAlignment="1" applyProtection="1">
      <alignment vertical="center"/>
      <protection locked="0"/>
    </xf>
    <xf numFmtId="38" fontId="6" fillId="0" borderId="0" xfId="3" applyFont="1" applyAlignment="1">
      <alignment horizontal="right" vertical="center"/>
    </xf>
    <xf numFmtId="0" fontId="7" fillId="0" borderId="0" xfId="1" applyFont="1" applyAlignment="1">
      <alignment horizontal="distributed" vertical="center"/>
    </xf>
    <xf numFmtId="0" fontId="7" fillId="0" borderId="1" xfId="1" applyFont="1" applyBorder="1" applyAlignment="1">
      <alignment horizontal="distributed" vertical="center"/>
    </xf>
    <xf numFmtId="0" fontId="9" fillId="0" borderId="0" xfId="1" applyFont="1" applyAlignment="1">
      <alignment horizontal="distributed" vertical="center"/>
    </xf>
    <xf numFmtId="0" fontId="6" fillId="0" borderId="1" xfId="1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0" fontId="26" fillId="0" borderId="10" xfId="4" applyFont="1" applyFill="1" applyBorder="1" applyAlignment="1">
      <alignment horizontal="distributed" vertical="center" shrinkToFit="1"/>
    </xf>
    <xf numFmtId="0" fontId="15" fillId="0" borderId="0" xfId="4" applyFont="1" applyFill="1" applyBorder="1" applyAlignment="1">
      <alignment horizontal="distributed" vertical="center" shrinkToFit="1"/>
    </xf>
    <xf numFmtId="0" fontId="15" fillId="0" borderId="0" xfId="4" applyFont="1" applyFill="1" applyAlignment="1">
      <alignment horizontal="distributed" vertical="center" shrinkToFit="1"/>
    </xf>
    <xf numFmtId="0" fontId="15" fillId="0" borderId="1" xfId="4" applyFont="1" applyFill="1" applyBorder="1" applyAlignment="1">
      <alignment horizontal="distributed" vertical="center" shrinkToFit="1"/>
    </xf>
    <xf numFmtId="0" fontId="15" fillId="0" borderId="10" xfId="4" applyFont="1" applyBorder="1" applyAlignment="1">
      <alignment horizontal="distributed" vertical="center" shrinkToFit="1"/>
    </xf>
    <xf numFmtId="0" fontId="27" fillId="0" borderId="10" xfId="4" applyFont="1" applyBorder="1" applyAlignment="1">
      <alignment horizontal="distributed" vertical="center" shrinkToFit="1"/>
    </xf>
    <xf numFmtId="0" fontId="15" fillId="0" borderId="12" xfId="4" applyFont="1" applyBorder="1" applyAlignment="1">
      <alignment horizontal="distributed" vertical="center" shrinkToFit="1"/>
    </xf>
    <xf numFmtId="0" fontId="15" fillId="0" borderId="0" xfId="4" applyFont="1" applyAlignment="1">
      <alignment horizontal="distributed" vertical="center" shrinkToFit="1"/>
    </xf>
    <xf numFmtId="3" fontId="23" fillId="0" borderId="8" xfId="1" applyNumberFormat="1" applyFont="1" applyFill="1" applyBorder="1" applyAlignment="1">
      <alignment horizontal="center" vertical="center"/>
    </xf>
    <xf numFmtId="3" fontId="12" fillId="0" borderId="10" xfId="1" applyNumberFormat="1" applyFont="1" applyFill="1" applyBorder="1" applyAlignment="1">
      <alignment horizontal="center" vertical="center"/>
    </xf>
    <xf numFmtId="177" fontId="12" fillId="0" borderId="12" xfId="1" applyNumberFormat="1" applyFont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right" vertical="center"/>
    </xf>
    <xf numFmtId="49" fontId="28" fillId="0" borderId="0" xfId="4" applyNumberFormat="1" applyFont="1" applyFill="1" applyBorder="1" applyAlignment="1">
      <alignment horizontal="right" vertical="center"/>
    </xf>
    <xf numFmtId="0" fontId="12" fillId="0" borderId="1" xfId="4" applyFont="1" applyFill="1" applyBorder="1" applyAlignment="1">
      <alignment horizontal="right" vertical="center"/>
    </xf>
    <xf numFmtId="0" fontId="3" fillId="0" borderId="0" xfId="1" applyFont="1" applyFill="1" applyAlignment="1">
      <alignment horizontal="center" vertical="center"/>
    </xf>
    <xf numFmtId="0" fontId="12" fillId="0" borderId="0" xfId="4" applyFont="1" applyFill="1" applyBorder="1" applyAlignment="1">
      <alignment horizontal="distributed" vertical="center"/>
    </xf>
    <xf numFmtId="0" fontId="6" fillId="0" borderId="1" xfId="1" applyFont="1" applyFill="1" applyBorder="1" applyAlignment="1">
      <alignment vertical="center"/>
    </xf>
    <xf numFmtId="0" fontId="22" fillId="0" borderId="10" xfId="2" applyNumberFormat="1" applyFont="1" applyFill="1" applyBorder="1" applyAlignment="1">
      <alignment horizontal="center" vertical="center" shrinkToFit="1"/>
    </xf>
    <xf numFmtId="0" fontId="29" fillId="0" borderId="10" xfId="2" applyNumberFormat="1" applyFont="1" applyFill="1" applyBorder="1" applyAlignment="1">
      <alignment horizontal="center" vertical="center" shrinkToFit="1"/>
    </xf>
    <xf numFmtId="0" fontId="29" fillId="0" borderId="12" xfId="2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right" vertical="center"/>
    </xf>
    <xf numFmtId="0" fontId="16" fillId="0" borderId="10" xfId="4" applyFont="1" applyBorder="1" applyAlignment="1">
      <alignment horizontal="distributed" vertical="center" shrinkToFit="1"/>
    </xf>
    <xf numFmtId="0" fontId="6" fillId="0" borderId="10" xfId="1" applyFont="1" applyFill="1" applyBorder="1" applyAlignment="1">
      <alignment horizontal="distributed" vertical="center"/>
    </xf>
    <xf numFmtId="0" fontId="12" fillId="0" borderId="5" xfId="1" applyFont="1" applyFill="1" applyBorder="1" applyAlignment="1">
      <alignment horizontal="distributed" vertical="center"/>
    </xf>
    <xf numFmtId="0" fontId="12" fillId="0" borderId="10" xfId="1" applyFont="1" applyFill="1" applyBorder="1" applyAlignment="1">
      <alignment horizontal="distributed" vertical="center"/>
    </xf>
    <xf numFmtId="0" fontId="12" fillId="0" borderId="12" xfId="1" applyFont="1" applyFill="1" applyBorder="1" applyAlignment="1">
      <alignment horizontal="distributed" vertical="center"/>
    </xf>
    <xf numFmtId="185" fontId="6" fillId="0" borderId="10" xfId="1" applyNumberFormat="1" applyFont="1" applyBorder="1" applyAlignment="1">
      <alignment vertical="center"/>
    </xf>
    <xf numFmtId="0" fontId="6" fillId="0" borderId="28" xfId="1" applyFont="1" applyFill="1" applyBorder="1" applyAlignment="1">
      <alignment horizontal="distributed" vertical="center"/>
    </xf>
    <xf numFmtId="179" fontId="6" fillId="0" borderId="27" xfId="1" applyNumberFormat="1" applyFont="1" applyFill="1" applyBorder="1" applyAlignment="1">
      <alignment vertical="center"/>
    </xf>
    <xf numFmtId="180" fontId="6" fillId="0" borderId="27" xfId="1" applyNumberFormat="1" applyFont="1" applyFill="1" applyBorder="1" applyAlignment="1">
      <alignment vertical="center"/>
    </xf>
    <xf numFmtId="180" fontId="6" fillId="0" borderId="29" xfId="1" applyNumberFormat="1" applyFont="1" applyFill="1" applyBorder="1" applyAlignment="1">
      <alignment vertical="center"/>
    </xf>
    <xf numFmtId="0" fontId="12" fillId="0" borderId="28" xfId="4" applyFont="1" applyFill="1" applyBorder="1" applyAlignment="1">
      <alignment horizontal="distributed" vertical="center"/>
    </xf>
    <xf numFmtId="0" fontId="15" fillId="0" borderId="30" xfId="4" applyFont="1" applyBorder="1" applyAlignment="1">
      <alignment horizontal="distributed" vertical="center" shrinkToFit="1"/>
    </xf>
    <xf numFmtId="0" fontId="16" fillId="0" borderId="30" xfId="4" applyFont="1" applyBorder="1" applyAlignment="1">
      <alignment horizontal="distributed" vertical="center" shrinkToFit="1"/>
    </xf>
    <xf numFmtId="0" fontId="3" fillId="0" borderId="0" xfId="1" applyFont="1" applyFill="1" applyAlignment="1">
      <alignment vertical="center"/>
    </xf>
    <xf numFmtId="0" fontId="6" fillId="0" borderId="0" xfId="4" applyFont="1" applyFill="1" applyAlignment="1">
      <alignment horizontal="center" vertical="center"/>
    </xf>
    <xf numFmtId="38" fontId="6" fillId="0" borderId="27" xfId="3" applyFont="1" applyBorder="1" applyAlignment="1">
      <alignment vertical="center"/>
    </xf>
    <xf numFmtId="0" fontId="6" fillId="0" borderId="27" xfId="1" applyFont="1" applyFill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78" fontId="11" fillId="0" borderId="0" xfId="0" applyNumberFormat="1" applyFont="1" applyBorder="1" applyAlignment="1">
      <alignment vertical="center"/>
    </xf>
    <xf numFmtId="38" fontId="11" fillId="0" borderId="0" xfId="10" applyFont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38" fontId="11" fillId="0" borderId="10" xfId="10" applyFont="1" applyBorder="1" applyAlignment="1">
      <alignment horizontal="right" vertical="center"/>
    </xf>
    <xf numFmtId="0" fontId="3" fillId="0" borderId="0" xfId="1" applyFont="1" applyFill="1" applyAlignment="1">
      <alignment horizontal="right" vertical="center"/>
    </xf>
    <xf numFmtId="0" fontId="6" fillId="0" borderId="0" xfId="4" applyFont="1" applyFill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Alignment="1">
      <alignment horizontal="right" vertical="center"/>
    </xf>
    <xf numFmtId="0" fontId="3" fillId="0" borderId="0" xfId="4" applyFont="1" applyFill="1" applyAlignment="1">
      <alignment horizontal="center" vertical="center"/>
    </xf>
    <xf numFmtId="0" fontId="12" fillId="0" borderId="13" xfId="4" applyFont="1" applyFill="1" applyBorder="1" applyAlignment="1">
      <alignment horizontal="center" vertical="center"/>
    </xf>
    <xf numFmtId="0" fontId="12" fillId="0" borderId="23" xfId="4" applyFont="1" applyFill="1" applyBorder="1" applyAlignment="1">
      <alignment horizontal="center" vertical="center"/>
    </xf>
    <xf numFmtId="0" fontId="12" fillId="0" borderId="19" xfId="4" applyFont="1" applyFill="1" applyBorder="1" applyAlignment="1">
      <alignment horizontal="center" vertical="center"/>
    </xf>
    <xf numFmtId="0" fontId="12" fillId="0" borderId="22" xfId="4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177" fontId="11" fillId="0" borderId="0" xfId="1" applyNumberFormat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27" xfId="1" applyFont="1" applyBorder="1" applyAlignment="1">
      <alignment horizontal="center" vertical="center"/>
    </xf>
    <xf numFmtId="0" fontId="6" fillId="0" borderId="27" xfId="1" applyFont="1" applyBorder="1" applyAlignment="1">
      <alignment vertical="center"/>
    </xf>
    <xf numFmtId="184" fontId="6" fillId="0" borderId="30" xfId="11" applyNumberFormat="1" applyFont="1" applyBorder="1" applyAlignment="1">
      <alignment vertical="center"/>
    </xf>
    <xf numFmtId="184" fontId="6" fillId="0" borderId="27" xfId="11" applyNumberFormat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6" fillId="0" borderId="32" xfId="1" applyFont="1" applyBorder="1" applyAlignment="1">
      <alignment horizontal="center" vertical="center"/>
    </xf>
    <xf numFmtId="0" fontId="6" fillId="0" borderId="32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24" fillId="0" borderId="0" xfId="4" applyFont="1" applyAlignment="1">
      <alignment vertical="center"/>
    </xf>
    <xf numFmtId="0" fontId="6" fillId="0" borderId="27" xfId="4" applyFont="1" applyBorder="1" applyAlignment="1">
      <alignment horizontal="right" vertical="center"/>
    </xf>
    <xf numFmtId="0" fontId="6" fillId="0" borderId="13" xfId="4" applyFont="1" applyBorder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0" fontId="6" fillId="0" borderId="1" xfId="4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186" fontId="6" fillId="0" borderId="30" xfId="11" applyNumberFormat="1" applyFont="1" applyBorder="1" applyAlignment="1">
      <alignment vertical="center"/>
    </xf>
    <xf numFmtId="186" fontId="6" fillId="0" borderId="27" xfId="11" applyNumberFormat="1" applyFont="1" applyBorder="1" applyAlignment="1">
      <alignment vertical="center"/>
    </xf>
    <xf numFmtId="0" fontId="6" fillId="0" borderId="23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38" fontId="6" fillId="0" borderId="10" xfId="10" applyFont="1" applyBorder="1" applyAlignment="1">
      <alignment horizontal="right" vertical="center"/>
    </xf>
    <xf numFmtId="38" fontId="6" fillId="0" borderId="0" xfId="10" applyFont="1" applyBorder="1" applyAlignment="1">
      <alignment horizontal="right" vertical="center"/>
    </xf>
    <xf numFmtId="3" fontId="11" fillId="0" borderId="6" xfId="1" applyNumberFormat="1" applyFont="1" applyBorder="1" applyAlignment="1">
      <alignment vertical="center"/>
    </xf>
    <xf numFmtId="3" fontId="11" fillId="0" borderId="7" xfId="1" applyNumberFormat="1" applyFont="1" applyBorder="1" applyAlignment="1">
      <alignment vertical="center"/>
    </xf>
    <xf numFmtId="3" fontId="6" fillId="0" borderId="29" xfId="1" applyNumberFormat="1" applyFont="1" applyBorder="1" applyAlignment="1">
      <alignment vertical="center"/>
    </xf>
    <xf numFmtId="3" fontId="6" fillId="0" borderId="33" xfId="1" applyNumberFormat="1" applyFont="1" applyBorder="1" applyAlignment="1">
      <alignment vertical="center"/>
    </xf>
    <xf numFmtId="185" fontId="6" fillId="0" borderId="29" xfId="1" applyNumberFormat="1" applyFont="1" applyBorder="1" applyAlignment="1">
      <alignment vertical="center"/>
    </xf>
    <xf numFmtId="187" fontId="11" fillId="0" borderId="10" xfId="1" applyNumberFormat="1" applyFont="1" applyBorder="1" applyAlignment="1">
      <alignment vertical="center"/>
    </xf>
    <xf numFmtId="187" fontId="11" fillId="0" borderId="0" xfId="1" applyNumberFormat="1" applyFont="1" applyBorder="1" applyAlignment="1">
      <alignment vertical="center"/>
    </xf>
    <xf numFmtId="188" fontId="6" fillId="0" borderId="0" xfId="1" applyNumberFormat="1" applyFont="1" applyFill="1" applyBorder="1" applyAlignment="1">
      <alignment vertical="center"/>
    </xf>
    <xf numFmtId="188" fontId="11" fillId="0" borderId="1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right" vertical="center"/>
    </xf>
    <xf numFmtId="49" fontId="6" fillId="0" borderId="10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49" fontId="11" fillId="0" borderId="12" xfId="1" applyNumberFormat="1" applyFont="1" applyFill="1" applyBorder="1" applyAlignment="1">
      <alignment horizontal="right" vertical="center"/>
    </xf>
    <xf numFmtId="49" fontId="11" fillId="0" borderId="1" xfId="1" applyNumberFormat="1" applyFont="1" applyFill="1" applyBorder="1" applyAlignment="1">
      <alignment horizontal="right" vertical="center"/>
    </xf>
    <xf numFmtId="3" fontId="11" fillId="0" borderId="6" xfId="1" applyNumberFormat="1" applyFont="1" applyFill="1" applyBorder="1" applyAlignment="1">
      <alignment horizontal="right" vertical="center"/>
    </xf>
    <xf numFmtId="3" fontId="11" fillId="0" borderId="7" xfId="1" applyNumberFormat="1" applyFont="1" applyFill="1" applyBorder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7" fontId="6" fillId="0" borderId="12" xfId="1" applyNumberFormat="1" applyFont="1" applyBorder="1" applyAlignment="1">
      <alignment horizontal="right" vertical="center"/>
    </xf>
    <xf numFmtId="187" fontId="6" fillId="0" borderId="1" xfId="1" applyNumberFormat="1" applyFont="1" applyBorder="1" applyAlignment="1">
      <alignment horizontal="right" vertical="center"/>
    </xf>
    <xf numFmtId="0" fontId="6" fillId="0" borderId="1" xfId="1" applyFont="1" applyFill="1" applyBorder="1" applyAlignment="1">
      <alignment vertical="center"/>
    </xf>
    <xf numFmtId="188" fontId="12" fillId="0" borderId="0" xfId="4" applyNumberFormat="1" applyFont="1" applyFill="1" applyAlignment="1" applyProtection="1">
      <alignment vertical="center"/>
      <protection locked="0"/>
    </xf>
    <xf numFmtId="188" fontId="12" fillId="0" borderId="1" xfId="4" applyNumberFormat="1" applyFont="1" applyFill="1" applyBorder="1" applyAlignment="1" applyProtection="1">
      <alignment vertical="center"/>
      <protection locked="0"/>
    </xf>
    <xf numFmtId="188" fontId="6" fillId="0" borderId="1" xfId="4" applyNumberFormat="1" applyFont="1" applyBorder="1" applyAlignment="1">
      <alignment vertical="center"/>
    </xf>
    <xf numFmtId="188" fontId="6" fillId="0" borderId="0" xfId="5" applyNumberFormat="1" applyFont="1" applyFill="1" applyBorder="1" applyAlignment="1">
      <alignment horizontal="right" vertical="center" shrinkToFit="1"/>
    </xf>
    <xf numFmtId="188" fontId="6" fillId="0" borderId="10" xfId="1" applyNumberFormat="1" applyFont="1" applyFill="1" applyBorder="1" applyAlignment="1">
      <alignment horizontal="right" vertical="center"/>
    </xf>
    <xf numFmtId="188" fontId="6" fillId="0" borderId="0" xfId="1" applyNumberFormat="1" applyFont="1" applyFill="1" applyAlignment="1">
      <alignment horizontal="right" vertical="center"/>
    </xf>
    <xf numFmtId="38" fontId="6" fillId="0" borderId="10" xfId="10" applyFont="1" applyFill="1" applyBorder="1" applyAlignment="1">
      <alignment horizontal="right" vertical="center"/>
    </xf>
    <xf numFmtId="188" fontId="6" fillId="0" borderId="1" xfId="1" applyNumberFormat="1" applyFont="1" applyFill="1" applyBorder="1" applyAlignment="1">
      <alignment horizontal="right" vertical="center"/>
    </xf>
    <xf numFmtId="182" fontId="22" fillId="0" borderId="30" xfId="2" applyNumberFormat="1" applyFont="1" applyFill="1" applyBorder="1" applyAlignment="1">
      <alignment vertical="center"/>
    </xf>
    <xf numFmtId="188" fontId="6" fillId="0" borderId="0" xfId="3" applyNumberFormat="1" applyFont="1" applyAlignment="1">
      <alignment horizontal="right" vertical="center"/>
    </xf>
    <xf numFmtId="0" fontId="6" fillId="0" borderId="9" xfId="1" applyFont="1" applyFill="1" applyBorder="1" applyAlignment="1">
      <alignment horizontal="distributed" vertical="center"/>
    </xf>
    <xf numFmtId="0" fontId="6" fillId="0" borderId="28" xfId="1" applyFont="1" applyFill="1" applyBorder="1" applyAlignment="1">
      <alignment horizontal="distributed" vertical="center"/>
    </xf>
    <xf numFmtId="188" fontId="6" fillId="0" borderId="0" xfId="1" applyNumberFormat="1" applyFont="1" applyFill="1" applyBorder="1" applyAlignment="1">
      <alignment horizontal="right" vertical="center"/>
    </xf>
    <xf numFmtId="0" fontId="6" fillId="0" borderId="34" xfId="1" applyFont="1" applyFill="1" applyBorder="1" applyAlignment="1">
      <alignment horizontal="distributed" vertical="center"/>
    </xf>
    <xf numFmtId="179" fontId="6" fillId="0" borderId="29" xfId="1" applyNumberFormat="1" applyFont="1" applyFill="1" applyBorder="1" applyAlignment="1">
      <alignment vertical="center"/>
    </xf>
    <xf numFmtId="38" fontId="6" fillId="0" borderId="0" xfId="10" applyFont="1" applyFill="1" applyBorder="1" applyAlignment="1">
      <alignment horizontal="right" vertical="center" justifyLastLine="1"/>
    </xf>
    <xf numFmtId="0" fontId="6" fillId="0" borderId="0" xfId="1" applyFont="1" applyFill="1" applyBorder="1" applyAlignment="1">
      <alignment horizontal="right" vertical="center" justifyLastLine="1"/>
    </xf>
    <xf numFmtId="179" fontId="6" fillId="0" borderId="27" xfId="1" applyNumberFormat="1" applyFont="1" applyFill="1" applyBorder="1" applyAlignment="1">
      <alignment horizontal="right" vertical="center"/>
    </xf>
    <xf numFmtId="179" fontId="6" fillId="0" borderId="29" xfId="1" applyNumberFormat="1" applyFont="1" applyFill="1" applyBorder="1" applyAlignment="1">
      <alignment horizontal="right" vertical="center"/>
    </xf>
    <xf numFmtId="188" fontId="6" fillId="0" borderId="0" xfId="4" applyNumberFormat="1" applyFont="1" applyAlignment="1">
      <alignment horizontal="right" vertical="center"/>
    </xf>
    <xf numFmtId="0" fontId="12" fillId="0" borderId="34" xfId="4" applyFont="1" applyFill="1" applyBorder="1" applyAlignment="1">
      <alignment horizontal="distributed" vertical="center"/>
    </xf>
    <xf numFmtId="0" fontId="6" fillId="0" borderId="29" xfId="4" applyFont="1" applyBorder="1" applyAlignment="1">
      <alignment horizontal="right" vertical="center"/>
    </xf>
    <xf numFmtId="0" fontId="27" fillId="0" borderId="33" xfId="4" applyFont="1" applyBorder="1" applyAlignment="1">
      <alignment horizontal="distributed" vertical="center" shrinkToFit="1"/>
    </xf>
    <xf numFmtId="0" fontId="15" fillId="0" borderId="33" xfId="4" applyFont="1" applyBorder="1" applyAlignment="1">
      <alignment horizontal="distributed" vertical="center" shrinkToFit="1"/>
    </xf>
    <xf numFmtId="38" fontId="6" fillId="0" borderId="0" xfId="10" applyFont="1" applyFill="1" applyBorder="1" applyAlignment="1">
      <alignment horizontal="right" vertical="center"/>
    </xf>
    <xf numFmtId="38" fontId="6" fillId="0" borderId="27" xfId="10" applyFont="1" applyFill="1" applyBorder="1" applyAlignment="1">
      <alignment horizontal="right" vertical="center"/>
    </xf>
    <xf numFmtId="188" fontId="6" fillId="0" borderId="0" xfId="10" applyNumberFormat="1" applyFont="1" applyAlignment="1">
      <alignment horizontal="right" vertical="center"/>
    </xf>
    <xf numFmtId="188" fontId="6" fillId="0" borderId="0" xfId="4" applyNumberFormat="1" applyFont="1" applyFill="1" applyBorder="1" applyAlignment="1">
      <alignment horizontal="right" vertical="center"/>
    </xf>
    <xf numFmtId="3" fontId="6" fillId="0" borderId="0" xfId="4" applyNumberFormat="1" applyFont="1" applyFill="1" applyBorder="1" applyAlignment="1">
      <alignment horizontal="right" vertical="center"/>
    </xf>
    <xf numFmtId="3" fontId="6" fillId="0" borderId="29" xfId="4" applyNumberFormat="1" applyFont="1" applyFill="1" applyBorder="1" applyAlignment="1">
      <alignment horizontal="right" vertical="center"/>
    </xf>
    <xf numFmtId="3" fontId="6" fillId="0" borderId="27" xfId="4" applyNumberFormat="1" applyFont="1" applyFill="1" applyBorder="1" applyAlignment="1">
      <alignment horizontal="right" vertical="center"/>
    </xf>
    <xf numFmtId="3" fontId="6" fillId="0" borderId="12" xfId="4" applyNumberFormat="1" applyFont="1" applyFill="1" applyBorder="1" applyAlignment="1">
      <alignment horizontal="right" vertical="center"/>
    </xf>
    <xf numFmtId="0" fontId="15" fillId="0" borderId="0" xfId="12" applyFont="1" applyFill="1" applyAlignment="1">
      <alignment shrinkToFit="1"/>
    </xf>
    <xf numFmtId="0" fontId="6" fillId="0" borderId="0" xfId="12" applyFont="1" applyFill="1"/>
    <xf numFmtId="0" fontId="6" fillId="0" borderId="0" xfId="12" applyFont="1" applyFill="1" applyBorder="1" applyAlignment="1">
      <alignment vertical="center"/>
    </xf>
    <xf numFmtId="0" fontId="6" fillId="0" borderId="0" xfId="12" applyFont="1" applyFill="1" applyBorder="1"/>
    <xf numFmtId="0" fontId="26" fillId="0" borderId="8" xfId="12" applyFont="1" applyFill="1" applyBorder="1" applyAlignment="1">
      <alignment horizontal="distributed" vertical="center" shrinkToFit="1"/>
    </xf>
    <xf numFmtId="183" fontId="11" fillId="0" borderId="0" xfId="12" applyNumberFormat="1" applyFont="1" applyFill="1" applyBorder="1" applyAlignment="1">
      <alignment horizontal="distributed" vertical="center"/>
    </xf>
    <xf numFmtId="183" fontId="11" fillId="0" borderId="9" xfId="12" applyNumberFormat="1" applyFont="1" applyFill="1" applyBorder="1" applyAlignment="1">
      <alignment horizontal="distributed" vertical="center"/>
    </xf>
    <xf numFmtId="183" fontId="26" fillId="0" borderId="10" xfId="12" applyNumberFormat="1" applyFont="1" applyFill="1" applyBorder="1" applyAlignment="1">
      <alignment horizontal="distributed" vertical="center" shrinkToFit="1"/>
    </xf>
    <xf numFmtId="183" fontId="6" fillId="0" borderId="0" xfId="12" applyNumberFormat="1" applyFont="1" applyFill="1" applyBorder="1"/>
    <xf numFmtId="183" fontId="6" fillId="0" borderId="0" xfId="12" applyNumberFormat="1" applyFont="1" applyFill="1"/>
    <xf numFmtId="0" fontId="6" fillId="0" borderId="9" xfId="12" applyFont="1" applyFill="1" applyBorder="1" applyAlignment="1">
      <alignment horizontal="distributed" vertical="center"/>
    </xf>
    <xf numFmtId="0" fontId="15" fillId="0" borderId="10" xfId="12" applyFont="1" applyFill="1" applyBorder="1" applyAlignment="1">
      <alignment horizontal="distributed" vertical="center" shrinkToFit="1"/>
    </xf>
    <xf numFmtId="183" fontId="6" fillId="0" borderId="9" xfId="12" applyNumberFormat="1" applyFont="1" applyFill="1" applyBorder="1" applyAlignment="1">
      <alignment horizontal="distributed" vertical="center"/>
    </xf>
    <xf numFmtId="183" fontId="15" fillId="0" borderId="10" xfId="12" applyNumberFormat="1" applyFont="1" applyFill="1" applyBorder="1" applyAlignment="1">
      <alignment horizontal="distributed" vertical="center" shrinkToFit="1"/>
    </xf>
    <xf numFmtId="183" fontId="6" fillId="0" borderId="27" xfId="12" applyNumberFormat="1" applyFont="1" applyFill="1" applyBorder="1"/>
    <xf numFmtId="183" fontId="6" fillId="0" borderId="28" xfId="12" applyNumberFormat="1" applyFont="1" applyFill="1" applyBorder="1" applyAlignment="1">
      <alignment horizontal="distributed" vertical="center"/>
    </xf>
    <xf numFmtId="183" fontId="15" fillId="0" borderId="30" xfId="12" applyNumberFormat="1" applyFont="1" applyFill="1" applyBorder="1" applyAlignment="1">
      <alignment horizontal="distributed" vertical="center" shrinkToFit="1"/>
    </xf>
    <xf numFmtId="0" fontId="6" fillId="0" borderId="29" xfId="12" applyFont="1" applyFill="1" applyBorder="1"/>
    <xf numFmtId="0" fontId="6" fillId="0" borderId="34" xfId="12" applyFont="1" applyFill="1" applyBorder="1" applyAlignment="1">
      <alignment horizontal="distributed" vertical="center"/>
    </xf>
    <xf numFmtId="0" fontId="15" fillId="0" borderId="33" xfId="12" applyFont="1" applyFill="1" applyBorder="1" applyAlignment="1">
      <alignment horizontal="distributed" vertical="center" shrinkToFit="1"/>
    </xf>
    <xf numFmtId="0" fontId="27" fillId="0" borderId="10" xfId="12" applyFont="1" applyFill="1" applyBorder="1" applyAlignment="1">
      <alignment horizontal="distributed" vertical="center" shrinkToFit="1"/>
    </xf>
    <xf numFmtId="183" fontId="27" fillId="0" borderId="10" xfId="12" applyNumberFormat="1" applyFont="1" applyFill="1" applyBorder="1" applyAlignment="1">
      <alignment horizontal="distributed" vertical="center" shrinkToFit="1"/>
    </xf>
    <xf numFmtId="0" fontId="12" fillId="0" borderId="9" xfId="12" applyFont="1" applyFill="1" applyBorder="1" applyAlignment="1">
      <alignment horizontal="distributed" vertical="center"/>
    </xf>
    <xf numFmtId="183" fontId="6" fillId="0" borderId="1" xfId="12" applyNumberFormat="1" applyFont="1" applyFill="1" applyBorder="1"/>
    <xf numFmtId="0" fontId="6" fillId="0" borderId="0" xfId="12" applyFont="1" applyFill="1" applyBorder="1" applyAlignment="1">
      <alignment horizontal="distributed" vertical="center" justifyLastLine="1"/>
    </xf>
    <xf numFmtId="183" fontId="15" fillId="0" borderId="12" xfId="12" applyNumberFormat="1" applyFont="1" applyFill="1" applyBorder="1" applyAlignment="1">
      <alignment horizontal="distributed" vertical="center" shrinkToFit="1"/>
    </xf>
    <xf numFmtId="0" fontId="15" fillId="0" borderId="10" xfId="12" applyNumberFormat="1" applyFont="1" applyFill="1" applyBorder="1" applyAlignment="1">
      <alignment horizontal="distributed" vertical="center" shrinkToFit="1"/>
    </xf>
    <xf numFmtId="0" fontId="6" fillId="0" borderId="0" xfId="12" applyNumberFormat="1" applyFont="1" applyFill="1"/>
    <xf numFmtId="0" fontId="6" fillId="0" borderId="0" xfId="12" applyNumberFormat="1" applyFont="1" applyFill="1" applyBorder="1"/>
    <xf numFmtId="38" fontId="6" fillId="0" borderId="0" xfId="13" applyFont="1" applyFill="1" applyAlignment="1">
      <alignment vertical="center"/>
    </xf>
    <xf numFmtId="192" fontId="12" fillId="0" borderId="0" xfId="10" quotePrefix="1" applyNumberFormat="1" applyFont="1" applyFill="1" applyBorder="1" applyAlignment="1">
      <alignment vertical="center"/>
    </xf>
    <xf numFmtId="189" fontId="12" fillId="0" borderId="0" xfId="10" quotePrefix="1" applyNumberFormat="1" applyFont="1" applyFill="1" applyBorder="1" applyAlignment="1">
      <alignment vertical="center"/>
    </xf>
    <xf numFmtId="189" fontId="12" fillId="0" borderId="27" xfId="10" quotePrefix="1" applyNumberFormat="1" applyFont="1" applyFill="1" applyBorder="1" applyAlignment="1">
      <alignment vertical="center"/>
    </xf>
    <xf numFmtId="188" fontId="12" fillId="0" borderId="0" xfId="10" quotePrefix="1" applyNumberFormat="1" applyFont="1" applyFill="1" applyBorder="1" applyAlignment="1">
      <alignment horizontal="right" vertical="center"/>
    </xf>
    <xf numFmtId="189" fontId="11" fillId="0" borderId="0" xfId="10" applyNumberFormat="1" applyFont="1" applyFill="1" applyBorder="1" applyAlignment="1">
      <alignment horizontal="right" vertical="center" shrinkToFit="1"/>
    </xf>
    <xf numFmtId="190" fontId="12" fillId="0" borderId="0" xfId="10" quotePrefix="1" applyNumberFormat="1" applyFont="1" applyFill="1" applyBorder="1" applyAlignment="1">
      <alignment horizontal="right" vertical="center"/>
    </xf>
    <xf numFmtId="38" fontId="11" fillId="0" borderId="8" xfId="10" applyFont="1" applyFill="1" applyBorder="1" applyAlignment="1">
      <alignment horizontal="right" vertical="center" shrinkToFit="1"/>
    </xf>
    <xf numFmtId="188" fontId="12" fillId="0" borderId="0" xfId="10" quotePrefix="1" applyNumberFormat="1" applyFont="1" applyFill="1" applyBorder="1" applyAlignment="1">
      <alignment vertical="center"/>
    </xf>
    <xf numFmtId="190" fontId="12" fillId="0" borderId="0" xfId="10" quotePrefix="1" applyNumberFormat="1" applyFont="1" applyFill="1" applyBorder="1" applyAlignment="1">
      <alignment vertical="center"/>
    </xf>
    <xf numFmtId="38" fontId="12" fillId="0" borderId="0" xfId="10" quotePrefix="1" applyFont="1" applyFill="1" applyBorder="1" applyAlignment="1">
      <alignment horizontal="right" vertical="center"/>
    </xf>
    <xf numFmtId="0" fontId="6" fillId="0" borderId="9" xfId="12" applyNumberFormat="1" applyFont="1" applyFill="1" applyBorder="1" applyAlignment="1">
      <alignment horizontal="distributed" vertical="center"/>
    </xf>
    <xf numFmtId="183" fontId="6" fillId="0" borderId="11" xfId="12" applyNumberFormat="1" applyFont="1" applyFill="1" applyBorder="1" applyAlignment="1">
      <alignment horizontal="distributed" vertical="center"/>
    </xf>
    <xf numFmtId="189" fontId="12" fillId="0" borderId="1" xfId="10" quotePrefix="1" applyNumberFormat="1" applyFont="1" applyFill="1" applyBorder="1" applyAlignment="1">
      <alignment vertical="center"/>
    </xf>
    <xf numFmtId="189" fontId="12" fillId="0" borderId="10" xfId="10" quotePrefix="1" applyNumberFormat="1" applyFont="1" applyFill="1" applyBorder="1" applyAlignment="1">
      <alignment vertical="center"/>
    </xf>
    <xf numFmtId="183" fontId="27" fillId="0" borderId="30" xfId="12" applyNumberFormat="1" applyFont="1" applyFill="1" applyBorder="1" applyAlignment="1">
      <alignment horizontal="distributed" vertical="center" shrinkToFit="1"/>
    </xf>
    <xf numFmtId="192" fontId="12" fillId="0" borderId="29" xfId="10" quotePrefix="1" applyNumberFormat="1" applyFont="1" applyFill="1" applyBorder="1" applyAlignment="1">
      <alignment vertical="center"/>
    </xf>
    <xf numFmtId="183" fontId="6" fillId="0" borderId="27" xfId="12" applyNumberFormat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/>
    </xf>
    <xf numFmtId="0" fontId="6" fillId="0" borderId="0" xfId="4" applyFont="1" applyAlignment="1">
      <alignment horizontal="distributed" vertical="center"/>
    </xf>
    <xf numFmtId="0" fontId="6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distributed" vertical="center"/>
    </xf>
    <xf numFmtId="0" fontId="3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6" applyFont="1" applyFill="1" applyAlignment="1">
      <alignment vertical="center"/>
    </xf>
    <xf numFmtId="3" fontId="11" fillId="0" borderId="10" xfId="4" applyNumberFormat="1" applyFont="1" applyBorder="1" applyAlignment="1">
      <alignment vertical="center"/>
    </xf>
    <xf numFmtId="3" fontId="11" fillId="0" borderId="6" xfId="4" applyNumberFormat="1" applyFont="1" applyBorder="1" applyAlignment="1">
      <alignment vertical="center"/>
    </xf>
    <xf numFmtId="0" fontId="6" fillId="0" borderId="0" xfId="6" applyFont="1" applyFill="1" applyBorder="1" applyAlignment="1">
      <alignment vertical="center"/>
    </xf>
    <xf numFmtId="188" fontId="12" fillId="0" borderId="0" xfId="10" quotePrefix="1" applyNumberFormat="1" applyFont="1" applyFill="1" applyBorder="1" applyAlignment="1">
      <alignment horizontal="right" vertical="center"/>
    </xf>
    <xf numFmtId="190" fontId="12" fillId="0" borderId="0" xfId="10" quotePrefix="1" applyNumberFormat="1" applyFont="1" applyFill="1" applyBorder="1" applyAlignment="1">
      <alignment horizontal="right" vertical="center"/>
    </xf>
    <xf numFmtId="189" fontId="11" fillId="0" borderId="0" xfId="10" applyNumberFormat="1" applyFont="1" applyFill="1" applyBorder="1" applyAlignment="1">
      <alignment horizontal="right" vertical="center" shrinkToFit="1"/>
    </xf>
    <xf numFmtId="0" fontId="12" fillId="0" borderId="0" xfId="10" quotePrefix="1" applyNumberFormat="1" applyFont="1" applyFill="1" applyBorder="1" applyAlignment="1">
      <alignment horizontal="right" vertical="center"/>
    </xf>
    <xf numFmtId="38" fontId="12" fillId="0" borderId="0" xfId="10" quotePrefix="1" applyFont="1" applyFill="1" applyBorder="1" applyAlignment="1">
      <alignment horizontal="right" vertical="center"/>
    </xf>
    <xf numFmtId="189" fontId="12" fillId="0" borderId="0" xfId="10" quotePrefix="1" applyNumberFormat="1" applyFont="1" applyFill="1" applyBorder="1" applyAlignment="1">
      <alignment horizontal="right" vertical="center"/>
    </xf>
    <xf numFmtId="3" fontId="12" fillId="0" borderId="0" xfId="10" quotePrefix="1" applyNumberFormat="1" applyFont="1" applyFill="1" applyBorder="1" applyAlignment="1">
      <alignment horizontal="right" vertical="center"/>
    </xf>
    <xf numFmtId="38" fontId="12" fillId="0" borderId="0" xfId="10" quotePrefix="1" applyFont="1" applyFill="1" applyBorder="1" applyAlignment="1">
      <alignment vertical="center"/>
    </xf>
    <xf numFmtId="192" fontId="12" fillId="0" borderId="0" xfId="10" quotePrefix="1" applyNumberFormat="1" applyFont="1" applyFill="1" applyBorder="1" applyAlignment="1">
      <alignment horizontal="right" vertical="center"/>
    </xf>
    <xf numFmtId="189" fontId="12" fillId="0" borderId="0" xfId="10" quotePrefix="1" applyNumberFormat="1" applyFont="1" applyFill="1" applyBorder="1" applyAlignment="1">
      <alignment vertical="center"/>
    </xf>
    <xf numFmtId="185" fontId="12" fillId="0" borderId="0" xfId="10" quotePrefix="1" applyNumberFormat="1" applyFont="1" applyFill="1" applyBorder="1" applyAlignment="1">
      <alignment horizontal="right" vertical="center"/>
    </xf>
    <xf numFmtId="38" fontId="11" fillId="0" borderId="0" xfId="10" applyFont="1" applyFill="1" applyBorder="1" applyAlignment="1">
      <alignment horizontal="right" vertical="center" shrinkToFit="1"/>
    </xf>
    <xf numFmtId="0" fontId="12" fillId="0" borderId="9" xfId="4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right" vertical="center"/>
    </xf>
    <xf numFmtId="189" fontId="30" fillId="0" borderId="0" xfId="0" applyNumberFormat="1" applyFont="1" applyFill="1" applyBorder="1" applyAlignment="1">
      <alignment horizontal="right" vertical="center"/>
    </xf>
    <xf numFmtId="49" fontId="6" fillId="0" borderId="0" xfId="0" quotePrefix="1" applyNumberFormat="1" applyFont="1" applyAlignment="1">
      <alignment horizontal="center" vertical="center"/>
    </xf>
    <xf numFmtId="49" fontId="11" fillId="0" borderId="0" xfId="0" quotePrefix="1" applyNumberFormat="1" applyFont="1" applyBorder="1" applyAlignment="1">
      <alignment horizontal="center" vertical="center"/>
    </xf>
    <xf numFmtId="49" fontId="11" fillId="0" borderId="12" xfId="1" quotePrefix="1" applyNumberFormat="1" applyFont="1" applyFill="1" applyBorder="1" applyAlignment="1">
      <alignment horizontal="center" vertical="center"/>
    </xf>
    <xf numFmtId="49" fontId="6" fillId="0" borderId="9" xfId="1" applyNumberFormat="1" applyFont="1" applyFill="1" applyBorder="1" applyAlignment="1">
      <alignment horizontal="center" vertical="center"/>
    </xf>
    <xf numFmtId="49" fontId="11" fillId="0" borderId="11" xfId="1" applyNumberFormat="1" applyFont="1" applyFill="1" applyBorder="1" applyAlignment="1">
      <alignment horizontal="center" vertical="center"/>
    </xf>
    <xf numFmtId="0" fontId="12" fillId="0" borderId="10" xfId="1" applyNumberFormat="1" applyFont="1" applyFill="1" applyBorder="1" applyAlignment="1">
      <alignment horizontal="center" vertical="center"/>
    </xf>
    <xf numFmtId="0" fontId="23" fillId="0" borderId="12" xfId="1" quotePrefix="1" applyNumberFormat="1" applyFont="1" applyFill="1" applyBorder="1" applyAlignment="1">
      <alignment horizontal="center" vertical="center"/>
    </xf>
    <xf numFmtId="0" fontId="12" fillId="0" borderId="6" xfId="4" quotePrefix="1" applyFont="1" applyFill="1" applyBorder="1" applyAlignment="1">
      <alignment horizontal="distributed" vertical="center"/>
    </xf>
    <xf numFmtId="0" fontId="12" fillId="0" borderId="0" xfId="4" quotePrefix="1" applyFont="1" applyFill="1" applyBorder="1" applyAlignment="1">
      <alignment horizontal="distributed" vertical="center"/>
    </xf>
    <xf numFmtId="0" fontId="12" fillId="0" borderId="1" xfId="4" quotePrefix="1" applyFont="1" applyFill="1" applyBorder="1" applyAlignment="1">
      <alignment horizontal="distributed" vertical="center"/>
    </xf>
    <xf numFmtId="0" fontId="12" fillId="0" borderId="8" xfId="4" quotePrefix="1" applyFont="1" applyFill="1" applyBorder="1" applyAlignment="1">
      <alignment horizontal="distributed" vertical="center"/>
    </xf>
    <xf numFmtId="0" fontId="12" fillId="0" borderId="10" xfId="4" quotePrefix="1" applyFont="1" applyFill="1" applyBorder="1" applyAlignment="1">
      <alignment horizontal="distributed" vertical="center"/>
    </xf>
    <xf numFmtId="0" fontId="12" fillId="0" borderId="12" xfId="4" quotePrefix="1" applyFont="1" applyFill="1" applyBorder="1" applyAlignment="1">
      <alignment horizontal="distributed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3" fontId="11" fillId="0" borderId="12" xfId="1" applyNumberFormat="1" applyFont="1" applyFill="1" applyBorder="1" applyAlignment="1">
      <alignment vertical="center"/>
    </xf>
    <xf numFmtId="3" fontId="11" fillId="0" borderId="1" xfId="1" applyNumberFormat="1" applyFont="1" applyFill="1" applyBorder="1" applyAlignment="1">
      <alignment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6" fillId="0" borderId="8" xfId="1" applyNumberFormat="1" applyFont="1" applyFill="1" applyBorder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right" vertical="center"/>
    </xf>
    <xf numFmtId="0" fontId="32" fillId="0" borderId="0" xfId="1" applyFont="1" applyBorder="1" applyAlignment="1">
      <alignment vertical="center"/>
    </xf>
    <xf numFmtId="0" fontId="32" fillId="0" borderId="0" xfId="1" applyFont="1" applyBorder="1" applyAlignment="1">
      <alignment horizontal="center" vertical="center"/>
    </xf>
    <xf numFmtId="184" fontId="32" fillId="0" borderId="0" xfId="11" applyNumberFormat="1" applyFont="1" applyBorder="1" applyAlignment="1">
      <alignment vertical="center"/>
    </xf>
    <xf numFmtId="3" fontId="32" fillId="0" borderId="0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distributed" vertical="center" justifyLastLine="1"/>
    </xf>
    <xf numFmtId="0" fontId="6" fillId="0" borderId="18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21" xfId="1" applyFont="1" applyBorder="1" applyAlignment="1">
      <alignment horizontal="distributed" vertical="center" justifyLastLine="1"/>
    </xf>
    <xf numFmtId="0" fontId="6" fillId="0" borderId="19" xfId="1" applyFont="1" applyBorder="1" applyAlignment="1">
      <alignment horizontal="distributed" vertical="center" justifyLastLine="1"/>
    </xf>
    <xf numFmtId="0" fontId="6" fillId="0" borderId="22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20" xfId="1" applyFont="1" applyBorder="1" applyAlignment="1">
      <alignment horizontal="distributed" vertical="center" justifyLastLine="1"/>
    </xf>
    <xf numFmtId="0" fontId="6" fillId="0" borderId="23" xfId="1" applyFont="1" applyBorder="1" applyAlignment="1">
      <alignment horizontal="distributed" vertical="center" justifyLastLine="1"/>
    </xf>
    <xf numFmtId="0" fontId="6" fillId="0" borderId="20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24" fillId="0" borderId="18" xfId="1" applyFont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7" fillId="0" borderId="5" xfId="1" applyFont="1" applyBorder="1" applyAlignment="1">
      <alignment horizontal="distributed" vertical="center"/>
    </xf>
    <xf numFmtId="0" fontId="7" fillId="0" borderId="2" xfId="1" applyFont="1" applyBorder="1" applyAlignment="1">
      <alignment horizontal="distributed" vertical="center"/>
    </xf>
    <xf numFmtId="0" fontId="7" fillId="0" borderId="15" xfId="1" applyFont="1" applyBorder="1" applyAlignment="1">
      <alignment horizontal="distributed" vertical="center"/>
    </xf>
    <xf numFmtId="0" fontId="7" fillId="0" borderId="16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/>
    </xf>
    <xf numFmtId="0" fontId="7" fillId="0" borderId="17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183" fontId="6" fillId="0" borderId="9" xfId="1" applyNumberFormat="1" applyFont="1" applyBorder="1" applyAlignment="1">
      <alignment horizontal="center" vertical="center" wrapText="1"/>
    </xf>
    <xf numFmtId="183" fontId="6" fillId="0" borderId="28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1" fillId="0" borderId="10" xfId="1" applyFont="1" applyBorder="1" applyAlignment="1">
      <alignment horizontal="distributed" vertical="center"/>
    </xf>
    <xf numFmtId="0" fontId="11" fillId="0" borderId="9" xfId="1" applyFont="1" applyBorder="1" applyAlignment="1">
      <alignment horizontal="distributed" vertical="center"/>
    </xf>
    <xf numFmtId="0" fontId="11" fillId="0" borderId="0" xfId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horizontal="distributed" vertical="center"/>
    </xf>
    <xf numFmtId="176" fontId="6" fillId="0" borderId="9" xfId="1" applyNumberFormat="1" applyFont="1" applyBorder="1" applyAlignment="1">
      <alignment horizontal="distributed" vertical="center"/>
    </xf>
    <xf numFmtId="0" fontId="3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3" xfId="1" applyFont="1" applyFill="1" applyBorder="1" applyAlignment="1">
      <alignment horizontal="distributed" vertical="center" justifyLastLine="1"/>
    </xf>
    <xf numFmtId="0" fontId="6" fillId="0" borderId="18" xfId="1" applyFont="1" applyFill="1" applyBorder="1" applyAlignment="1">
      <alignment horizontal="distributed" vertical="center" justifyLastLine="1"/>
    </xf>
    <xf numFmtId="0" fontId="6" fillId="0" borderId="14" xfId="1" applyFont="1" applyFill="1" applyBorder="1" applyAlignment="1">
      <alignment horizontal="distributed" vertical="center" justifyLastLine="1"/>
    </xf>
    <xf numFmtId="0" fontId="6" fillId="0" borderId="21" xfId="1" applyFont="1" applyFill="1" applyBorder="1" applyAlignment="1">
      <alignment horizontal="distributed" vertical="center" justifyLastLine="1"/>
    </xf>
    <xf numFmtId="0" fontId="6" fillId="0" borderId="19" xfId="1" applyFont="1" applyFill="1" applyBorder="1" applyAlignment="1">
      <alignment horizontal="distributed" vertical="center" justifyLastLine="1"/>
    </xf>
    <xf numFmtId="0" fontId="6" fillId="0" borderId="22" xfId="1" applyFont="1" applyFill="1" applyBorder="1" applyAlignment="1">
      <alignment horizontal="distributed" vertical="center" justifyLastLine="1"/>
    </xf>
    <xf numFmtId="0" fontId="6" fillId="0" borderId="20" xfId="1" applyFont="1" applyFill="1" applyBorder="1" applyAlignment="1">
      <alignment horizontal="distributed" vertical="center" wrapText="1" justifyLastLine="1"/>
    </xf>
    <xf numFmtId="0" fontId="6" fillId="0" borderId="23" xfId="1" applyFont="1" applyFill="1" applyBorder="1" applyAlignment="1">
      <alignment horizontal="distributed" vertical="center" wrapText="1" justifyLastLine="1"/>
    </xf>
    <xf numFmtId="0" fontId="11" fillId="0" borderId="0" xfId="1" applyFont="1" applyFill="1" applyBorder="1" applyAlignment="1">
      <alignment horizontal="distributed" vertical="center"/>
    </xf>
    <xf numFmtId="0" fontId="11" fillId="0" borderId="9" xfId="1" applyFont="1" applyFill="1" applyBorder="1" applyAlignment="1">
      <alignment horizontal="distributed" vertical="center"/>
    </xf>
    <xf numFmtId="0" fontId="23" fillId="0" borderId="0" xfId="4" applyFont="1" applyFill="1" applyBorder="1" applyAlignment="1">
      <alignment horizontal="distributed" vertical="center"/>
    </xf>
    <xf numFmtId="0" fontId="23" fillId="0" borderId="9" xfId="4" applyFont="1" applyFill="1" applyBorder="1" applyAlignment="1">
      <alignment horizontal="distributed" vertical="center"/>
    </xf>
    <xf numFmtId="0" fontId="15" fillId="0" borderId="20" xfId="4" applyFont="1" applyFill="1" applyBorder="1" applyAlignment="1">
      <alignment horizontal="distributed" vertical="center" shrinkToFit="1"/>
    </xf>
    <xf numFmtId="0" fontId="15" fillId="0" borderId="23" xfId="4" applyFont="1" applyFill="1" applyBorder="1" applyAlignment="1">
      <alignment horizontal="distributed" vertical="center" shrinkToFit="1"/>
    </xf>
    <xf numFmtId="0" fontId="3" fillId="0" borderId="0" xfId="4" applyFont="1" applyFill="1" applyAlignment="1">
      <alignment horizontal="center" vertical="center"/>
    </xf>
    <xf numFmtId="0" fontId="12" fillId="0" borderId="13" xfId="4" applyFont="1" applyFill="1" applyBorder="1" applyAlignment="1">
      <alignment horizontal="center" vertical="center"/>
    </xf>
    <xf numFmtId="0" fontId="12" fillId="0" borderId="18" xfId="4" applyFont="1" applyFill="1" applyBorder="1" applyAlignment="1">
      <alignment horizontal="center" vertical="center"/>
    </xf>
    <xf numFmtId="0" fontId="12" fillId="0" borderId="14" xfId="4" applyFont="1" applyFill="1" applyBorder="1" applyAlignment="1">
      <alignment horizontal="center" vertical="center"/>
    </xf>
    <xf numFmtId="0" fontId="12" fillId="0" borderId="21" xfId="4" applyFont="1" applyFill="1" applyBorder="1" applyAlignment="1">
      <alignment horizontal="center" vertical="center"/>
    </xf>
    <xf numFmtId="0" fontId="12" fillId="0" borderId="20" xfId="4" applyFont="1" applyFill="1" applyBorder="1" applyAlignment="1">
      <alignment horizontal="center" vertical="center" wrapText="1"/>
    </xf>
    <xf numFmtId="0" fontId="12" fillId="0" borderId="23" xfId="4" applyFont="1" applyFill="1" applyBorder="1" applyAlignment="1">
      <alignment horizontal="center" vertical="center"/>
    </xf>
    <xf numFmtId="0" fontId="12" fillId="0" borderId="20" xfId="4" applyFont="1" applyFill="1" applyBorder="1" applyAlignment="1">
      <alignment horizontal="distributed" vertical="center" shrinkToFit="1"/>
    </xf>
    <xf numFmtId="0" fontId="12" fillId="0" borderId="23" xfId="4" applyFont="1" applyFill="1" applyBorder="1" applyAlignment="1">
      <alignment horizontal="distributed" vertical="center" shrinkToFit="1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distributed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Alignment="1">
      <alignment horizontal="right" vertical="center"/>
    </xf>
    <xf numFmtId="0" fontId="6" fillId="0" borderId="0" xfId="1" applyNumberFormat="1" applyFont="1" applyFill="1" applyAlignment="1">
      <alignment horizontal="left" vertical="center"/>
    </xf>
    <xf numFmtId="3" fontId="11" fillId="0" borderId="12" xfId="1" applyNumberFormat="1" applyFont="1" applyFill="1" applyBorder="1" applyAlignment="1">
      <alignment vertical="center"/>
    </xf>
    <xf numFmtId="3" fontId="11" fillId="0" borderId="1" xfId="1" applyNumberFormat="1" applyFont="1" applyFill="1" applyBorder="1" applyAlignment="1">
      <alignment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0" fontId="15" fillId="0" borderId="26" xfId="4" applyFont="1" applyFill="1" applyBorder="1" applyAlignment="1">
      <alignment horizontal="center" vertical="center" wrapText="1"/>
    </xf>
    <xf numFmtId="0" fontId="15" fillId="0" borderId="25" xfId="4" applyFont="1" applyFill="1" applyBorder="1" applyAlignment="1">
      <alignment horizontal="center" vertical="center" wrapText="1"/>
    </xf>
    <xf numFmtId="0" fontId="15" fillId="0" borderId="22" xfId="4" applyFont="1" applyFill="1" applyBorder="1" applyAlignment="1">
      <alignment horizontal="center" vertical="center" wrapText="1"/>
    </xf>
    <xf numFmtId="0" fontId="15" fillId="0" borderId="25" xfId="4" applyFont="1" applyFill="1" applyBorder="1" applyAlignment="1">
      <alignment horizontal="center" vertical="center"/>
    </xf>
    <xf numFmtId="0" fontId="15" fillId="0" borderId="22" xfId="4" applyFont="1" applyFill="1" applyBorder="1" applyAlignment="1">
      <alignment horizontal="center" vertical="center"/>
    </xf>
    <xf numFmtId="0" fontId="12" fillId="0" borderId="10" xfId="4" applyFont="1" applyFill="1" applyBorder="1" applyAlignment="1">
      <alignment horizontal="center" vertical="center"/>
    </xf>
    <xf numFmtId="0" fontId="12" fillId="0" borderId="19" xfId="4" applyFont="1" applyFill="1" applyBorder="1" applyAlignment="1">
      <alignment horizontal="center" vertical="center" wrapText="1"/>
    </xf>
    <xf numFmtId="0" fontId="12" fillId="0" borderId="25" xfId="4" applyFont="1" applyFill="1" applyBorder="1" applyAlignment="1">
      <alignment horizontal="center" vertical="center" wrapText="1"/>
    </xf>
    <xf numFmtId="0" fontId="12" fillId="0" borderId="22" xfId="4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2" fillId="0" borderId="23" xfId="1" applyFont="1" applyFill="1" applyBorder="1" applyAlignment="1">
      <alignment horizontal="center" vertical="center"/>
    </xf>
    <xf numFmtId="0" fontId="6" fillId="0" borderId="26" xfId="1" quotePrefix="1" applyFont="1" applyFill="1" applyBorder="1" applyAlignment="1">
      <alignment horizontal="center" vertical="center"/>
    </xf>
    <xf numFmtId="0" fontId="6" fillId="0" borderId="22" xfId="1" quotePrefix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15" xfId="1" applyFont="1" applyFill="1" applyBorder="1" applyAlignment="1">
      <alignment horizontal="distributed" vertical="center"/>
    </xf>
    <xf numFmtId="0" fontId="6" fillId="0" borderId="15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distributed" vertical="center" wrapText="1"/>
    </xf>
    <xf numFmtId="0" fontId="12" fillId="0" borderId="15" xfId="1" applyFont="1" applyFill="1" applyBorder="1" applyAlignment="1">
      <alignment horizontal="distributed" vertical="center"/>
    </xf>
    <xf numFmtId="0" fontId="6" fillId="0" borderId="8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distributed" vertical="center"/>
    </xf>
    <xf numFmtId="0" fontId="6" fillId="0" borderId="10" xfId="1" applyFont="1" applyFill="1" applyBorder="1" applyAlignment="1">
      <alignment horizontal="distributed" vertical="center"/>
    </xf>
    <xf numFmtId="0" fontId="6" fillId="0" borderId="9" xfId="1" applyFont="1" applyFill="1" applyBorder="1" applyAlignment="1">
      <alignment horizontal="distributed" vertical="center"/>
    </xf>
    <xf numFmtId="0" fontId="6" fillId="0" borderId="23" xfId="1" applyFont="1" applyFill="1" applyBorder="1" applyAlignment="1">
      <alignment horizontal="distributed" vertical="center"/>
    </xf>
    <xf numFmtId="0" fontId="6" fillId="0" borderId="21" xfId="1" applyFont="1" applyFill="1" applyBorder="1" applyAlignment="1">
      <alignment horizontal="distributed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15" xfId="1" quotePrefix="1" applyFont="1" applyFill="1" applyBorder="1" applyAlignment="1">
      <alignment horizontal="center" vertical="center"/>
    </xf>
    <xf numFmtId="0" fontId="16" fillId="0" borderId="0" xfId="4" applyFont="1" applyFill="1" applyBorder="1" applyAlignment="1">
      <alignment horizontal="distributed" vertical="center"/>
    </xf>
    <xf numFmtId="0" fontId="12" fillId="0" borderId="19" xfId="4" applyFont="1" applyFill="1" applyBorder="1" applyAlignment="1">
      <alignment horizontal="center" vertical="center"/>
    </xf>
    <xf numFmtId="0" fontId="12" fillId="0" borderId="25" xfId="4" applyFont="1" applyFill="1" applyBorder="1" applyAlignment="1">
      <alignment horizontal="center" vertical="center"/>
    </xf>
    <xf numFmtId="0" fontId="12" fillId="0" borderId="22" xfId="4" applyFont="1" applyFill="1" applyBorder="1" applyAlignment="1">
      <alignment horizontal="center" vertical="center"/>
    </xf>
    <xf numFmtId="0" fontId="12" fillId="0" borderId="5" xfId="4" applyFont="1" applyFill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center" vertical="center"/>
    </xf>
    <xf numFmtId="0" fontId="12" fillId="0" borderId="26" xfId="4" applyFont="1" applyFill="1" applyBorder="1" applyAlignment="1">
      <alignment horizontal="center" vertical="center"/>
    </xf>
    <xf numFmtId="0" fontId="12" fillId="0" borderId="17" xfId="4" applyFont="1" applyFill="1" applyBorder="1" applyAlignment="1">
      <alignment horizontal="center" vertical="center"/>
    </xf>
    <xf numFmtId="0" fontId="12" fillId="0" borderId="24" xfId="4" applyFont="1" applyFill="1" applyBorder="1" applyAlignment="1">
      <alignment horizontal="center" vertical="center"/>
    </xf>
    <xf numFmtId="0" fontId="12" fillId="0" borderId="16" xfId="4" applyFont="1" applyFill="1" applyBorder="1" applyAlignment="1">
      <alignment horizontal="center" vertical="center"/>
    </xf>
    <xf numFmtId="0" fontId="15" fillId="0" borderId="26" xfId="4" applyFont="1" applyFill="1" applyBorder="1" applyAlignment="1">
      <alignment horizontal="center" vertical="center"/>
    </xf>
    <xf numFmtId="0" fontId="12" fillId="0" borderId="6" xfId="4" applyFont="1" applyFill="1" applyBorder="1" applyAlignment="1">
      <alignment horizontal="distributed" vertical="center"/>
    </xf>
    <xf numFmtId="0" fontId="12" fillId="0" borderId="0" xfId="4" applyFont="1" applyFill="1" applyBorder="1" applyAlignment="1">
      <alignment horizontal="distributed" vertical="center"/>
    </xf>
    <xf numFmtId="0" fontId="12" fillId="0" borderId="13" xfId="4" applyFont="1" applyFill="1" applyBorder="1" applyAlignment="1">
      <alignment horizontal="center" vertical="center" wrapText="1"/>
    </xf>
    <xf numFmtId="0" fontId="12" fillId="0" borderId="18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9" xfId="4" applyFont="1" applyFill="1" applyBorder="1" applyAlignment="1">
      <alignment horizontal="center" vertical="center" wrapText="1"/>
    </xf>
    <xf numFmtId="0" fontId="12" fillId="0" borderId="14" xfId="4" applyFont="1" applyFill="1" applyBorder="1" applyAlignment="1">
      <alignment horizontal="center" vertical="center" wrapText="1"/>
    </xf>
    <xf numFmtId="0" fontId="12" fillId="0" borderId="21" xfId="4" applyFont="1" applyFill="1" applyBorder="1" applyAlignment="1">
      <alignment horizontal="center" vertical="center" wrapText="1"/>
    </xf>
    <xf numFmtId="189" fontId="12" fillId="0" borderId="0" xfId="10" quotePrefix="1" applyNumberFormat="1" applyFont="1" applyFill="1" applyBorder="1" applyAlignment="1">
      <alignment horizontal="right" vertical="center"/>
    </xf>
    <xf numFmtId="190" fontId="12" fillId="0" borderId="0" xfId="10" quotePrefix="1" applyNumberFormat="1" applyFont="1" applyFill="1" applyBorder="1" applyAlignment="1">
      <alignment horizontal="right" vertical="center"/>
    </xf>
    <xf numFmtId="189" fontId="12" fillId="0" borderId="9" xfId="10" quotePrefix="1" applyNumberFormat="1" applyFont="1" applyFill="1" applyBorder="1" applyAlignment="1">
      <alignment horizontal="right" vertical="center"/>
    </xf>
    <xf numFmtId="38" fontId="12" fillId="0" borderId="0" xfId="10" quotePrefix="1" applyFont="1" applyFill="1" applyBorder="1" applyAlignment="1">
      <alignment horizontal="right" vertical="center"/>
    </xf>
    <xf numFmtId="3" fontId="12" fillId="0" borderId="0" xfId="10" quotePrefix="1" applyNumberFormat="1" applyFont="1" applyFill="1" applyBorder="1" applyAlignment="1">
      <alignment horizontal="right" vertical="center"/>
    </xf>
    <xf numFmtId="188" fontId="12" fillId="0" borderId="0" xfId="10" quotePrefix="1" applyNumberFormat="1" applyFont="1" applyFill="1" applyBorder="1" applyAlignment="1">
      <alignment horizontal="right" vertical="center"/>
    </xf>
    <xf numFmtId="38" fontId="12" fillId="0" borderId="9" xfId="10" quotePrefix="1" applyFont="1" applyFill="1" applyBorder="1" applyAlignment="1">
      <alignment horizontal="right" vertical="center"/>
    </xf>
    <xf numFmtId="192" fontId="12" fillId="0" borderId="0" xfId="10" quotePrefix="1" applyNumberFormat="1" applyFont="1" applyFill="1" applyBorder="1" applyAlignment="1">
      <alignment horizontal="right" vertical="center"/>
    </xf>
    <xf numFmtId="189" fontId="12" fillId="0" borderId="1" xfId="10" quotePrefix="1" applyNumberFormat="1" applyFont="1" applyFill="1" applyBorder="1" applyAlignment="1">
      <alignment horizontal="right" vertical="center"/>
    </xf>
    <xf numFmtId="189" fontId="12" fillId="0" borderId="27" xfId="10" quotePrefix="1" applyNumberFormat="1" applyFont="1" applyFill="1" applyBorder="1" applyAlignment="1">
      <alignment horizontal="right" vertical="center"/>
    </xf>
    <xf numFmtId="192" fontId="12" fillId="0" borderId="29" xfId="10" quotePrefix="1" applyNumberFormat="1" applyFont="1" applyFill="1" applyBorder="1" applyAlignment="1">
      <alignment horizontal="right" vertical="center"/>
    </xf>
    <xf numFmtId="3" fontId="12" fillId="0" borderId="9" xfId="10" quotePrefix="1" applyNumberFormat="1" applyFont="1" applyFill="1" applyBorder="1" applyAlignment="1">
      <alignment horizontal="right" vertical="center"/>
    </xf>
    <xf numFmtId="192" fontId="12" fillId="0" borderId="9" xfId="10" quotePrefix="1" applyNumberFormat="1" applyFont="1" applyFill="1" applyBorder="1" applyAlignment="1">
      <alignment horizontal="right" vertical="center"/>
    </xf>
    <xf numFmtId="190" fontId="12" fillId="0" borderId="1" xfId="10" quotePrefix="1" applyNumberFormat="1" applyFont="1" applyFill="1" applyBorder="1" applyAlignment="1">
      <alignment horizontal="right" vertical="center"/>
    </xf>
    <xf numFmtId="189" fontId="12" fillId="0" borderId="11" xfId="10" quotePrefix="1" applyNumberFormat="1" applyFont="1" applyFill="1" applyBorder="1" applyAlignment="1">
      <alignment horizontal="right" vertical="center"/>
    </xf>
    <xf numFmtId="0" fontId="3" fillId="0" borderId="0" xfId="12" applyFont="1" applyFill="1" applyBorder="1" applyAlignment="1">
      <alignment horizontal="center" vertical="center"/>
    </xf>
    <xf numFmtId="0" fontId="12" fillId="0" borderId="20" xfId="4" applyFont="1" applyFill="1" applyBorder="1" applyAlignment="1">
      <alignment horizontal="center" vertical="center"/>
    </xf>
    <xf numFmtId="190" fontId="12" fillId="0" borderId="27" xfId="10" quotePrefix="1" applyNumberFormat="1" applyFont="1" applyFill="1" applyBorder="1" applyAlignment="1">
      <alignment horizontal="right" vertical="center"/>
    </xf>
    <xf numFmtId="189" fontId="12" fillId="0" borderId="28" xfId="10" quotePrefix="1" applyNumberFormat="1" applyFont="1" applyFill="1" applyBorder="1" applyAlignment="1">
      <alignment horizontal="right" vertical="center"/>
    </xf>
    <xf numFmtId="188" fontId="12" fillId="0" borderId="29" xfId="10" quotePrefix="1" applyNumberFormat="1" applyFont="1" applyFill="1" applyBorder="1" applyAlignment="1">
      <alignment horizontal="right" vertical="center"/>
    </xf>
    <xf numFmtId="192" fontId="12" fillId="0" borderId="34" xfId="10" quotePrefix="1" applyNumberFormat="1" applyFont="1" applyFill="1" applyBorder="1" applyAlignment="1">
      <alignment horizontal="right" vertical="center"/>
    </xf>
    <xf numFmtId="190" fontId="12" fillId="0" borderId="9" xfId="10" quotePrefix="1" applyNumberFormat="1" applyFont="1" applyFill="1" applyBorder="1" applyAlignment="1">
      <alignment horizontal="right" vertical="center"/>
    </xf>
    <xf numFmtId="191" fontId="12" fillId="0" borderId="0" xfId="10" quotePrefix="1" applyNumberFormat="1" applyFont="1" applyFill="1" applyBorder="1" applyAlignment="1">
      <alignment horizontal="center" vertical="center"/>
    </xf>
    <xf numFmtId="191" fontId="12" fillId="0" borderId="9" xfId="10" quotePrefix="1" applyNumberFormat="1" applyFont="1" applyFill="1" applyBorder="1" applyAlignment="1">
      <alignment horizontal="center" vertical="center"/>
    </xf>
    <xf numFmtId="0" fontId="12" fillId="0" borderId="0" xfId="10" quotePrefix="1" applyNumberFormat="1" applyFont="1" applyFill="1" applyBorder="1" applyAlignment="1">
      <alignment horizontal="right" vertical="center"/>
    </xf>
    <xf numFmtId="0" fontId="12" fillId="0" borderId="9" xfId="10" quotePrefix="1" applyNumberFormat="1" applyFont="1" applyFill="1" applyBorder="1" applyAlignment="1">
      <alignment horizontal="right" vertical="center"/>
    </xf>
    <xf numFmtId="185" fontId="12" fillId="0" borderId="0" xfId="10" quotePrefix="1" applyNumberFormat="1" applyFont="1" applyFill="1" applyBorder="1" applyAlignment="1">
      <alignment horizontal="right" vertical="center"/>
    </xf>
    <xf numFmtId="189" fontId="12" fillId="0" borderId="0" xfId="10" quotePrefix="1" applyNumberFormat="1" applyFont="1" applyFill="1" applyBorder="1" applyAlignment="1">
      <alignment vertical="center"/>
    </xf>
    <xf numFmtId="189" fontId="12" fillId="0" borderId="9" xfId="10" quotePrefix="1" applyNumberFormat="1" applyFont="1" applyFill="1" applyBorder="1" applyAlignment="1">
      <alignment vertical="center"/>
    </xf>
    <xf numFmtId="189" fontId="12" fillId="0" borderId="27" xfId="10" quotePrefix="1" applyNumberFormat="1" applyFont="1" applyFill="1" applyBorder="1" applyAlignment="1">
      <alignment vertical="center"/>
    </xf>
    <xf numFmtId="189" fontId="12" fillId="0" borderId="28" xfId="10" quotePrefix="1" applyNumberFormat="1" applyFont="1" applyFill="1" applyBorder="1" applyAlignment="1">
      <alignment vertical="center"/>
    </xf>
    <xf numFmtId="185" fontId="12" fillId="0" borderId="9" xfId="10" quotePrefix="1" applyNumberFormat="1" applyFont="1" applyFill="1" applyBorder="1" applyAlignment="1">
      <alignment horizontal="right" vertical="center"/>
    </xf>
    <xf numFmtId="3" fontId="12" fillId="0" borderId="29" xfId="10" quotePrefix="1" applyNumberFormat="1" applyFont="1" applyFill="1" applyBorder="1" applyAlignment="1">
      <alignment horizontal="right" vertical="center"/>
    </xf>
    <xf numFmtId="3" fontId="12" fillId="0" borderId="34" xfId="10" quotePrefix="1" applyNumberFormat="1" applyFont="1" applyFill="1" applyBorder="1" applyAlignment="1">
      <alignment horizontal="right" vertical="center"/>
    </xf>
    <xf numFmtId="188" fontId="12" fillId="0" borderId="9" xfId="10" quotePrefix="1" applyNumberFormat="1" applyFont="1" applyFill="1" applyBorder="1" applyAlignment="1">
      <alignment horizontal="right" vertical="center"/>
    </xf>
    <xf numFmtId="38" fontId="12" fillId="0" borderId="0" xfId="10" quotePrefix="1" applyFont="1" applyFill="1" applyBorder="1" applyAlignment="1">
      <alignment vertical="center"/>
    </xf>
    <xf numFmtId="38" fontId="12" fillId="0" borderId="9" xfId="10" quotePrefix="1" applyFont="1" applyFill="1" applyBorder="1" applyAlignment="1">
      <alignment vertical="center"/>
    </xf>
    <xf numFmtId="189" fontId="30" fillId="0" borderId="0" xfId="0" applyNumberFormat="1" applyFont="1" applyFill="1" applyAlignment="1">
      <alignment horizontal="right" vertical="center"/>
    </xf>
    <xf numFmtId="189" fontId="30" fillId="0" borderId="9" xfId="0" applyNumberFormat="1" applyFont="1" applyFill="1" applyBorder="1" applyAlignment="1">
      <alignment horizontal="right" vertical="center"/>
    </xf>
    <xf numFmtId="189" fontId="30" fillId="0" borderId="27" xfId="0" applyNumberFormat="1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vertical="center"/>
    </xf>
    <xf numFmtId="190" fontId="30" fillId="0" borderId="0" xfId="0" applyNumberFormat="1" applyFont="1" applyFill="1" applyAlignment="1">
      <alignment horizontal="right" vertical="center"/>
    </xf>
    <xf numFmtId="190" fontId="30" fillId="0" borderId="27" xfId="0" applyNumberFormat="1" applyFont="1" applyFill="1" applyBorder="1" applyAlignment="1">
      <alignment horizontal="right" vertical="center"/>
    </xf>
    <xf numFmtId="189" fontId="30" fillId="0" borderId="28" xfId="0" applyNumberFormat="1" applyFont="1" applyFill="1" applyBorder="1" applyAlignment="1">
      <alignment horizontal="right" vertical="center"/>
    </xf>
    <xf numFmtId="189" fontId="11" fillId="0" borderId="0" xfId="10" applyNumberFormat="1" applyFont="1" applyFill="1" applyBorder="1" applyAlignment="1">
      <alignment horizontal="right" vertical="center" shrinkToFit="1"/>
    </xf>
    <xf numFmtId="38" fontId="11" fillId="0" borderId="6" xfId="10" applyFont="1" applyFill="1" applyBorder="1" applyAlignment="1">
      <alignment horizontal="right" vertical="center" shrinkToFit="1"/>
    </xf>
    <xf numFmtId="38" fontId="11" fillId="0" borderId="7" xfId="10" applyFont="1" applyFill="1" applyBorder="1" applyAlignment="1">
      <alignment horizontal="right" vertical="center" shrinkToFit="1"/>
    </xf>
    <xf numFmtId="0" fontId="11" fillId="0" borderId="6" xfId="12" applyFont="1" applyFill="1" applyBorder="1" applyAlignment="1">
      <alignment horizontal="center" vertical="center"/>
    </xf>
    <xf numFmtId="0" fontId="11" fillId="0" borderId="7" xfId="12" applyFont="1" applyFill="1" applyBorder="1" applyAlignment="1">
      <alignment horizontal="center" vertical="center"/>
    </xf>
    <xf numFmtId="189" fontId="11" fillId="0" borderId="9" xfId="10" applyNumberFormat="1" applyFont="1" applyFill="1" applyBorder="1" applyAlignment="1">
      <alignment horizontal="right" vertical="center" shrinkToFit="1"/>
    </xf>
    <xf numFmtId="0" fontId="6" fillId="0" borderId="0" xfId="4" applyFont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" xfId="4" applyFont="1" applyBorder="1" applyAlignment="1">
      <alignment horizontal="distributed" vertical="center"/>
    </xf>
    <xf numFmtId="0" fontId="6" fillId="0" borderId="11" xfId="4" applyFont="1" applyBorder="1" applyAlignment="1">
      <alignment horizontal="distributed" vertical="center"/>
    </xf>
    <xf numFmtId="0" fontId="6" fillId="0" borderId="0" xfId="4" applyFont="1" applyAlignment="1">
      <alignment horizontal="distributed" vertical="center"/>
    </xf>
    <xf numFmtId="0" fontId="6" fillId="0" borderId="9" xfId="4" applyFont="1" applyBorder="1" applyAlignment="1">
      <alignment horizontal="distributed" vertical="center"/>
    </xf>
    <xf numFmtId="0" fontId="12" fillId="0" borderId="0" xfId="4" applyFont="1" applyAlignment="1">
      <alignment horizontal="distributed" vertical="center" wrapText="1"/>
    </xf>
    <xf numFmtId="0" fontId="12" fillId="0" borderId="0" xfId="4" applyFont="1" applyAlignment="1">
      <alignment horizontal="distributed" vertical="center"/>
    </xf>
    <xf numFmtId="0" fontId="12" fillId="0" borderId="9" xfId="4" applyFont="1" applyBorder="1" applyAlignment="1">
      <alignment horizontal="distributed" vertical="center"/>
    </xf>
    <xf numFmtId="0" fontId="3" fillId="0" borderId="0" xfId="4" applyFont="1" applyAlignment="1">
      <alignment horizontal="center" vertical="center" shrinkToFit="1"/>
    </xf>
    <xf numFmtId="0" fontId="6" fillId="0" borderId="13" xfId="4" applyFont="1" applyBorder="1" applyAlignment="1">
      <alignment horizontal="distributed" vertical="center"/>
    </xf>
    <xf numFmtId="0" fontId="6" fillId="0" borderId="0" xfId="4" applyFont="1" applyBorder="1" applyAlignment="1">
      <alignment horizontal="distributed" vertical="center"/>
    </xf>
    <xf numFmtId="0" fontId="6" fillId="0" borderId="14" xfId="4" applyFont="1" applyBorder="1" applyAlignment="1">
      <alignment horizontal="distributed" vertical="center"/>
    </xf>
    <xf numFmtId="0" fontId="11" fillId="0" borderId="6" xfId="4" applyFont="1" applyBorder="1" applyAlignment="1">
      <alignment horizontal="distributed" vertical="center"/>
    </xf>
    <xf numFmtId="0" fontId="11" fillId="0" borderId="7" xfId="4" applyFont="1" applyBorder="1" applyAlignment="1">
      <alignment horizontal="distributed" vertical="center"/>
    </xf>
    <xf numFmtId="0" fontId="6" fillId="0" borderId="0" xfId="1" applyFont="1" applyFill="1" applyAlignment="1">
      <alignment horizontal="distributed" vertical="center"/>
    </xf>
    <xf numFmtId="0" fontId="6" fillId="0" borderId="1" xfId="1" applyFont="1" applyFill="1" applyBorder="1" applyAlignment="1">
      <alignment horizontal="distributed" vertical="center"/>
    </xf>
    <xf numFmtId="0" fontId="6" fillId="0" borderId="11" xfId="1" applyFont="1" applyFill="1" applyBorder="1" applyAlignment="1">
      <alignment horizontal="distributed" vertical="center"/>
    </xf>
    <xf numFmtId="0" fontId="15" fillId="0" borderId="0" xfId="1" applyFont="1" applyFill="1" applyAlignment="1">
      <alignment horizontal="distributed" vertical="center" wrapText="1"/>
    </xf>
    <xf numFmtId="0" fontId="15" fillId="0" borderId="9" xfId="1" applyFont="1" applyFill="1" applyBorder="1" applyAlignment="1">
      <alignment horizontal="distributed" vertical="center"/>
    </xf>
    <xf numFmtId="0" fontId="6" fillId="0" borderId="27" xfId="1" applyFont="1" applyFill="1" applyBorder="1" applyAlignment="1">
      <alignment horizontal="distributed" vertical="center"/>
    </xf>
    <xf numFmtId="0" fontId="6" fillId="0" borderId="28" xfId="1" applyFont="1" applyFill="1" applyBorder="1" applyAlignment="1">
      <alignment horizontal="distributed" vertical="center"/>
    </xf>
    <xf numFmtId="0" fontId="3" fillId="0" borderId="0" xfId="1" applyFont="1" applyFill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distributed" vertical="center" shrinkToFit="1"/>
    </xf>
    <xf numFmtId="0" fontId="6" fillId="0" borderId="0" xfId="5" applyFont="1" applyFill="1" applyBorder="1" applyAlignment="1">
      <alignment vertical="center" shrinkToFit="1"/>
    </xf>
    <xf numFmtId="0" fontId="6" fillId="0" borderId="13" xfId="5" applyFont="1" applyFill="1" applyBorder="1" applyAlignment="1">
      <alignment horizontal="distributed" vertical="center"/>
    </xf>
    <xf numFmtId="0" fontId="6" fillId="0" borderId="5" xfId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12" fillId="0" borderId="19" xfId="5" applyFont="1" applyFill="1" applyBorder="1" applyAlignment="1">
      <alignment horizontal="center" vertical="center" wrapText="1"/>
    </xf>
    <xf numFmtId="0" fontId="12" fillId="0" borderId="25" xfId="5" applyFont="1" applyFill="1" applyBorder="1" applyAlignment="1">
      <alignment horizontal="center" vertical="center" wrapText="1"/>
    </xf>
    <xf numFmtId="0" fontId="6" fillId="0" borderId="20" xfId="5" applyFont="1" applyFill="1" applyBorder="1" applyAlignment="1">
      <alignment horizontal="center" vertical="center"/>
    </xf>
    <xf numFmtId="0" fontId="6" fillId="0" borderId="18" xfId="5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vertical="center" shrinkToFit="1"/>
    </xf>
    <xf numFmtId="0" fontId="6" fillId="0" borderId="22" xfId="1" applyFont="1" applyFill="1" applyBorder="1" applyAlignment="1">
      <alignment vertical="center" shrinkToFit="1"/>
    </xf>
    <xf numFmtId="0" fontId="6" fillId="0" borderId="17" xfId="1" applyFont="1" applyFill="1" applyBorder="1" applyAlignment="1">
      <alignment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distributed" vertical="center" shrinkToFit="1"/>
    </xf>
    <xf numFmtId="0" fontId="12" fillId="0" borderId="0" xfId="1" applyFont="1" applyFill="1" applyBorder="1" applyAlignment="1">
      <alignment horizontal="distributed" vertical="center" shrinkToFit="1"/>
    </xf>
    <xf numFmtId="0" fontId="15" fillId="0" borderId="0" xfId="1" applyFont="1" applyFill="1" applyBorder="1" applyAlignment="1">
      <alignment horizontal="distributed" vertical="center" shrinkToFit="1"/>
    </xf>
    <xf numFmtId="0" fontId="11" fillId="0" borderId="6" xfId="1" applyFont="1" applyFill="1" applyBorder="1" applyAlignment="1">
      <alignment vertical="center"/>
    </xf>
    <xf numFmtId="0" fontId="3" fillId="0" borderId="0" xfId="5" applyFont="1" applyFill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3" fontId="11" fillId="0" borderId="10" xfId="5" applyNumberFormat="1" applyFont="1" applyFill="1" applyBorder="1" applyAlignment="1">
      <alignment horizontal="right" vertical="center" indent="1" shrinkToFit="1"/>
    </xf>
    <xf numFmtId="3" fontId="11" fillId="0" borderId="0" xfId="5" applyNumberFormat="1" applyFont="1" applyFill="1" applyBorder="1" applyAlignment="1">
      <alignment horizontal="right" vertical="center" indent="1" shrinkToFit="1"/>
    </xf>
    <xf numFmtId="0" fontId="11" fillId="0" borderId="10" xfId="5" applyFont="1" applyFill="1" applyBorder="1" applyAlignment="1">
      <alignment horizontal="center" vertical="center"/>
    </xf>
    <xf numFmtId="0" fontId="11" fillId="0" borderId="9" xfId="5" applyFont="1" applyFill="1" applyBorder="1" applyAlignment="1">
      <alignment horizontal="center" vertical="center"/>
    </xf>
    <xf numFmtId="3" fontId="11" fillId="0" borderId="12" xfId="5" applyNumberFormat="1" applyFont="1" applyFill="1" applyBorder="1" applyAlignment="1">
      <alignment horizontal="right" vertical="center" indent="1" shrinkToFit="1"/>
    </xf>
    <xf numFmtId="3" fontId="11" fillId="0" borderId="1" xfId="5" applyNumberFormat="1" applyFont="1" applyFill="1" applyBorder="1" applyAlignment="1">
      <alignment horizontal="right" vertical="center" indent="1" shrinkToFit="1"/>
    </xf>
    <xf numFmtId="0" fontId="6" fillId="0" borderId="0" xfId="5" applyFont="1" applyFill="1" applyBorder="1" applyAlignment="1">
      <alignment horizontal="distributed"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6" fillId="0" borderId="18" xfId="4" applyFont="1" applyBorder="1" applyAlignment="1">
      <alignment horizontal="distributed" vertical="center"/>
    </xf>
    <xf numFmtId="0" fontId="6" fillId="0" borderId="0" xfId="4" applyFont="1" applyAlignment="1">
      <alignment vertical="center"/>
    </xf>
    <xf numFmtId="0" fontId="6" fillId="0" borderId="21" xfId="4" applyFont="1" applyBorder="1" applyAlignment="1">
      <alignment horizontal="distributed" vertical="center"/>
    </xf>
    <xf numFmtId="0" fontId="6" fillId="0" borderId="0" xfId="4" applyFont="1" applyAlignment="1">
      <alignment horizontal="distributed" vertical="center" wrapText="1"/>
    </xf>
    <xf numFmtId="0" fontId="6" fillId="0" borderId="9" xfId="4" applyFont="1" applyBorder="1" applyAlignment="1">
      <alignment horizontal="distributed" vertical="center" wrapText="1"/>
    </xf>
    <xf numFmtId="0" fontId="6" fillId="0" borderId="13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19" xfId="4" applyFont="1" applyBorder="1" applyAlignment="1">
      <alignment horizontal="distributed" vertical="center"/>
    </xf>
    <xf numFmtId="0" fontId="6" fillId="0" borderId="22" xfId="4" applyFont="1" applyBorder="1" applyAlignment="1">
      <alignment horizontal="distributed" vertical="center"/>
    </xf>
    <xf numFmtId="0" fontId="6" fillId="0" borderId="20" xfId="4" applyFont="1" applyBorder="1" applyAlignment="1">
      <alignment horizontal="distributed" vertical="center"/>
    </xf>
    <xf numFmtId="0" fontId="6" fillId="0" borderId="23" xfId="4" applyFont="1" applyBorder="1" applyAlignment="1">
      <alignment horizontal="distributed" vertical="center"/>
    </xf>
    <xf numFmtId="3" fontId="6" fillId="0" borderId="0" xfId="4" applyNumberFormat="1" applyFont="1" applyAlignment="1">
      <alignment vertical="center"/>
    </xf>
    <xf numFmtId="4" fontId="6" fillId="0" borderId="0" xfId="4" applyNumberFormat="1" applyFont="1" applyAlignment="1">
      <alignment vertical="center"/>
    </xf>
    <xf numFmtId="3" fontId="11" fillId="0" borderId="6" xfId="4" applyNumberFormat="1" applyFont="1" applyBorder="1" applyAlignment="1">
      <alignment horizontal="right" vertical="center"/>
    </xf>
    <xf numFmtId="4" fontId="11" fillId="0" borderId="6" xfId="4" applyNumberFormat="1" applyFont="1" applyBorder="1" applyAlignment="1">
      <alignment vertical="center"/>
    </xf>
    <xf numFmtId="0" fontId="6" fillId="0" borderId="1" xfId="4" applyFont="1" applyBorder="1" applyAlignment="1">
      <alignment horizontal="distributed" vertical="center" wrapText="1"/>
    </xf>
    <xf numFmtId="0" fontId="6" fillId="0" borderId="11" xfId="4" applyFont="1" applyBorder="1" applyAlignment="1">
      <alignment horizontal="distributed" vertical="center" wrapText="1"/>
    </xf>
    <xf numFmtId="188" fontId="6" fillId="0" borderId="1" xfId="4" applyNumberFormat="1" applyFont="1" applyBorder="1" applyAlignment="1">
      <alignment vertical="center"/>
    </xf>
    <xf numFmtId="3" fontId="6" fillId="0" borderId="0" xfId="4" applyNumberFormat="1" applyFont="1" applyAlignment="1">
      <alignment horizontal="right" vertical="center"/>
    </xf>
    <xf numFmtId="0" fontId="3" fillId="0" borderId="0" xfId="4" applyFont="1" applyAlignment="1">
      <alignment horizontal="left" vertical="center"/>
    </xf>
    <xf numFmtId="0" fontId="6" fillId="0" borderId="0" xfId="4" applyFont="1" applyAlignment="1">
      <alignment horizontal="center" vertical="center" shrinkToFit="1"/>
    </xf>
    <xf numFmtId="0" fontId="6" fillId="0" borderId="1" xfId="4" applyFont="1" applyBorder="1" applyAlignment="1">
      <alignment horizontal="center" vertical="center" shrinkToFit="1"/>
    </xf>
    <xf numFmtId="0" fontId="6" fillId="0" borderId="0" xfId="4" applyFont="1" applyBorder="1" applyAlignment="1">
      <alignment horizontal="distributed" vertical="center" wrapText="1"/>
    </xf>
  </cellXfs>
  <cellStyles count="15">
    <cellStyle name="パーセント" xfId="11" builtinId="5"/>
    <cellStyle name="桁区切り" xfId="10" builtinId="6"/>
    <cellStyle name="桁区切り 2" xfId="3" xr:uid="{00000000-0005-0000-0000-000002000000}"/>
    <cellStyle name="桁区切り 2 2" xfId="13" xr:uid="{00000000-0005-0000-0000-000003000000}"/>
    <cellStyle name="標準" xfId="0" builtinId="0"/>
    <cellStyle name="標準 2" xfId="1" xr:uid="{00000000-0005-0000-0000-000005000000}"/>
    <cellStyle name="標準 2 2" xfId="6" xr:uid="{00000000-0005-0000-0000-000006000000}"/>
    <cellStyle name="標準 2 3" xfId="12" xr:uid="{00000000-0005-0000-0000-000007000000}"/>
    <cellStyle name="標準 3" xfId="4" xr:uid="{00000000-0005-0000-0000-000008000000}"/>
    <cellStyle name="標準 3 2" xfId="14" xr:uid="{00000000-0005-0000-0000-000009000000}"/>
    <cellStyle name="標準 4" xfId="7" xr:uid="{00000000-0005-0000-0000-00000A000000}"/>
    <cellStyle name="標準 5" xfId="8" xr:uid="{00000000-0005-0000-0000-00000B000000}"/>
    <cellStyle name="標準_@@０３．１５親族人員（7区分）別65歳以上親族のいる一般世帯数、一般世帯人員及び65歳以上親族人員" xfId="5" xr:uid="{00000000-0005-0000-0000-00000C000000}"/>
    <cellStyle name="標準_@@０３．１５親族人員（7区分）別65歳以上親族のいる一般世帯数、一般世帯人員及び65歳以上親族人員 2" xfId="9" xr:uid="{00000000-0005-0000-0000-00000D000000}"/>
    <cellStyle name="標準_JB16" xfId="2" xr:uid="{00000000-0005-0000-0000-00000E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tabSelected="1" view="pageBreakPreview" zoomScaleNormal="100" zoomScaleSheetLayoutView="100" workbookViewId="0">
      <selection activeCell="D44" sqref="D44"/>
    </sheetView>
  </sheetViews>
  <sheetFormatPr defaultColWidth="9" defaultRowHeight="12"/>
  <cols>
    <col min="1" max="1" width="3.453125" style="1" bestFit="1" customWidth="1"/>
    <col min="2" max="2" width="4" style="1" customWidth="1"/>
    <col min="3" max="3" width="3.453125" style="1" bestFit="1" customWidth="1"/>
    <col min="4" max="4" width="6.7265625" style="1" customWidth="1"/>
    <col min="5" max="5" width="3.453125" style="1" bestFit="1" customWidth="1"/>
    <col min="6" max="6" width="5.453125" style="1" customWidth="1"/>
    <col min="7" max="7" width="4" style="1" customWidth="1"/>
    <col min="8" max="8" width="3.453125" style="1" bestFit="1" customWidth="1"/>
    <col min="9" max="9" width="9.6328125" style="1" customWidth="1"/>
    <col min="10" max="10" width="10.7265625" style="1" customWidth="1"/>
    <col min="11" max="12" width="9.90625" style="1" bestFit="1" customWidth="1"/>
    <col min="13" max="13" width="12.90625" style="1" customWidth="1"/>
    <col min="14" max="16384" width="9" style="1"/>
  </cols>
  <sheetData>
    <row r="1" spans="1:13" ht="19">
      <c r="A1" s="510" t="s">
        <v>34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</row>
    <row r="3" spans="1:13">
      <c r="A3" s="511" t="s">
        <v>587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</row>
    <row r="4" spans="1:13" ht="12.5" thickBot="1"/>
    <row r="5" spans="1:13" ht="22.5" customHeight="1">
      <c r="A5" s="512" t="s">
        <v>35</v>
      </c>
      <c r="B5" s="512"/>
      <c r="C5" s="512"/>
      <c r="D5" s="512"/>
      <c r="E5" s="512"/>
      <c r="F5" s="512"/>
      <c r="G5" s="512"/>
      <c r="H5" s="513"/>
      <c r="I5" s="516" t="s">
        <v>36</v>
      </c>
      <c r="J5" s="518" t="s">
        <v>37</v>
      </c>
      <c r="K5" s="519"/>
      <c r="L5" s="520"/>
      <c r="M5" s="521" t="s">
        <v>38</v>
      </c>
    </row>
    <row r="6" spans="1:13" ht="22.5" customHeight="1">
      <c r="A6" s="514"/>
      <c r="B6" s="514"/>
      <c r="C6" s="514"/>
      <c r="D6" s="514"/>
      <c r="E6" s="514"/>
      <c r="F6" s="514"/>
      <c r="G6" s="514"/>
      <c r="H6" s="515"/>
      <c r="I6" s="517"/>
      <c r="J6" s="31" t="s">
        <v>39</v>
      </c>
      <c r="K6" s="31" t="s">
        <v>2</v>
      </c>
      <c r="L6" s="31" t="s">
        <v>3</v>
      </c>
      <c r="M6" s="522"/>
    </row>
    <row r="7" spans="1:13" ht="10" customHeight="1">
      <c r="H7" s="32"/>
      <c r="I7" s="33"/>
    </row>
    <row r="8" spans="1:13" ht="22.5" customHeight="1">
      <c r="A8" s="123" t="s">
        <v>40</v>
      </c>
      <c r="B8" s="480" t="s">
        <v>599</v>
      </c>
      <c r="C8" s="125" t="s">
        <v>41</v>
      </c>
      <c r="D8" s="126">
        <v>1920</v>
      </c>
      <c r="E8" s="125" t="s">
        <v>42</v>
      </c>
      <c r="F8" s="127" t="s">
        <v>43</v>
      </c>
      <c r="G8" s="480" t="s">
        <v>615</v>
      </c>
      <c r="H8" s="128" t="s">
        <v>42</v>
      </c>
      <c r="I8" s="129">
        <v>1786</v>
      </c>
      <c r="J8" s="130">
        <v>8599</v>
      </c>
      <c r="K8" s="130">
        <v>4307</v>
      </c>
      <c r="L8" s="130">
        <v>4292</v>
      </c>
      <c r="M8" s="130">
        <v>2587847</v>
      </c>
    </row>
    <row r="9" spans="1:13" ht="22.5" customHeight="1">
      <c r="A9" s="123" t="s">
        <v>40</v>
      </c>
      <c r="B9" s="480" t="s">
        <v>600</v>
      </c>
      <c r="C9" s="125" t="s">
        <v>41</v>
      </c>
      <c r="D9" s="126">
        <v>1925</v>
      </c>
      <c r="E9" s="125" t="s">
        <v>42</v>
      </c>
      <c r="F9" s="127" t="s">
        <v>43</v>
      </c>
      <c r="G9" s="124" t="s">
        <v>376</v>
      </c>
      <c r="H9" s="128" t="s">
        <v>42</v>
      </c>
      <c r="I9" s="129">
        <v>2047</v>
      </c>
      <c r="J9" s="130">
        <v>9528</v>
      </c>
      <c r="K9" s="130">
        <v>4823</v>
      </c>
      <c r="L9" s="130">
        <v>4705</v>
      </c>
      <c r="M9" s="130">
        <v>3054292</v>
      </c>
    </row>
    <row r="10" spans="1:13" ht="22.5" customHeight="1">
      <c r="A10" s="123" t="s">
        <v>40</v>
      </c>
      <c r="B10" s="480" t="s">
        <v>602</v>
      </c>
      <c r="C10" s="125" t="s">
        <v>41</v>
      </c>
      <c r="D10" s="126">
        <v>1930</v>
      </c>
      <c r="E10" s="125" t="s">
        <v>42</v>
      </c>
      <c r="F10" s="123" t="s">
        <v>44</v>
      </c>
      <c r="G10" s="480" t="s">
        <v>616</v>
      </c>
      <c r="H10" s="128" t="s">
        <v>42</v>
      </c>
      <c r="I10" s="129">
        <v>2210</v>
      </c>
      <c r="J10" s="130">
        <v>10507</v>
      </c>
      <c r="K10" s="130">
        <v>5310</v>
      </c>
      <c r="L10" s="130">
        <v>5197</v>
      </c>
      <c r="M10" s="130">
        <v>3540017</v>
      </c>
    </row>
    <row r="11" spans="1:13" ht="22.5" customHeight="1">
      <c r="A11" s="123" t="s">
        <v>40</v>
      </c>
      <c r="B11" s="480" t="s">
        <v>604</v>
      </c>
      <c r="C11" s="125" t="s">
        <v>41</v>
      </c>
      <c r="D11" s="126">
        <v>1935</v>
      </c>
      <c r="E11" s="125" t="s">
        <v>42</v>
      </c>
      <c r="F11" s="123" t="s">
        <v>44</v>
      </c>
      <c r="G11" s="124" t="s">
        <v>377</v>
      </c>
      <c r="H11" s="128" t="s">
        <v>42</v>
      </c>
      <c r="I11" s="129">
        <v>2425</v>
      </c>
      <c r="J11" s="130">
        <v>12190</v>
      </c>
      <c r="K11" s="130">
        <v>6212</v>
      </c>
      <c r="L11" s="130">
        <v>5978</v>
      </c>
      <c r="M11" s="130">
        <v>4297174</v>
      </c>
    </row>
    <row r="12" spans="1:13" ht="22.5" customHeight="1">
      <c r="A12" s="123" t="s">
        <v>40</v>
      </c>
      <c r="B12" s="480" t="s">
        <v>606</v>
      </c>
      <c r="C12" s="125" t="s">
        <v>41</v>
      </c>
      <c r="D12" s="126">
        <v>1940</v>
      </c>
      <c r="E12" s="125" t="s">
        <v>42</v>
      </c>
      <c r="F12" s="123" t="s">
        <v>44</v>
      </c>
      <c r="G12" s="124" t="s">
        <v>45</v>
      </c>
      <c r="H12" s="128" t="s">
        <v>42</v>
      </c>
      <c r="I12" s="129">
        <v>2462</v>
      </c>
      <c r="J12" s="130">
        <v>14367</v>
      </c>
      <c r="K12" s="130">
        <v>7448</v>
      </c>
      <c r="L12" s="130">
        <v>6919</v>
      </c>
      <c r="M12" s="130">
        <v>4792966</v>
      </c>
    </row>
    <row r="13" spans="1:13" ht="22.5" customHeight="1">
      <c r="A13" s="123" t="s">
        <v>40</v>
      </c>
      <c r="B13" s="480" t="s">
        <v>608</v>
      </c>
      <c r="C13" s="125" t="s">
        <v>41</v>
      </c>
      <c r="D13" s="126">
        <v>1947</v>
      </c>
      <c r="E13" s="125" t="s">
        <v>42</v>
      </c>
      <c r="F13" s="123" t="s">
        <v>44</v>
      </c>
      <c r="G13" s="124" t="s">
        <v>378</v>
      </c>
      <c r="H13" s="128" t="s">
        <v>42</v>
      </c>
      <c r="I13" s="129">
        <v>3639</v>
      </c>
      <c r="J13" s="130">
        <v>16634</v>
      </c>
      <c r="K13" s="130">
        <v>8093</v>
      </c>
      <c r="L13" s="130">
        <v>8541</v>
      </c>
      <c r="M13" s="130">
        <v>3334659</v>
      </c>
    </row>
    <row r="14" spans="1:13" ht="22.5" customHeight="1">
      <c r="A14" s="123" t="s">
        <v>40</v>
      </c>
      <c r="B14" s="480" t="s">
        <v>610</v>
      </c>
      <c r="C14" s="125" t="s">
        <v>41</v>
      </c>
      <c r="D14" s="126">
        <v>1950</v>
      </c>
      <c r="E14" s="125" t="s">
        <v>42</v>
      </c>
      <c r="F14" s="123" t="s">
        <v>44</v>
      </c>
      <c r="G14" s="124" t="s">
        <v>46</v>
      </c>
      <c r="H14" s="128" t="s">
        <v>42</v>
      </c>
      <c r="I14" s="129">
        <v>3723</v>
      </c>
      <c r="J14" s="130">
        <v>17313</v>
      </c>
      <c r="K14" s="130">
        <v>8402</v>
      </c>
      <c r="L14" s="130">
        <v>8911</v>
      </c>
      <c r="M14" s="130">
        <v>3857047</v>
      </c>
    </row>
    <row r="15" spans="1:13" ht="22.5" customHeight="1">
      <c r="A15" s="123" t="s">
        <v>40</v>
      </c>
      <c r="B15" s="480" t="s">
        <v>612</v>
      </c>
      <c r="C15" s="125" t="s">
        <v>41</v>
      </c>
      <c r="D15" s="126">
        <v>1955</v>
      </c>
      <c r="E15" s="125" t="s">
        <v>42</v>
      </c>
      <c r="F15" s="123" t="s">
        <v>44</v>
      </c>
      <c r="G15" s="124" t="s">
        <v>47</v>
      </c>
      <c r="H15" s="128" t="s">
        <v>42</v>
      </c>
      <c r="I15" s="129">
        <v>4662</v>
      </c>
      <c r="J15" s="130">
        <v>20858</v>
      </c>
      <c r="K15" s="130">
        <v>10245</v>
      </c>
      <c r="L15" s="130">
        <v>10613</v>
      </c>
      <c r="M15" s="130">
        <v>4618308</v>
      </c>
    </row>
    <row r="16" spans="1:13" ht="22.5" customHeight="1">
      <c r="A16" s="123" t="s">
        <v>40</v>
      </c>
      <c r="B16" s="480" t="s">
        <v>614</v>
      </c>
      <c r="C16" s="125" t="s">
        <v>41</v>
      </c>
      <c r="D16" s="126">
        <v>1960</v>
      </c>
      <c r="E16" s="125" t="s">
        <v>42</v>
      </c>
      <c r="F16" s="123" t="s">
        <v>44</v>
      </c>
      <c r="G16" s="124" t="s">
        <v>48</v>
      </c>
      <c r="H16" s="128" t="s">
        <v>42</v>
      </c>
      <c r="I16" s="129">
        <v>8698</v>
      </c>
      <c r="J16" s="130">
        <v>34228</v>
      </c>
      <c r="K16" s="130">
        <v>17435</v>
      </c>
      <c r="L16" s="130">
        <v>16793</v>
      </c>
      <c r="M16" s="130">
        <v>5504746</v>
      </c>
    </row>
    <row r="17" spans="1:13" ht="22.5" customHeight="1">
      <c r="A17" s="123" t="s">
        <v>40</v>
      </c>
      <c r="B17" s="124" t="s">
        <v>49</v>
      </c>
      <c r="C17" s="125" t="s">
        <v>41</v>
      </c>
      <c r="D17" s="126">
        <v>1965</v>
      </c>
      <c r="E17" s="125" t="s">
        <v>42</v>
      </c>
      <c r="F17" s="123" t="s">
        <v>44</v>
      </c>
      <c r="G17" s="124" t="s">
        <v>50</v>
      </c>
      <c r="H17" s="128" t="s">
        <v>42</v>
      </c>
      <c r="I17" s="129">
        <v>28826</v>
      </c>
      <c r="J17" s="130">
        <v>95209</v>
      </c>
      <c r="K17" s="130">
        <v>49377</v>
      </c>
      <c r="L17" s="130">
        <v>45832</v>
      </c>
      <c r="M17" s="130">
        <v>6657189</v>
      </c>
    </row>
    <row r="18" spans="1:13" ht="22.5" customHeight="1">
      <c r="A18" s="123" t="s">
        <v>40</v>
      </c>
      <c r="B18" s="124" t="s">
        <v>51</v>
      </c>
      <c r="C18" s="125" t="s">
        <v>41</v>
      </c>
      <c r="D18" s="126">
        <v>1970</v>
      </c>
      <c r="E18" s="125" t="s">
        <v>42</v>
      </c>
      <c r="F18" s="123" t="s">
        <v>44</v>
      </c>
      <c r="G18" s="124" t="s">
        <v>52</v>
      </c>
      <c r="H18" s="128" t="s">
        <v>42</v>
      </c>
      <c r="I18" s="129">
        <v>45100</v>
      </c>
      <c r="J18" s="130">
        <v>141041</v>
      </c>
      <c r="K18" s="130">
        <v>71965</v>
      </c>
      <c r="L18" s="130">
        <v>69076</v>
      </c>
      <c r="M18" s="130">
        <v>7620480</v>
      </c>
    </row>
    <row r="19" spans="1:13" ht="22.5" customHeight="1">
      <c r="A19" s="123" t="s">
        <v>40</v>
      </c>
      <c r="B19" s="124" t="s">
        <v>53</v>
      </c>
      <c r="C19" s="125" t="s">
        <v>41</v>
      </c>
      <c r="D19" s="126">
        <v>1975</v>
      </c>
      <c r="E19" s="125" t="s">
        <v>42</v>
      </c>
      <c r="F19" s="123" t="s">
        <v>44</v>
      </c>
      <c r="G19" s="124" t="s">
        <v>54</v>
      </c>
      <c r="H19" s="128" t="s">
        <v>42</v>
      </c>
      <c r="I19" s="129">
        <v>47035</v>
      </c>
      <c r="J19" s="130">
        <v>143238</v>
      </c>
      <c r="K19" s="130">
        <v>72951</v>
      </c>
      <c r="L19" s="130">
        <v>70287</v>
      </c>
      <c r="M19" s="130">
        <v>8278925</v>
      </c>
    </row>
    <row r="20" spans="1:13" ht="22.5" customHeight="1">
      <c r="A20" s="123" t="s">
        <v>40</v>
      </c>
      <c r="B20" s="124" t="s">
        <v>55</v>
      </c>
      <c r="C20" s="125" t="s">
        <v>41</v>
      </c>
      <c r="D20" s="126">
        <v>1980</v>
      </c>
      <c r="E20" s="125" t="s">
        <v>42</v>
      </c>
      <c r="F20" s="123" t="s">
        <v>44</v>
      </c>
      <c r="G20" s="124" t="s">
        <v>56</v>
      </c>
      <c r="H20" s="128" t="s">
        <v>42</v>
      </c>
      <c r="I20" s="129">
        <v>47508</v>
      </c>
      <c r="J20" s="130">
        <v>138902</v>
      </c>
      <c r="K20" s="130">
        <v>70394</v>
      </c>
      <c r="L20" s="130">
        <v>68508</v>
      </c>
      <c r="M20" s="130">
        <v>8473446</v>
      </c>
    </row>
    <row r="21" spans="1:13" ht="22.5" customHeight="1">
      <c r="A21" s="123" t="s">
        <v>40</v>
      </c>
      <c r="B21" s="124" t="s">
        <v>57</v>
      </c>
      <c r="C21" s="125" t="s">
        <v>41</v>
      </c>
      <c r="D21" s="126">
        <v>1985</v>
      </c>
      <c r="E21" s="125" t="s">
        <v>42</v>
      </c>
      <c r="F21" s="123" t="s">
        <v>44</v>
      </c>
      <c r="G21" s="124" t="s">
        <v>58</v>
      </c>
      <c r="H21" s="128" t="s">
        <v>42</v>
      </c>
      <c r="I21" s="129">
        <v>48749</v>
      </c>
      <c r="J21" s="130">
        <v>140590</v>
      </c>
      <c r="K21" s="130">
        <v>70948</v>
      </c>
      <c r="L21" s="130">
        <v>69642</v>
      </c>
      <c r="M21" s="130">
        <v>8668095</v>
      </c>
    </row>
    <row r="22" spans="1:13" ht="22.5" customHeight="1">
      <c r="A22" s="123" t="s">
        <v>40</v>
      </c>
      <c r="B22" s="124" t="s">
        <v>45</v>
      </c>
      <c r="C22" s="125" t="s">
        <v>41</v>
      </c>
      <c r="D22" s="126">
        <v>1990</v>
      </c>
      <c r="E22" s="125" t="s">
        <v>42</v>
      </c>
      <c r="F22" s="123" t="s">
        <v>59</v>
      </c>
      <c r="G22" s="480" t="s">
        <v>600</v>
      </c>
      <c r="H22" s="128" t="s">
        <v>42</v>
      </c>
      <c r="I22" s="129">
        <v>52050</v>
      </c>
      <c r="J22" s="130">
        <v>142297</v>
      </c>
      <c r="K22" s="130">
        <v>71996</v>
      </c>
      <c r="L22" s="130">
        <v>70301</v>
      </c>
      <c r="M22" s="130">
        <v>8734516</v>
      </c>
    </row>
    <row r="23" spans="1:13" s="250" customFormat="1" ht="22.5" customHeight="1">
      <c r="A23" s="123" t="s">
        <v>40</v>
      </c>
      <c r="B23" s="124" t="s">
        <v>60</v>
      </c>
      <c r="C23" s="125" t="s">
        <v>41</v>
      </c>
      <c r="D23" s="126">
        <v>1995</v>
      </c>
      <c r="E23" s="125" t="s">
        <v>42</v>
      </c>
      <c r="F23" s="123" t="s">
        <v>59</v>
      </c>
      <c r="G23" s="480" t="s">
        <v>617</v>
      </c>
      <c r="H23" s="128" t="s">
        <v>42</v>
      </c>
      <c r="I23" s="129">
        <v>53784</v>
      </c>
      <c r="J23" s="130">
        <v>140506</v>
      </c>
      <c r="K23" s="130">
        <v>70596</v>
      </c>
      <c r="L23" s="130">
        <v>69910</v>
      </c>
      <c r="M23" s="130">
        <v>8797268</v>
      </c>
    </row>
    <row r="24" spans="1:13" s="250" customFormat="1" ht="22.5" customHeight="1">
      <c r="A24" s="123" t="s">
        <v>40</v>
      </c>
      <c r="B24" s="132" t="s">
        <v>379</v>
      </c>
      <c r="C24" s="125" t="s">
        <v>41</v>
      </c>
      <c r="D24" s="133">
        <v>2000</v>
      </c>
      <c r="E24" s="125" t="s">
        <v>42</v>
      </c>
      <c r="F24" s="123" t="s">
        <v>59</v>
      </c>
      <c r="G24" s="132" t="s">
        <v>380</v>
      </c>
      <c r="H24" s="128" t="s">
        <v>42</v>
      </c>
      <c r="I24" s="129">
        <v>54432</v>
      </c>
      <c r="J24" s="134">
        <v>135648</v>
      </c>
      <c r="K24" s="134">
        <v>67756</v>
      </c>
      <c r="L24" s="134">
        <v>67892</v>
      </c>
      <c r="M24" s="134">
        <v>8805081</v>
      </c>
    </row>
    <row r="25" spans="1:13" ht="23.25" customHeight="1">
      <c r="A25" s="123" t="s">
        <v>40</v>
      </c>
      <c r="B25" s="132" t="s">
        <v>381</v>
      </c>
      <c r="C25" s="125" t="s">
        <v>41</v>
      </c>
      <c r="D25" s="133">
        <v>2005</v>
      </c>
      <c r="E25" s="125" t="s">
        <v>42</v>
      </c>
      <c r="F25" s="123" t="s">
        <v>59</v>
      </c>
      <c r="G25" s="132" t="s">
        <v>379</v>
      </c>
      <c r="H25" s="128" t="s">
        <v>42</v>
      </c>
      <c r="I25" s="129">
        <v>55384</v>
      </c>
      <c r="J25" s="134">
        <v>131706</v>
      </c>
      <c r="K25" s="134">
        <v>65229</v>
      </c>
      <c r="L25" s="134">
        <v>66477</v>
      </c>
      <c r="M25" s="134">
        <v>8817166</v>
      </c>
    </row>
    <row r="26" spans="1:13" ht="23.25" customHeight="1">
      <c r="A26" s="123" t="s">
        <v>40</v>
      </c>
      <c r="B26" s="132" t="s">
        <v>382</v>
      </c>
      <c r="C26" s="125" t="s">
        <v>41</v>
      </c>
      <c r="D26" s="133">
        <v>2010</v>
      </c>
      <c r="E26" s="125" t="s">
        <v>42</v>
      </c>
      <c r="F26" s="123" t="s">
        <v>59</v>
      </c>
      <c r="G26" s="132" t="s">
        <v>378</v>
      </c>
      <c r="H26" s="128" t="s">
        <v>42</v>
      </c>
      <c r="I26" s="129">
        <v>57880</v>
      </c>
      <c r="J26" s="134">
        <v>130282</v>
      </c>
      <c r="K26" s="134">
        <v>64423</v>
      </c>
      <c r="L26" s="134">
        <v>65859</v>
      </c>
      <c r="M26" s="134">
        <v>8865245</v>
      </c>
    </row>
    <row r="27" spans="1:13" ht="23.25" customHeight="1">
      <c r="A27" s="350" t="s">
        <v>40</v>
      </c>
      <c r="B27" s="132" t="s">
        <v>383</v>
      </c>
      <c r="C27" s="351" t="s">
        <v>41</v>
      </c>
      <c r="D27" s="133">
        <v>2015</v>
      </c>
      <c r="E27" s="351" t="s">
        <v>42</v>
      </c>
      <c r="F27" s="123" t="s">
        <v>59</v>
      </c>
      <c r="G27" s="132" t="s">
        <v>384</v>
      </c>
      <c r="H27" s="352" t="s">
        <v>42</v>
      </c>
      <c r="I27" s="353">
        <v>55825</v>
      </c>
      <c r="J27" s="354">
        <v>123576</v>
      </c>
      <c r="K27" s="354">
        <v>60620</v>
      </c>
      <c r="L27" s="354">
        <v>62956</v>
      </c>
      <c r="M27" s="354">
        <v>8839469</v>
      </c>
    </row>
    <row r="28" spans="1:13" ht="23.25" customHeight="1">
      <c r="A28" s="309" t="s">
        <v>497</v>
      </c>
      <c r="B28" s="310" t="s">
        <v>498</v>
      </c>
      <c r="C28" s="311" t="s">
        <v>499</v>
      </c>
      <c r="D28" s="312">
        <v>2020</v>
      </c>
      <c r="E28" s="311" t="s">
        <v>500</v>
      </c>
      <c r="F28" s="325" t="s">
        <v>501</v>
      </c>
      <c r="G28" s="481" t="s">
        <v>618</v>
      </c>
      <c r="H28" s="314" t="s">
        <v>500</v>
      </c>
      <c r="I28" s="315">
        <v>57379</v>
      </c>
      <c r="J28" s="313">
        <v>119764</v>
      </c>
      <c r="K28" s="313">
        <v>58772</v>
      </c>
      <c r="L28" s="313">
        <v>60992</v>
      </c>
      <c r="M28" s="313">
        <v>8837685</v>
      </c>
    </row>
    <row r="29" spans="1:13" ht="23.25" customHeight="1">
      <c r="A29" s="309"/>
      <c r="B29" s="310"/>
      <c r="C29" s="311"/>
      <c r="D29" s="312"/>
      <c r="E29" s="311"/>
      <c r="F29" s="325"/>
      <c r="G29" s="310"/>
      <c r="H29" s="314"/>
      <c r="I29" s="315"/>
      <c r="J29" s="313"/>
      <c r="K29" s="313"/>
      <c r="L29" s="313"/>
      <c r="M29" s="313"/>
    </row>
    <row r="30" spans="1:13" ht="10" customHeight="1" thickBot="1">
      <c r="A30" s="291"/>
      <c r="B30" s="136"/>
      <c r="C30" s="135"/>
      <c r="D30" s="137"/>
      <c r="E30" s="135"/>
      <c r="F30" s="135"/>
      <c r="G30" s="136"/>
      <c r="H30" s="138"/>
      <c r="I30" s="251"/>
      <c r="J30" s="252"/>
      <c r="K30" s="252"/>
      <c r="L30" s="252"/>
      <c r="M30" s="252"/>
    </row>
    <row r="31" spans="1:13" ht="6" customHeight="1">
      <c r="A31" s="131"/>
      <c r="B31" s="131"/>
      <c r="C31" s="131"/>
      <c r="D31" s="131"/>
      <c r="E31" s="131"/>
      <c r="F31" s="131"/>
      <c r="G31" s="131"/>
      <c r="H31" s="131"/>
      <c r="I31" s="127"/>
      <c r="J31" s="131"/>
      <c r="K31" s="131"/>
      <c r="L31" s="131"/>
      <c r="M31" s="131"/>
    </row>
    <row r="32" spans="1:13" ht="13.5" customHeight="1">
      <c r="A32" s="131"/>
      <c r="B32" s="139" t="s">
        <v>61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</row>
  </sheetData>
  <mergeCells count="6">
    <mergeCell ref="A1:M1"/>
    <mergeCell ref="A3:M3"/>
    <mergeCell ref="A5:H6"/>
    <mergeCell ref="I5:I6"/>
    <mergeCell ref="J5:L5"/>
    <mergeCell ref="M5:M6"/>
  </mergeCells>
  <phoneticPr fontId="4"/>
  <pageMargins left="0.78740157480314965" right="0.39370078740157483" top="0.78740157480314965" bottom="0.59055118110236227" header="0.51181102362204722" footer="0.51181102362204722"/>
  <pageSetup paperSize="9" firstPageNumber="33" orientation="portrait" useFirstPageNumber="1" r:id="rId1"/>
  <headerFooter alignWithMargins="0">
    <oddHeader>&amp;R〔３〕国勢調査</oddHeader>
    <oddFooter>&amp;C&amp;P</oddFooter>
    <evenHeader>&amp;L&amp;P　〔3〕国勢調査</even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7"/>
  <sheetViews>
    <sheetView view="pageBreakPreview" zoomScaleNormal="100" zoomScaleSheetLayoutView="100" workbookViewId="0">
      <selection activeCell="A2" sqref="A2:J2"/>
    </sheetView>
  </sheetViews>
  <sheetFormatPr defaultRowHeight="12"/>
  <cols>
    <col min="1" max="4" width="2.90625" style="216" customWidth="1"/>
    <col min="5" max="5" width="8.90625" style="216" customWidth="1"/>
    <col min="6" max="6" width="2.90625" style="216" customWidth="1"/>
    <col min="7" max="9" width="18.6328125" style="216" customWidth="1"/>
    <col min="10" max="10" width="2.36328125" style="216" customWidth="1"/>
    <col min="11" max="11" width="11.90625" style="216" customWidth="1"/>
    <col min="12" max="13" width="10.6328125" style="216" customWidth="1"/>
    <col min="14" max="256" width="9" style="216"/>
    <col min="257" max="260" width="2.90625" style="216" customWidth="1"/>
    <col min="261" max="261" width="8.08984375" style="216" customWidth="1"/>
    <col min="262" max="262" width="2.90625" style="216" customWidth="1"/>
    <col min="263" max="265" width="18.6328125" style="216" customWidth="1"/>
    <col min="266" max="267" width="11.90625" style="216" customWidth="1"/>
    <col min="268" max="269" width="10.6328125" style="216" customWidth="1"/>
    <col min="270" max="512" width="9" style="216"/>
    <col min="513" max="516" width="2.90625" style="216" customWidth="1"/>
    <col min="517" max="517" width="8.08984375" style="216" customWidth="1"/>
    <col min="518" max="518" width="2.90625" style="216" customWidth="1"/>
    <col min="519" max="521" width="18.6328125" style="216" customWidth="1"/>
    <col min="522" max="523" width="11.90625" style="216" customWidth="1"/>
    <col min="524" max="525" width="10.6328125" style="216" customWidth="1"/>
    <col min="526" max="768" width="9" style="216"/>
    <col min="769" max="772" width="2.90625" style="216" customWidth="1"/>
    <col min="773" max="773" width="8.08984375" style="216" customWidth="1"/>
    <col min="774" max="774" width="2.90625" style="216" customWidth="1"/>
    <col min="775" max="777" width="18.6328125" style="216" customWidth="1"/>
    <col min="778" max="779" width="11.90625" style="216" customWidth="1"/>
    <col min="780" max="781" width="10.6328125" style="216" customWidth="1"/>
    <col min="782" max="1024" width="9" style="216"/>
    <col min="1025" max="1028" width="2.90625" style="216" customWidth="1"/>
    <col min="1029" max="1029" width="8.08984375" style="216" customWidth="1"/>
    <col min="1030" max="1030" width="2.90625" style="216" customWidth="1"/>
    <col min="1031" max="1033" width="18.6328125" style="216" customWidth="1"/>
    <col min="1034" max="1035" width="11.90625" style="216" customWidth="1"/>
    <col min="1036" max="1037" width="10.6328125" style="216" customWidth="1"/>
    <col min="1038" max="1280" width="9" style="216"/>
    <col min="1281" max="1284" width="2.90625" style="216" customWidth="1"/>
    <col min="1285" max="1285" width="8.08984375" style="216" customWidth="1"/>
    <col min="1286" max="1286" width="2.90625" style="216" customWidth="1"/>
    <col min="1287" max="1289" width="18.6328125" style="216" customWidth="1"/>
    <col min="1290" max="1291" width="11.90625" style="216" customWidth="1"/>
    <col min="1292" max="1293" width="10.6328125" style="216" customWidth="1"/>
    <col min="1294" max="1536" width="9" style="216"/>
    <col min="1537" max="1540" width="2.90625" style="216" customWidth="1"/>
    <col min="1541" max="1541" width="8.08984375" style="216" customWidth="1"/>
    <col min="1542" max="1542" width="2.90625" style="216" customWidth="1"/>
    <col min="1543" max="1545" width="18.6328125" style="216" customWidth="1"/>
    <col min="1546" max="1547" width="11.90625" style="216" customWidth="1"/>
    <col min="1548" max="1549" width="10.6328125" style="216" customWidth="1"/>
    <col min="1550" max="1792" width="9" style="216"/>
    <col min="1793" max="1796" width="2.90625" style="216" customWidth="1"/>
    <col min="1797" max="1797" width="8.08984375" style="216" customWidth="1"/>
    <col min="1798" max="1798" width="2.90625" style="216" customWidth="1"/>
    <col min="1799" max="1801" width="18.6328125" style="216" customWidth="1"/>
    <col min="1802" max="1803" width="11.90625" style="216" customWidth="1"/>
    <col min="1804" max="1805" width="10.6328125" style="216" customWidth="1"/>
    <col min="1806" max="2048" width="9" style="216"/>
    <col min="2049" max="2052" width="2.90625" style="216" customWidth="1"/>
    <col min="2053" max="2053" width="8.08984375" style="216" customWidth="1"/>
    <col min="2054" max="2054" width="2.90625" style="216" customWidth="1"/>
    <col min="2055" max="2057" width="18.6328125" style="216" customWidth="1"/>
    <col min="2058" max="2059" width="11.90625" style="216" customWidth="1"/>
    <col min="2060" max="2061" width="10.6328125" style="216" customWidth="1"/>
    <col min="2062" max="2304" width="9" style="216"/>
    <col min="2305" max="2308" width="2.90625" style="216" customWidth="1"/>
    <col min="2309" max="2309" width="8.08984375" style="216" customWidth="1"/>
    <col min="2310" max="2310" width="2.90625" style="216" customWidth="1"/>
    <col min="2311" max="2313" width="18.6328125" style="216" customWidth="1"/>
    <col min="2314" max="2315" width="11.90625" style="216" customWidth="1"/>
    <col min="2316" max="2317" width="10.6328125" style="216" customWidth="1"/>
    <col min="2318" max="2560" width="9" style="216"/>
    <col min="2561" max="2564" width="2.90625" style="216" customWidth="1"/>
    <col min="2565" max="2565" width="8.08984375" style="216" customWidth="1"/>
    <col min="2566" max="2566" width="2.90625" style="216" customWidth="1"/>
    <col min="2567" max="2569" width="18.6328125" style="216" customWidth="1"/>
    <col min="2570" max="2571" width="11.90625" style="216" customWidth="1"/>
    <col min="2572" max="2573" width="10.6328125" style="216" customWidth="1"/>
    <col min="2574" max="2816" width="9" style="216"/>
    <col min="2817" max="2820" width="2.90625" style="216" customWidth="1"/>
    <col min="2821" max="2821" width="8.08984375" style="216" customWidth="1"/>
    <col min="2822" max="2822" width="2.90625" style="216" customWidth="1"/>
    <col min="2823" max="2825" width="18.6328125" style="216" customWidth="1"/>
    <col min="2826" max="2827" width="11.90625" style="216" customWidth="1"/>
    <col min="2828" max="2829" width="10.6328125" style="216" customWidth="1"/>
    <col min="2830" max="3072" width="9" style="216"/>
    <col min="3073" max="3076" width="2.90625" style="216" customWidth="1"/>
    <col min="3077" max="3077" width="8.08984375" style="216" customWidth="1"/>
    <col min="3078" max="3078" width="2.90625" style="216" customWidth="1"/>
    <col min="3079" max="3081" width="18.6328125" style="216" customWidth="1"/>
    <col min="3082" max="3083" width="11.90625" style="216" customWidth="1"/>
    <col min="3084" max="3085" width="10.6328125" style="216" customWidth="1"/>
    <col min="3086" max="3328" width="9" style="216"/>
    <col min="3329" max="3332" width="2.90625" style="216" customWidth="1"/>
    <col min="3333" max="3333" width="8.08984375" style="216" customWidth="1"/>
    <col min="3334" max="3334" width="2.90625" style="216" customWidth="1"/>
    <col min="3335" max="3337" width="18.6328125" style="216" customWidth="1"/>
    <col min="3338" max="3339" width="11.90625" style="216" customWidth="1"/>
    <col min="3340" max="3341" width="10.6328125" style="216" customWidth="1"/>
    <col min="3342" max="3584" width="9" style="216"/>
    <col min="3585" max="3588" width="2.90625" style="216" customWidth="1"/>
    <col min="3589" max="3589" width="8.08984375" style="216" customWidth="1"/>
    <col min="3590" max="3590" width="2.90625" style="216" customWidth="1"/>
    <col min="3591" max="3593" width="18.6328125" style="216" customWidth="1"/>
    <col min="3594" max="3595" width="11.90625" style="216" customWidth="1"/>
    <col min="3596" max="3597" width="10.6328125" style="216" customWidth="1"/>
    <col min="3598" max="3840" width="9" style="216"/>
    <col min="3841" max="3844" width="2.90625" style="216" customWidth="1"/>
    <col min="3845" max="3845" width="8.08984375" style="216" customWidth="1"/>
    <col min="3846" max="3846" width="2.90625" style="216" customWidth="1"/>
    <col min="3847" max="3849" width="18.6328125" style="216" customWidth="1"/>
    <col min="3850" max="3851" width="11.90625" style="216" customWidth="1"/>
    <col min="3852" max="3853" width="10.6328125" style="216" customWidth="1"/>
    <col min="3854" max="4096" width="9" style="216"/>
    <col min="4097" max="4100" width="2.90625" style="216" customWidth="1"/>
    <col min="4101" max="4101" width="8.08984375" style="216" customWidth="1"/>
    <col min="4102" max="4102" width="2.90625" style="216" customWidth="1"/>
    <col min="4103" max="4105" width="18.6328125" style="216" customWidth="1"/>
    <col min="4106" max="4107" width="11.90625" style="216" customWidth="1"/>
    <col min="4108" max="4109" width="10.6328125" style="216" customWidth="1"/>
    <col min="4110" max="4352" width="9" style="216"/>
    <col min="4353" max="4356" width="2.90625" style="216" customWidth="1"/>
    <col min="4357" max="4357" width="8.08984375" style="216" customWidth="1"/>
    <col min="4358" max="4358" width="2.90625" style="216" customWidth="1"/>
    <col min="4359" max="4361" width="18.6328125" style="216" customWidth="1"/>
    <col min="4362" max="4363" width="11.90625" style="216" customWidth="1"/>
    <col min="4364" max="4365" width="10.6328125" style="216" customWidth="1"/>
    <col min="4366" max="4608" width="9" style="216"/>
    <col min="4609" max="4612" width="2.90625" style="216" customWidth="1"/>
    <col min="4613" max="4613" width="8.08984375" style="216" customWidth="1"/>
    <col min="4614" max="4614" width="2.90625" style="216" customWidth="1"/>
    <col min="4615" max="4617" width="18.6328125" style="216" customWidth="1"/>
    <col min="4618" max="4619" width="11.90625" style="216" customWidth="1"/>
    <col min="4620" max="4621" width="10.6328125" style="216" customWidth="1"/>
    <col min="4622" max="4864" width="9" style="216"/>
    <col min="4865" max="4868" width="2.90625" style="216" customWidth="1"/>
    <col min="4869" max="4869" width="8.08984375" style="216" customWidth="1"/>
    <col min="4870" max="4870" width="2.90625" style="216" customWidth="1"/>
    <col min="4871" max="4873" width="18.6328125" style="216" customWidth="1"/>
    <col min="4874" max="4875" width="11.90625" style="216" customWidth="1"/>
    <col min="4876" max="4877" width="10.6328125" style="216" customWidth="1"/>
    <col min="4878" max="5120" width="9" style="216"/>
    <col min="5121" max="5124" width="2.90625" style="216" customWidth="1"/>
    <col min="5125" max="5125" width="8.08984375" style="216" customWidth="1"/>
    <col min="5126" max="5126" width="2.90625" style="216" customWidth="1"/>
    <col min="5127" max="5129" width="18.6328125" style="216" customWidth="1"/>
    <col min="5130" max="5131" width="11.90625" style="216" customWidth="1"/>
    <col min="5132" max="5133" width="10.6328125" style="216" customWidth="1"/>
    <col min="5134" max="5376" width="9" style="216"/>
    <col min="5377" max="5380" width="2.90625" style="216" customWidth="1"/>
    <col min="5381" max="5381" width="8.08984375" style="216" customWidth="1"/>
    <col min="5382" max="5382" width="2.90625" style="216" customWidth="1"/>
    <col min="5383" max="5385" width="18.6328125" style="216" customWidth="1"/>
    <col min="5386" max="5387" width="11.90625" style="216" customWidth="1"/>
    <col min="5388" max="5389" width="10.6328125" style="216" customWidth="1"/>
    <col min="5390" max="5632" width="9" style="216"/>
    <col min="5633" max="5636" width="2.90625" style="216" customWidth="1"/>
    <col min="5637" max="5637" width="8.08984375" style="216" customWidth="1"/>
    <col min="5638" max="5638" width="2.90625" style="216" customWidth="1"/>
    <col min="5639" max="5641" width="18.6328125" style="216" customWidth="1"/>
    <col min="5642" max="5643" width="11.90625" style="216" customWidth="1"/>
    <col min="5644" max="5645" width="10.6328125" style="216" customWidth="1"/>
    <col min="5646" max="5888" width="9" style="216"/>
    <col min="5889" max="5892" width="2.90625" style="216" customWidth="1"/>
    <col min="5893" max="5893" width="8.08984375" style="216" customWidth="1"/>
    <col min="5894" max="5894" width="2.90625" style="216" customWidth="1"/>
    <col min="5895" max="5897" width="18.6328125" style="216" customWidth="1"/>
    <col min="5898" max="5899" width="11.90625" style="216" customWidth="1"/>
    <col min="5900" max="5901" width="10.6328125" style="216" customWidth="1"/>
    <col min="5902" max="6144" width="9" style="216"/>
    <col min="6145" max="6148" width="2.90625" style="216" customWidth="1"/>
    <col min="6149" max="6149" width="8.08984375" style="216" customWidth="1"/>
    <col min="6150" max="6150" width="2.90625" style="216" customWidth="1"/>
    <col min="6151" max="6153" width="18.6328125" style="216" customWidth="1"/>
    <col min="6154" max="6155" width="11.90625" style="216" customWidth="1"/>
    <col min="6156" max="6157" width="10.6328125" style="216" customWidth="1"/>
    <col min="6158" max="6400" width="9" style="216"/>
    <col min="6401" max="6404" width="2.90625" style="216" customWidth="1"/>
    <col min="6405" max="6405" width="8.08984375" style="216" customWidth="1"/>
    <col min="6406" max="6406" width="2.90625" style="216" customWidth="1"/>
    <col min="6407" max="6409" width="18.6328125" style="216" customWidth="1"/>
    <col min="6410" max="6411" width="11.90625" style="216" customWidth="1"/>
    <col min="6412" max="6413" width="10.6328125" style="216" customWidth="1"/>
    <col min="6414" max="6656" width="9" style="216"/>
    <col min="6657" max="6660" width="2.90625" style="216" customWidth="1"/>
    <col min="6661" max="6661" width="8.08984375" style="216" customWidth="1"/>
    <col min="6662" max="6662" width="2.90625" style="216" customWidth="1"/>
    <col min="6663" max="6665" width="18.6328125" style="216" customWidth="1"/>
    <col min="6666" max="6667" width="11.90625" style="216" customWidth="1"/>
    <col min="6668" max="6669" width="10.6328125" style="216" customWidth="1"/>
    <col min="6670" max="6912" width="9" style="216"/>
    <col min="6913" max="6916" width="2.90625" style="216" customWidth="1"/>
    <col min="6917" max="6917" width="8.08984375" style="216" customWidth="1"/>
    <col min="6918" max="6918" width="2.90625" style="216" customWidth="1"/>
    <col min="6919" max="6921" width="18.6328125" style="216" customWidth="1"/>
    <col min="6922" max="6923" width="11.90625" style="216" customWidth="1"/>
    <col min="6924" max="6925" width="10.6328125" style="216" customWidth="1"/>
    <col min="6926" max="7168" width="9" style="216"/>
    <col min="7169" max="7172" width="2.90625" style="216" customWidth="1"/>
    <col min="7173" max="7173" width="8.08984375" style="216" customWidth="1"/>
    <col min="7174" max="7174" width="2.90625" style="216" customWidth="1"/>
    <col min="7175" max="7177" width="18.6328125" style="216" customWidth="1"/>
    <col min="7178" max="7179" width="11.90625" style="216" customWidth="1"/>
    <col min="7180" max="7181" width="10.6328125" style="216" customWidth="1"/>
    <col min="7182" max="7424" width="9" style="216"/>
    <col min="7425" max="7428" width="2.90625" style="216" customWidth="1"/>
    <col min="7429" max="7429" width="8.08984375" style="216" customWidth="1"/>
    <col min="7430" max="7430" width="2.90625" style="216" customWidth="1"/>
    <col min="7431" max="7433" width="18.6328125" style="216" customWidth="1"/>
    <col min="7434" max="7435" width="11.90625" style="216" customWidth="1"/>
    <col min="7436" max="7437" width="10.6328125" style="216" customWidth="1"/>
    <col min="7438" max="7680" width="9" style="216"/>
    <col min="7681" max="7684" width="2.90625" style="216" customWidth="1"/>
    <col min="7685" max="7685" width="8.08984375" style="216" customWidth="1"/>
    <col min="7686" max="7686" width="2.90625" style="216" customWidth="1"/>
    <col min="7687" max="7689" width="18.6328125" style="216" customWidth="1"/>
    <col min="7690" max="7691" width="11.90625" style="216" customWidth="1"/>
    <col min="7692" max="7693" width="10.6328125" style="216" customWidth="1"/>
    <col min="7694" max="7936" width="9" style="216"/>
    <col min="7937" max="7940" width="2.90625" style="216" customWidth="1"/>
    <col min="7941" max="7941" width="8.08984375" style="216" customWidth="1"/>
    <col min="7942" max="7942" width="2.90625" style="216" customWidth="1"/>
    <col min="7943" max="7945" width="18.6328125" style="216" customWidth="1"/>
    <col min="7946" max="7947" width="11.90625" style="216" customWidth="1"/>
    <col min="7948" max="7949" width="10.6328125" style="216" customWidth="1"/>
    <col min="7950" max="8192" width="9" style="216"/>
    <col min="8193" max="8196" width="2.90625" style="216" customWidth="1"/>
    <col min="8197" max="8197" width="8.08984375" style="216" customWidth="1"/>
    <col min="8198" max="8198" width="2.90625" style="216" customWidth="1"/>
    <col min="8199" max="8201" width="18.6328125" style="216" customWidth="1"/>
    <col min="8202" max="8203" width="11.90625" style="216" customWidth="1"/>
    <col min="8204" max="8205" width="10.6328125" style="216" customWidth="1"/>
    <col min="8206" max="8448" width="9" style="216"/>
    <col min="8449" max="8452" width="2.90625" style="216" customWidth="1"/>
    <col min="8453" max="8453" width="8.08984375" style="216" customWidth="1"/>
    <col min="8454" max="8454" width="2.90625" style="216" customWidth="1"/>
    <col min="8455" max="8457" width="18.6328125" style="216" customWidth="1"/>
    <col min="8458" max="8459" width="11.90625" style="216" customWidth="1"/>
    <col min="8460" max="8461" width="10.6328125" style="216" customWidth="1"/>
    <col min="8462" max="8704" width="9" style="216"/>
    <col min="8705" max="8708" width="2.90625" style="216" customWidth="1"/>
    <col min="8709" max="8709" width="8.08984375" style="216" customWidth="1"/>
    <col min="8710" max="8710" width="2.90625" style="216" customWidth="1"/>
    <col min="8711" max="8713" width="18.6328125" style="216" customWidth="1"/>
    <col min="8714" max="8715" width="11.90625" style="216" customWidth="1"/>
    <col min="8716" max="8717" width="10.6328125" style="216" customWidth="1"/>
    <col min="8718" max="8960" width="9" style="216"/>
    <col min="8961" max="8964" width="2.90625" style="216" customWidth="1"/>
    <col min="8965" max="8965" width="8.08984375" style="216" customWidth="1"/>
    <col min="8966" max="8966" width="2.90625" style="216" customWidth="1"/>
    <col min="8967" max="8969" width="18.6328125" style="216" customWidth="1"/>
    <col min="8970" max="8971" width="11.90625" style="216" customWidth="1"/>
    <col min="8972" max="8973" width="10.6328125" style="216" customWidth="1"/>
    <col min="8974" max="9216" width="9" style="216"/>
    <col min="9217" max="9220" width="2.90625" style="216" customWidth="1"/>
    <col min="9221" max="9221" width="8.08984375" style="216" customWidth="1"/>
    <col min="9222" max="9222" width="2.90625" style="216" customWidth="1"/>
    <col min="9223" max="9225" width="18.6328125" style="216" customWidth="1"/>
    <col min="9226" max="9227" width="11.90625" style="216" customWidth="1"/>
    <col min="9228" max="9229" width="10.6328125" style="216" customWidth="1"/>
    <col min="9230" max="9472" width="9" style="216"/>
    <col min="9473" max="9476" width="2.90625" style="216" customWidth="1"/>
    <col min="9477" max="9477" width="8.08984375" style="216" customWidth="1"/>
    <col min="9478" max="9478" width="2.90625" style="216" customWidth="1"/>
    <col min="9479" max="9481" width="18.6328125" style="216" customWidth="1"/>
    <col min="9482" max="9483" width="11.90625" style="216" customWidth="1"/>
    <col min="9484" max="9485" width="10.6328125" style="216" customWidth="1"/>
    <col min="9486" max="9728" width="9" style="216"/>
    <col min="9729" max="9732" width="2.90625" style="216" customWidth="1"/>
    <col min="9733" max="9733" width="8.08984375" style="216" customWidth="1"/>
    <col min="9734" max="9734" width="2.90625" style="216" customWidth="1"/>
    <col min="9735" max="9737" width="18.6328125" style="216" customWidth="1"/>
    <col min="9738" max="9739" width="11.90625" style="216" customWidth="1"/>
    <col min="9740" max="9741" width="10.6328125" style="216" customWidth="1"/>
    <col min="9742" max="9984" width="9" style="216"/>
    <col min="9985" max="9988" width="2.90625" style="216" customWidth="1"/>
    <col min="9989" max="9989" width="8.08984375" style="216" customWidth="1"/>
    <col min="9990" max="9990" width="2.90625" style="216" customWidth="1"/>
    <col min="9991" max="9993" width="18.6328125" style="216" customWidth="1"/>
    <col min="9994" max="9995" width="11.90625" style="216" customWidth="1"/>
    <col min="9996" max="9997" width="10.6328125" style="216" customWidth="1"/>
    <col min="9998" max="10240" width="9" style="216"/>
    <col min="10241" max="10244" width="2.90625" style="216" customWidth="1"/>
    <col min="10245" max="10245" width="8.08984375" style="216" customWidth="1"/>
    <col min="10246" max="10246" width="2.90625" style="216" customWidth="1"/>
    <col min="10247" max="10249" width="18.6328125" style="216" customWidth="1"/>
    <col min="10250" max="10251" width="11.90625" style="216" customWidth="1"/>
    <col min="10252" max="10253" width="10.6328125" style="216" customWidth="1"/>
    <col min="10254" max="10496" width="9" style="216"/>
    <col min="10497" max="10500" width="2.90625" style="216" customWidth="1"/>
    <col min="10501" max="10501" width="8.08984375" style="216" customWidth="1"/>
    <col min="10502" max="10502" width="2.90625" style="216" customWidth="1"/>
    <col min="10503" max="10505" width="18.6328125" style="216" customWidth="1"/>
    <col min="10506" max="10507" width="11.90625" style="216" customWidth="1"/>
    <col min="10508" max="10509" width="10.6328125" style="216" customWidth="1"/>
    <col min="10510" max="10752" width="9" style="216"/>
    <col min="10753" max="10756" width="2.90625" style="216" customWidth="1"/>
    <col min="10757" max="10757" width="8.08984375" style="216" customWidth="1"/>
    <col min="10758" max="10758" width="2.90625" style="216" customWidth="1"/>
    <col min="10759" max="10761" width="18.6328125" style="216" customWidth="1"/>
    <col min="10762" max="10763" width="11.90625" style="216" customWidth="1"/>
    <col min="10764" max="10765" width="10.6328125" style="216" customWidth="1"/>
    <col min="10766" max="11008" width="9" style="216"/>
    <col min="11009" max="11012" width="2.90625" style="216" customWidth="1"/>
    <col min="11013" max="11013" width="8.08984375" style="216" customWidth="1"/>
    <col min="11014" max="11014" width="2.90625" style="216" customWidth="1"/>
    <col min="11015" max="11017" width="18.6328125" style="216" customWidth="1"/>
    <col min="11018" max="11019" width="11.90625" style="216" customWidth="1"/>
    <col min="11020" max="11021" width="10.6328125" style="216" customWidth="1"/>
    <col min="11022" max="11264" width="9" style="216"/>
    <col min="11265" max="11268" width="2.90625" style="216" customWidth="1"/>
    <col min="11269" max="11269" width="8.08984375" style="216" customWidth="1"/>
    <col min="11270" max="11270" width="2.90625" style="216" customWidth="1"/>
    <col min="11271" max="11273" width="18.6328125" style="216" customWidth="1"/>
    <col min="11274" max="11275" width="11.90625" style="216" customWidth="1"/>
    <col min="11276" max="11277" width="10.6328125" style="216" customWidth="1"/>
    <col min="11278" max="11520" width="9" style="216"/>
    <col min="11521" max="11524" width="2.90625" style="216" customWidth="1"/>
    <col min="11525" max="11525" width="8.08984375" style="216" customWidth="1"/>
    <col min="11526" max="11526" width="2.90625" style="216" customWidth="1"/>
    <col min="11527" max="11529" width="18.6328125" style="216" customWidth="1"/>
    <col min="11530" max="11531" width="11.90625" style="216" customWidth="1"/>
    <col min="11532" max="11533" width="10.6328125" style="216" customWidth="1"/>
    <col min="11534" max="11776" width="9" style="216"/>
    <col min="11777" max="11780" width="2.90625" style="216" customWidth="1"/>
    <col min="11781" max="11781" width="8.08984375" style="216" customWidth="1"/>
    <col min="11782" max="11782" width="2.90625" style="216" customWidth="1"/>
    <col min="11783" max="11785" width="18.6328125" style="216" customWidth="1"/>
    <col min="11786" max="11787" width="11.90625" style="216" customWidth="1"/>
    <col min="11788" max="11789" width="10.6328125" style="216" customWidth="1"/>
    <col min="11790" max="12032" width="9" style="216"/>
    <col min="12033" max="12036" width="2.90625" style="216" customWidth="1"/>
    <col min="12037" max="12037" width="8.08984375" style="216" customWidth="1"/>
    <col min="12038" max="12038" width="2.90625" style="216" customWidth="1"/>
    <col min="12039" max="12041" width="18.6328125" style="216" customWidth="1"/>
    <col min="12042" max="12043" width="11.90625" style="216" customWidth="1"/>
    <col min="12044" max="12045" width="10.6328125" style="216" customWidth="1"/>
    <col min="12046" max="12288" width="9" style="216"/>
    <col min="12289" max="12292" width="2.90625" style="216" customWidth="1"/>
    <col min="12293" max="12293" width="8.08984375" style="216" customWidth="1"/>
    <col min="12294" max="12294" width="2.90625" style="216" customWidth="1"/>
    <col min="12295" max="12297" width="18.6328125" style="216" customWidth="1"/>
    <col min="12298" max="12299" width="11.90625" style="216" customWidth="1"/>
    <col min="12300" max="12301" width="10.6328125" style="216" customWidth="1"/>
    <col min="12302" max="12544" width="9" style="216"/>
    <col min="12545" max="12548" width="2.90625" style="216" customWidth="1"/>
    <col min="12549" max="12549" width="8.08984375" style="216" customWidth="1"/>
    <col min="12550" max="12550" width="2.90625" style="216" customWidth="1"/>
    <col min="12551" max="12553" width="18.6328125" style="216" customWidth="1"/>
    <col min="12554" max="12555" width="11.90625" style="216" customWidth="1"/>
    <col min="12556" max="12557" width="10.6328125" style="216" customWidth="1"/>
    <col min="12558" max="12800" width="9" style="216"/>
    <col min="12801" max="12804" width="2.90625" style="216" customWidth="1"/>
    <col min="12805" max="12805" width="8.08984375" style="216" customWidth="1"/>
    <col min="12806" max="12806" width="2.90625" style="216" customWidth="1"/>
    <col min="12807" max="12809" width="18.6328125" style="216" customWidth="1"/>
    <col min="12810" max="12811" width="11.90625" style="216" customWidth="1"/>
    <col min="12812" max="12813" width="10.6328125" style="216" customWidth="1"/>
    <col min="12814" max="13056" width="9" style="216"/>
    <col min="13057" max="13060" width="2.90625" style="216" customWidth="1"/>
    <col min="13061" max="13061" width="8.08984375" style="216" customWidth="1"/>
    <col min="13062" max="13062" width="2.90625" style="216" customWidth="1"/>
    <col min="13063" max="13065" width="18.6328125" style="216" customWidth="1"/>
    <col min="13066" max="13067" width="11.90625" style="216" customWidth="1"/>
    <col min="13068" max="13069" width="10.6328125" style="216" customWidth="1"/>
    <col min="13070" max="13312" width="9" style="216"/>
    <col min="13313" max="13316" width="2.90625" style="216" customWidth="1"/>
    <col min="13317" max="13317" width="8.08984375" style="216" customWidth="1"/>
    <col min="13318" max="13318" width="2.90625" style="216" customWidth="1"/>
    <col min="13319" max="13321" width="18.6328125" style="216" customWidth="1"/>
    <col min="13322" max="13323" width="11.90625" style="216" customWidth="1"/>
    <col min="13324" max="13325" width="10.6328125" style="216" customWidth="1"/>
    <col min="13326" max="13568" width="9" style="216"/>
    <col min="13569" max="13572" width="2.90625" style="216" customWidth="1"/>
    <col min="13573" max="13573" width="8.08984375" style="216" customWidth="1"/>
    <col min="13574" max="13574" width="2.90625" style="216" customWidth="1"/>
    <col min="13575" max="13577" width="18.6328125" style="216" customWidth="1"/>
    <col min="13578" max="13579" width="11.90625" style="216" customWidth="1"/>
    <col min="13580" max="13581" width="10.6328125" style="216" customWidth="1"/>
    <col min="13582" max="13824" width="9" style="216"/>
    <col min="13825" max="13828" width="2.90625" style="216" customWidth="1"/>
    <col min="13829" max="13829" width="8.08984375" style="216" customWidth="1"/>
    <col min="13830" max="13830" width="2.90625" style="216" customWidth="1"/>
    <col min="13831" max="13833" width="18.6328125" style="216" customWidth="1"/>
    <col min="13834" max="13835" width="11.90625" style="216" customWidth="1"/>
    <col min="13836" max="13837" width="10.6328125" style="216" customWidth="1"/>
    <col min="13838" max="14080" width="9" style="216"/>
    <col min="14081" max="14084" width="2.90625" style="216" customWidth="1"/>
    <col min="14085" max="14085" width="8.08984375" style="216" customWidth="1"/>
    <col min="14086" max="14086" width="2.90625" style="216" customWidth="1"/>
    <col min="14087" max="14089" width="18.6328125" style="216" customWidth="1"/>
    <col min="14090" max="14091" width="11.90625" style="216" customWidth="1"/>
    <col min="14092" max="14093" width="10.6328125" style="216" customWidth="1"/>
    <col min="14094" max="14336" width="9" style="216"/>
    <col min="14337" max="14340" width="2.90625" style="216" customWidth="1"/>
    <col min="14341" max="14341" width="8.08984375" style="216" customWidth="1"/>
    <col min="14342" max="14342" width="2.90625" style="216" customWidth="1"/>
    <col min="14343" max="14345" width="18.6328125" style="216" customWidth="1"/>
    <col min="14346" max="14347" width="11.90625" style="216" customWidth="1"/>
    <col min="14348" max="14349" width="10.6328125" style="216" customWidth="1"/>
    <col min="14350" max="14592" width="9" style="216"/>
    <col min="14593" max="14596" width="2.90625" style="216" customWidth="1"/>
    <col min="14597" max="14597" width="8.08984375" style="216" customWidth="1"/>
    <col min="14598" max="14598" width="2.90625" style="216" customWidth="1"/>
    <col min="14599" max="14601" width="18.6328125" style="216" customWidth="1"/>
    <col min="14602" max="14603" width="11.90625" style="216" customWidth="1"/>
    <col min="14604" max="14605" width="10.6328125" style="216" customWidth="1"/>
    <col min="14606" max="14848" width="9" style="216"/>
    <col min="14849" max="14852" width="2.90625" style="216" customWidth="1"/>
    <col min="14853" max="14853" width="8.08984375" style="216" customWidth="1"/>
    <col min="14854" max="14854" width="2.90625" style="216" customWidth="1"/>
    <col min="14855" max="14857" width="18.6328125" style="216" customWidth="1"/>
    <col min="14858" max="14859" width="11.90625" style="216" customWidth="1"/>
    <col min="14860" max="14861" width="10.6328125" style="216" customWidth="1"/>
    <col min="14862" max="15104" width="9" style="216"/>
    <col min="15105" max="15108" width="2.90625" style="216" customWidth="1"/>
    <col min="15109" max="15109" width="8.08984375" style="216" customWidth="1"/>
    <col min="15110" max="15110" width="2.90625" style="216" customWidth="1"/>
    <col min="15111" max="15113" width="18.6328125" style="216" customWidth="1"/>
    <col min="15114" max="15115" width="11.90625" style="216" customWidth="1"/>
    <col min="15116" max="15117" width="10.6328125" style="216" customWidth="1"/>
    <col min="15118" max="15360" width="9" style="216"/>
    <col min="15361" max="15364" width="2.90625" style="216" customWidth="1"/>
    <col min="15365" max="15365" width="8.08984375" style="216" customWidth="1"/>
    <col min="15366" max="15366" width="2.90625" style="216" customWidth="1"/>
    <col min="15367" max="15369" width="18.6328125" style="216" customWidth="1"/>
    <col min="15370" max="15371" width="11.90625" style="216" customWidth="1"/>
    <col min="15372" max="15373" width="10.6328125" style="216" customWidth="1"/>
    <col min="15374" max="15616" width="9" style="216"/>
    <col min="15617" max="15620" width="2.90625" style="216" customWidth="1"/>
    <col min="15621" max="15621" width="8.08984375" style="216" customWidth="1"/>
    <col min="15622" max="15622" width="2.90625" style="216" customWidth="1"/>
    <col min="15623" max="15625" width="18.6328125" style="216" customWidth="1"/>
    <col min="15626" max="15627" width="11.90625" style="216" customWidth="1"/>
    <col min="15628" max="15629" width="10.6328125" style="216" customWidth="1"/>
    <col min="15630" max="15872" width="9" style="216"/>
    <col min="15873" max="15876" width="2.90625" style="216" customWidth="1"/>
    <col min="15877" max="15877" width="8.08984375" style="216" customWidth="1"/>
    <col min="15878" max="15878" width="2.90625" style="216" customWidth="1"/>
    <col min="15879" max="15881" width="18.6328125" style="216" customWidth="1"/>
    <col min="15882" max="15883" width="11.90625" style="216" customWidth="1"/>
    <col min="15884" max="15885" width="10.6328125" style="216" customWidth="1"/>
    <col min="15886" max="16128" width="9" style="216"/>
    <col min="16129" max="16132" width="2.90625" style="216" customWidth="1"/>
    <col min="16133" max="16133" width="8.08984375" style="216" customWidth="1"/>
    <col min="16134" max="16134" width="2.90625" style="216" customWidth="1"/>
    <col min="16135" max="16137" width="18.6328125" style="216" customWidth="1"/>
    <col min="16138" max="16139" width="11.90625" style="216" customWidth="1"/>
    <col min="16140" max="16141" width="10.6328125" style="216" customWidth="1"/>
    <col min="16142" max="16384" width="9" style="216"/>
  </cols>
  <sheetData>
    <row r="1" spans="1:13" s="215" customFormat="1" ht="19">
      <c r="A1" s="706" t="s">
        <v>712</v>
      </c>
      <c r="B1" s="706"/>
      <c r="C1" s="706"/>
      <c r="D1" s="706"/>
      <c r="E1" s="706"/>
      <c r="F1" s="706"/>
      <c r="G1" s="706"/>
      <c r="H1" s="706"/>
      <c r="I1" s="706"/>
      <c r="J1" s="706"/>
    </row>
    <row r="2" spans="1:13" s="215" customFormat="1" ht="19">
      <c r="A2" s="706" t="s">
        <v>755</v>
      </c>
      <c r="B2" s="706"/>
      <c r="C2" s="706"/>
      <c r="D2" s="706"/>
      <c r="E2" s="706"/>
      <c r="F2" s="706"/>
      <c r="G2" s="706"/>
      <c r="H2" s="706"/>
      <c r="I2" s="706"/>
      <c r="J2" s="706"/>
    </row>
    <row r="3" spans="1:13" s="215" customFormat="1" ht="7.5" customHeight="1">
      <c r="A3" s="79"/>
      <c r="B3" s="79"/>
      <c r="C3" s="79"/>
      <c r="D3" s="79"/>
      <c r="E3" s="79"/>
      <c r="F3" s="79"/>
      <c r="G3" s="79"/>
      <c r="H3" s="79"/>
      <c r="I3" s="79"/>
      <c r="J3" s="79"/>
    </row>
    <row r="4" spans="1:13" ht="12.5" thickBot="1">
      <c r="A4" s="697" t="s">
        <v>713</v>
      </c>
      <c r="B4" s="697"/>
      <c r="C4" s="697"/>
      <c r="D4" s="697"/>
      <c r="E4" s="697"/>
      <c r="F4" s="697"/>
      <c r="G4" s="697"/>
      <c r="H4" s="697"/>
      <c r="I4" s="697"/>
      <c r="J4" s="80"/>
      <c r="L4" s="202"/>
      <c r="M4" s="202"/>
    </row>
    <row r="5" spans="1:13">
      <c r="A5" s="59"/>
      <c r="B5" s="707" t="s">
        <v>322</v>
      </c>
      <c r="C5" s="707"/>
      <c r="D5" s="707"/>
      <c r="E5" s="707"/>
      <c r="F5" s="81"/>
      <c r="G5" s="82"/>
      <c r="H5" s="82"/>
      <c r="I5" s="140" t="s">
        <v>323</v>
      </c>
    </row>
    <row r="6" spans="1:13">
      <c r="A6" s="61"/>
      <c r="B6" s="708" t="s">
        <v>324</v>
      </c>
      <c r="C6" s="708"/>
      <c r="D6" s="708"/>
      <c r="E6" s="708"/>
      <c r="F6" s="83"/>
      <c r="G6" s="84" t="s">
        <v>318</v>
      </c>
      <c r="H6" s="84" t="s">
        <v>319</v>
      </c>
      <c r="I6" s="141" t="s">
        <v>325</v>
      </c>
    </row>
    <row r="7" spans="1:13">
      <c r="A7" s="85"/>
      <c r="B7" s="709" t="s">
        <v>714</v>
      </c>
      <c r="C7" s="709"/>
      <c r="D7" s="709"/>
      <c r="E7" s="709"/>
      <c r="F7" s="86"/>
      <c r="G7" s="87"/>
      <c r="H7" s="87"/>
      <c r="I7" s="142" t="s">
        <v>326</v>
      </c>
    </row>
    <row r="8" spans="1:13" ht="18" customHeight="1">
      <c r="A8" s="710" t="s">
        <v>327</v>
      </c>
      <c r="B8" s="710"/>
      <c r="C8" s="710"/>
      <c r="D8" s="710"/>
      <c r="E8" s="710"/>
      <c r="F8" s="711"/>
      <c r="G8" s="217">
        <v>57320</v>
      </c>
      <c r="H8" s="217">
        <v>117868</v>
      </c>
      <c r="I8" s="222">
        <v>2.0563199999999999</v>
      </c>
    </row>
    <row r="9" spans="1:13" ht="18" customHeight="1">
      <c r="A9" s="204"/>
      <c r="B9" s="701" t="s">
        <v>328</v>
      </c>
      <c r="C9" s="701"/>
      <c r="D9" s="701"/>
      <c r="E9" s="701"/>
      <c r="F9" s="702"/>
      <c r="G9" s="88">
        <v>56853</v>
      </c>
      <c r="H9" s="88">
        <v>117234</v>
      </c>
      <c r="I9" s="89">
        <v>2.0620500000000002</v>
      </c>
    </row>
    <row r="10" spans="1:13" ht="18" customHeight="1">
      <c r="A10" s="204"/>
      <c r="B10" s="204"/>
      <c r="C10" s="701" t="s">
        <v>329</v>
      </c>
      <c r="D10" s="701"/>
      <c r="E10" s="701"/>
      <c r="F10" s="702"/>
      <c r="G10" s="88">
        <v>56119</v>
      </c>
      <c r="H10" s="88">
        <v>116079</v>
      </c>
      <c r="I10" s="89">
        <v>2.0684399999999998</v>
      </c>
    </row>
    <row r="11" spans="1:13" ht="18" customHeight="1">
      <c r="A11" s="204"/>
      <c r="B11" s="204"/>
      <c r="C11" s="204"/>
      <c r="D11" s="701" t="s">
        <v>330</v>
      </c>
      <c r="E11" s="701"/>
      <c r="F11" s="702"/>
      <c r="G11" s="88">
        <v>29459</v>
      </c>
      <c r="H11" s="88">
        <v>72721</v>
      </c>
      <c r="I11" s="89">
        <v>2.46855</v>
      </c>
    </row>
    <row r="12" spans="1:13" ht="23.25" customHeight="1">
      <c r="A12" s="204"/>
      <c r="B12" s="204"/>
      <c r="C12" s="204"/>
      <c r="D12" s="703" t="s">
        <v>331</v>
      </c>
      <c r="E12" s="704"/>
      <c r="F12" s="705"/>
      <c r="G12" s="88">
        <v>4029</v>
      </c>
      <c r="H12" s="88">
        <v>7408</v>
      </c>
      <c r="I12" s="89">
        <v>1.83867</v>
      </c>
    </row>
    <row r="13" spans="1:13" ht="18" customHeight="1">
      <c r="A13" s="204"/>
      <c r="B13" s="204"/>
      <c r="C13" s="204"/>
      <c r="D13" s="701" t="s">
        <v>332</v>
      </c>
      <c r="E13" s="701"/>
      <c r="F13" s="702"/>
      <c r="G13" s="88">
        <v>21835</v>
      </c>
      <c r="H13" s="88">
        <v>34891</v>
      </c>
      <c r="I13" s="89">
        <v>1.5979399999999999</v>
      </c>
    </row>
    <row r="14" spans="1:13" ht="18" customHeight="1">
      <c r="A14" s="204"/>
      <c r="B14" s="204"/>
      <c r="C14" s="204"/>
      <c r="D14" s="701" t="s">
        <v>333</v>
      </c>
      <c r="E14" s="701"/>
      <c r="F14" s="702"/>
      <c r="G14" s="88">
        <v>796</v>
      </c>
      <c r="H14" s="88">
        <v>1059</v>
      </c>
      <c r="I14" s="89">
        <v>1.3304</v>
      </c>
    </row>
    <row r="15" spans="1:13" ht="18" customHeight="1">
      <c r="A15" s="204"/>
      <c r="B15" s="204"/>
      <c r="C15" s="701" t="s">
        <v>334</v>
      </c>
      <c r="D15" s="701"/>
      <c r="E15" s="701"/>
      <c r="F15" s="702"/>
      <c r="G15" s="88">
        <v>734</v>
      </c>
      <c r="H15" s="88">
        <v>1155</v>
      </c>
      <c r="I15" s="89">
        <v>1.5735699999999999</v>
      </c>
    </row>
    <row r="16" spans="1:13" ht="18" customHeight="1">
      <c r="A16" s="204"/>
      <c r="B16" s="697" t="s">
        <v>335</v>
      </c>
      <c r="C16" s="697"/>
      <c r="D16" s="697"/>
      <c r="E16" s="697"/>
      <c r="F16" s="698"/>
      <c r="G16" s="88">
        <v>467</v>
      </c>
      <c r="H16" s="88">
        <v>634</v>
      </c>
      <c r="I16" s="89">
        <v>1.3575999999999999</v>
      </c>
    </row>
    <row r="17" spans="1:11" ht="18" customHeight="1" thickBot="1">
      <c r="A17" s="203"/>
      <c r="B17" s="699" t="s">
        <v>336</v>
      </c>
      <c r="C17" s="699"/>
      <c r="D17" s="699"/>
      <c r="E17" s="699"/>
      <c r="F17" s="700"/>
      <c r="G17" s="378">
        <v>0</v>
      </c>
      <c r="H17" s="378">
        <v>0</v>
      </c>
      <c r="I17" s="378">
        <v>0</v>
      </c>
      <c r="J17" s="61"/>
      <c r="K17" s="61"/>
    </row>
    <row r="18" spans="1:11" ht="5.5" customHeight="1"/>
    <row r="19" spans="1:11">
      <c r="B19" s="216" t="s">
        <v>244</v>
      </c>
    </row>
    <row r="67" spans="8:8">
      <c r="H67" s="341"/>
    </row>
  </sheetData>
  <mergeCells count="16">
    <mergeCell ref="A1:J1"/>
    <mergeCell ref="A2:J2"/>
    <mergeCell ref="B9:F9"/>
    <mergeCell ref="A4:I4"/>
    <mergeCell ref="B5:E5"/>
    <mergeCell ref="B6:E6"/>
    <mergeCell ref="B7:E7"/>
    <mergeCell ref="A8:F8"/>
    <mergeCell ref="B16:F16"/>
    <mergeCell ref="B17:F17"/>
    <mergeCell ref="C10:F10"/>
    <mergeCell ref="D11:F11"/>
    <mergeCell ref="D12:F12"/>
    <mergeCell ref="D13:F13"/>
    <mergeCell ref="D14:F14"/>
    <mergeCell ref="C15:F15"/>
  </mergeCells>
  <phoneticPr fontId="4"/>
  <pageMargins left="0.78740157480314965" right="0.39370078740157483" top="0.98425196850393704" bottom="0.59055118110236227" header="0.51181102362204722" footer="0.31496062992125984"/>
  <pageSetup paperSize="9" firstPageNumber="56" orientation="portrait" useFirstPageNumber="1" r:id="rId1"/>
  <headerFooter alignWithMargins="0">
    <oddHeader>&amp;L〔３〕国勢調査</oddHeader>
    <oddFooter>&amp;C&amp;P</oddFooter>
    <evenHeader>&amp;L&amp;P　〔3〕国勢調査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3"/>
  <sheetViews>
    <sheetView view="pageBreakPreview" zoomScaleNormal="100" zoomScaleSheetLayoutView="100" workbookViewId="0">
      <selection activeCell="P27" sqref="P27"/>
    </sheetView>
  </sheetViews>
  <sheetFormatPr defaultRowHeight="12"/>
  <cols>
    <col min="1" max="1" width="2.453125" style="151" customWidth="1"/>
    <col min="2" max="2" width="1.90625" style="151" customWidth="1"/>
    <col min="3" max="4" width="2.453125" style="151" customWidth="1"/>
    <col min="5" max="5" width="10.453125" style="151" customWidth="1"/>
    <col min="6" max="6" width="7.90625" style="151" customWidth="1"/>
    <col min="7" max="8" width="7.36328125" style="151" customWidth="1"/>
    <col min="9" max="15" width="6.36328125" style="151" customWidth="1"/>
    <col min="16" max="256" width="9" style="151"/>
    <col min="257" max="257" width="2.453125" style="151" customWidth="1"/>
    <col min="258" max="258" width="1.90625" style="151" customWidth="1"/>
    <col min="259" max="260" width="2.453125" style="151" customWidth="1"/>
    <col min="261" max="261" width="10.453125" style="151" customWidth="1"/>
    <col min="262" max="262" width="7.90625" style="151" customWidth="1"/>
    <col min="263" max="264" width="7.36328125" style="151" customWidth="1"/>
    <col min="265" max="271" width="6.36328125" style="151" customWidth="1"/>
    <col min="272" max="512" width="9" style="151"/>
    <col min="513" max="513" width="2.453125" style="151" customWidth="1"/>
    <col min="514" max="514" width="1.90625" style="151" customWidth="1"/>
    <col min="515" max="516" width="2.453125" style="151" customWidth="1"/>
    <col min="517" max="517" width="10.453125" style="151" customWidth="1"/>
    <col min="518" max="518" width="7.90625" style="151" customWidth="1"/>
    <col min="519" max="520" width="7.36328125" style="151" customWidth="1"/>
    <col min="521" max="527" width="6.36328125" style="151" customWidth="1"/>
    <col min="528" max="768" width="9" style="151"/>
    <col min="769" max="769" width="2.453125" style="151" customWidth="1"/>
    <col min="770" max="770" width="1.90625" style="151" customWidth="1"/>
    <col min="771" max="772" width="2.453125" style="151" customWidth="1"/>
    <col min="773" max="773" width="10.453125" style="151" customWidth="1"/>
    <col min="774" max="774" width="7.90625" style="151" customWidth="1"/>
    <col min="775" max="776" width="7.36328125" style="151" customWidth="1"/>
    <col min="777" max="783" width="6.36328125" style="151" customWidth="1"/>
    <col min="784" max="1024" width="9" style="151"/>
    <col min="1025" max="1025" width="2.453125" style="151" customWidth="1"/>
    <col min="1026" max="1026" width="1.90625" style="151" customWidth="1"/>
    <col min="1027" max="1028" width="2.453125" style="151" customWidth="1"/>
    <col min="1029" max="1029" width="10.453125" style="151" customWidth="1"/>
    <col min="1030" max="1030" width="7.90625" style="151" customWidth="1"/>
    <col min="1031" max="1032" width="7.36328125" style="151" customWidth="1"/>
    <col min="1033" max="1039" width="6.36328125" style="151" customWidth="1"/>
    <col min="1040" max="1280" width="9" style="151"/>
    <col min="1281" max="1281" width="2.453125" style="151" customWidth="1"/>
    <col min="1282" max="1282" width="1.90625" style="151" customWidth="1"/>
    <col min="1283" max="1284" width="2.453125" style="151" customWidth="1"/>
    <col min="1285" max="1285" width="10.453125" style="151" customWidth="1"/>
    <col min="1286" max="1286" width="7.90625" style="151" customWidth="1"/>
    <col min="1287" max="1288" width="7.36328125" style="151" customWidth="1"/>
    <col min="1289" max="1295" width="6.36328125" style="151" customWidth="1"/>
    <col min="1296" max="1536" width="9" style="151"/>
    <col min="1537" max="1537" width="2.453125" style="151" customWidth="1"/>
    <col min="1538" max="1538" width="1.90625" style="151" customWidth="1"/>
    <col min="1539" max="1540" width="2.453125" style="151" customWidth="1"/>
    <col min="1541" max="1541" width="10.453125" style="151" customWidth="1"/>
    <col min="1542" max="1542" width="7.90625" style="151" customWidth="1"/>
    <col min="1543" max="1544" width="7.36328125" style="151" customWidth="1"/>
    <col min="1545" max="1551" width="6.36328125" style="151" customWidth="1"/>
    <col min="1552" max="1792" width="9" style="151"/>
    <col min="1793" max="1793" width="2.453125" style="151" customWidth="1"/>
    <col min="1794" max="1794" width="1.90625" style="151" customWidth="1"/>
    <col min="1795" max="1796" width="2.453125" style="151" customWidth="1"/>
    <col min="1797" max="1797" width="10.453125" style="151" customWidth="1"/>
    <col min="1798" max="1798" width="7.90625" style="151" customWidth="1"/>
    <col min="1799" max="1800" width="7.36328125" style="151" customWidth="1"/>
    <col min="1801" max="1807" width="6.36328125" style="151" customWidth="1"/>
    <col min="1808" max="2048" width="9" style="151"/>
    <col min="2049" max="2049" width="2.453125" style="151" customWidth="1"/>
    <col min="2050" max="2050" width="1.90625" style="151" customWidth="1"/>
    <col min="2051" max="2052" width="2.453125" style="151" customWidth="1"/>
    <col min="2053" max="2053" width="10.453125" style="151" customWidth="1"/>
    <col min="2054" max="2054" width="7.90625" style="151" customWidth="1"/>
    <col min="2055" max="2056" width="7.36328125" style="151" customWidth="1"/>
    <col min="2057" max="2063" width="6.36328125" style="151" customWidth="1"/>
    <col min="2064" max="2304" width="9" style="151"/>
    <col min="2305" max="2305" width="2.453125" style="151" customWidth="1"/>
    <col min="2306" max="2306" width="1.90625" style="151" customWidth="1"/>
    <col min="2307" max="2308" width="2.453125" style="151" customWidth="1"/>
    <col min="2309" max="2309" width="10.453125" style="151" customWidth="1"/>
    <col min="2310" max="2310" width="7.90625" style="151" customWidth="1"/>
    <col min="2311" max="2312" width="7.36328125" style="151" customWidth="1"/>
    <col min="2313" max="2319" width="6.36328125" style="151" customWidth="1"/>
    <col min="2320" max="2560" width="9" style="151"/>
    <col min="2561" max="2561" width="2.453125" style="151" customWidth="1"/>
    <col min="2562" max="2562" width="1.90625" style="151" customWidth="1"/>
    <col min="2563" max="2564" width="2.453125" style="151" customWidth="1"/>
    <col min="2565" max="2565" width="10.453125" style="151" customWidth="1"/>
    <col min="2566" max="2566" width="7.90625" style="151" customWidth="1"/>
    <col min="2567" max="2568" width="7.36328125" style="151" customWidth="1"/>
    <col min="2569" max="2575" width="6.36328125" style="151" customWidth="1"/>
    <col min="2576" max="2816" width="9" style="151"/>
    <col min="2817" max="2817" width="2.453125" style="151" customWidth="1"/>
    <col min="2818" max="2818" width="1.90625" style="151" customWidth="1"/>
    <col min="2819" max="2820" width="2.453125" style="151" customWidth="1"/>
    <col min="2821" max="2821" width="10.453125" style="151" customWidth="1"/>
    <col min="2822" max="2822" width="7.90625" style="151" customWidth="1"/>
    <col min="2823" max="2824" width="7.36328125" style="151" customWidth="1"/>
    <col min="2825" max="2831" width="6.36328125" style="151" customWidth="1"/>
    <col min="2832" max="3072" width="9" style="151"/>
    <col min="3073" max="3073" width="2.453125" style="151" customWidth="1"/>
    <col min="3074" max="3074" width="1.90625" style="151" customWidth="1"/>
    <col min="3075" max="3076" width="2.453125" style="151" customWidth="1"/>
    <col min="3077" max="3077" width="10.453125" style="151" customWidth="1"/>
    <col min="3078" max="3078" width="7.90625" style="151" customWidth="1"/>
    <col min="3079" max="3080" width="7.36328125" style="151" customWidth="1"/>
    <col min="3081" max="3087" width="6.36328125" style="151" customWidth="1"/>
    <col min="3088" max="3328" width="9" style="151"/>
    <col min="3329" max="3329" width="2.453125" style="151" customWidth="1"/>
    <col min="3330" max="3330" width="1.90625" style="151" customWidth="1"/>
    <col min="3331" max="3332" width="2.453125" style="151" customWidth="1"/>
    <col min="3333" max="3333" width="10.453125" style="151" customWidth="1"/>
    <col min="3334" max="3334" width="7.90625" style="151" customWidth="1"/>
    <col min="3335" max="3336" width="7.36328125" style="151" customWidth="1"/>
    <col min="3337" max="3343" width="6.36328125" style="151" customWidth="1"/>
    <col min="3344" max="3584" width="9" style="151"/>
    <col min="3585" max="3585" width="2.453125" style="151" customWidth="1"/>
    <col min="3586" max="3586" width="1.90625" style="151" customWidth="1"/>
    <col min="3587" max="3588" width="2.453125" style="151" customWidth="1"/>
    <col min="3589" max="3589" width="10.453125" style="151" customWidth="1"/>
    <col min="3590" max="3590" width="7.90625" style="151" customWidth="1"/>
    <col min="3591" max="3592" width="7.36328125" style="151" customWidth="1"/>
    <col min="3593" max="3599" width="6.36328125" style="151" customWidth="1"/>
    <col min="3600" max="3840" width="9" style="151"/>
    <col min="3841" max="3841" width="2.453125" style="151" customWidth="1"/>
    <col min="3842" max="3842" width="1.90625" style="151" customWidth="1"/>
    <col min="3843" max="3844" width="2.453125" style="151" customWidth="1"/>
    <col min="3845" max="3845" width="10.453125" style="151" customWidth="1"/>
    <col min="3846" max="3846" width="7.90625" style="151" customWidth="1"/>
    <col min="3847" max="3848" width="7.36328125" style="151" customWidth="1"/>
    <col min="3849" max="3855" width="6.36328125" style="151" customWidth="1"/>
    <col min="3856" max="4096" width="9" style="151"/>
    <col min="4097" max="4097" width="2.453125" style="151" customWidth="1"/>
    <col min="4098" max="4098" width="1.90625" style="151" customWidth="1"/>
    <col min="4099" max="4100" width="2.453125" style="151" customWidth="1"/>
    <col min="4101" max="4101" width="10.453125" style="151" customWidth="1"/>
    <col min="4102" max="4102" width="7.90625" style="151" customWidth="1"/>
    <col min="4103" max="4104" width="7.36328125" style="151" customWidth="1"/>
    <col min="4105" max="4111" width="6.36328125" style="151" customWidth="1"/>
    <col min="4112" max="4352" width="9" style="151"/>
    <col min="4353" max="4353" width="2.453125" style="151" customWidth="1"/>
    <col min="4354" max="4354" width="1.90625" style="151" customWidth="1"/>
    <col min="4355" max="4356" width="2.453125" style="151" customWidth="1"/>
    <col min="4357" max="4357" width="10.453125" style="151" customWidth="1"/>
    <col min="4358" max="4358" width="7.90625" style="151" customWidth="1"/>
    <col min="4359" max="4360" width="7.36328125" style="151" customWidth="1"/>
    <col min="4361" max="4367" width="6.36328125" style="151" customWidth="1"/>
    <col min="4368" max="4608" width="9" style="151"/>
    <col min="4609" max="4609" width="2.453125" style="151" customWidth="1"/>
    <col min="4610" max="4610" width="1.90625" style="151" customWidth="1"/>
    <col min="4611" max="4612" width="2.453125" style="151" customWidth="1"/>
    <col min="4613" max="4613" width="10.453125" style="151" customWidth="1"/>
    <col min="4614" max="4614" width="7.90625" style="151" customWidth="1"/>
    <col min="4615" max="4616" width="7.36328125" style="151" customWidth="1"/>
    <col min="4617" max="4623" width="6.36328125" style="151" customWidth="1"/>
    <col min="4624" max="4864" width="9" style="151"/>
    <col min="4865" max="4865" width="2.453125" style="151" customWidth="1"/>
    <col min="4866" max="4866" width="1.90625" style="151" customWidth="1"/>
    <col min="4867" max="4868" width="2.453125" style="151" customWidth="1"/>
    <col min="4869" max="4869" width="10.453125" style="151" customWidth="1"/>
    <col min="4870" max="4870" width="7.90625" style="151" customWidth="1"/>
    <col min="4871" max="4872" width="7.36328125" style="151" customWidth="1"/>
    <col min="4873" max="4879" width="6.36328125" style="151" customWidth="1"/>
    <col min="4880" max="5120" width="9" style="151"/>
    <col min="5121" max="5121" width="2.453125" style="151" customWidth="1"/>
    <col min="5122" max="5122" width="1.90625" style="151" customWidth="1"/>
    <col min="5123" max="5124" width="2.453125" style="151" customWidth="1"/>
    <col min="5125" max="5125" width="10.453125" style="151" customWidth="1"/>
    <col min="5126" max="5126" width="7.90625" style="151" customWidth="1"/>
    <col min="5127" max="5128" width="7.36328125" style="151" customWidth="1"/>
    <col min="5129" max="5135" width="6.36328125" style="151" customWidth="1"/>
    <col min="5136" max="5376" width="9" style="151"/>
    <col min="5377" max="5377" width="2.453125" style="151" customWidth="1"/>
    <col min="5378" max="5378" width="1.90625" style="151" customWidth="1"/>
    <col min="5379" max="5380" width="2.453125" style="151" customWidth="1"/>
    <col min="5381" max="5381" width="10.453125" style="151" customWidth="1"/>
    <col min="5382" max="5382" width="7.90625" style="151" customWidth="1"/>
    <col min="5383" max="5384" width="7.36328125" style="151" customWidth="1"/>
    <col min="5385" max="5391" width="6.36328125" style="151" customWidth="1"/>
    <col min="5392" max="5632" width="9" style="151"/>
    <col min="5633" max="5633" width="2.453125" style="151" customWidth="1"/>
    <col min="5634" max="5634" width="1.90625" style="151" customWidth="1"/>
    <col min="5635" max="5636" width="2.453125" style="151" customWidth="1"/>
    <col min="5637" max="5637" width="10.453125" style="151" customWidth="1"/>
    <col min="5638" max="5638" width="7.90625" style="151" customWidth="1"/>
    <col min="5639" max="5640" width="7.36328125" style="151" customWidth="1"/>
    <col min="5641" max="5647" width="6.36328125" style="151" customWidth="1"/>
    <col min="5648" max="5888" width="9" style="151"/>
    <col min="5889" max="5889" width="2.453125" style="151" customWidth="1"/>
    <col min="5890" max="5890" width="1.90625" style="151" customWidth="1"/>
    <col min="5891" max="5892" width="2.453125" style="151" customWidth="1"/>
    <col min="5893" max="5893" width="10.453125" style="151" customWidth="1"/>
    <col min="5894" max="5894" width="7.90625" style="151" customWidth="1"/>
    <col min="5895" max="5896" width="7.36328125" style="151" customWidth="1"/>
    <col min="5897" max="5903" width="6.36328125" style="151" customWidth="1"/>
    <col min="5904" max="6144" width="9" style="151"/>
    <col min="6145" max="6145" width="2.453125" style="151" customWidth="1"/>
    <col min="6146" max="6146" width="1.90625" style="151" customWidth="1"/>
    <col min="6147" max="6148" width="2.453125" style="151" customWidth="1"/>
    <col min="6149" max="6149" width="10.453125" style="151" customWidth="1"/>
    <col min="6150" max="6150" width="7.90625" style="151" customWidth="1"/>
    <col min="6151" max="6152" width="7.36328125" style="151" customWidth="1"/>
    <col min="6153" max="6159" width="6.36328125" style="151" customWidth="1"/>
    <col min="6160" max="6400" width="9" style="151"/>
    <col min="6401" max="6401" width="2.453125" style="151" customWidth="1"/>
    <col min="6402" max="6402" width="1.90625" style="151" customWidth="1"/>
    <col min="6403" max="6404" width="2.453125" style="151" customWidth="1"/>
    <col min="6405" max="6405" width="10.453125" style="151" customWidth="1"/>
    <col min="6406" max="6406" width="7.90625" style="151" customWidth="1"/>
    <col min="6407" max="6408" width="7.36328125" style="151" customWidth="1"/>
    <col min="6409" max="6415" width="6.36328125" style="151" customWidth="1"/>
    <col min="6416" max="6656" width="9" style="151"/>
    <col min="6657" max="6657" width="2.453125" style="151" customWidth="1"/>
    <col min="6658" max="6658" width="1.90625" style="151" customWidth="1"/>
    <col min="6659" max="6660" width="2.453125" style="151" customWidth="1"/>
    <col min="6661" max="6661" width="10.453125" style="151" customWidth="1"/>
    <col min="6662" max="6662" width="7.90625" style="151" customWidth="1"/>
    <col min="6663" max="6664" width="7.36328125" style="151" customWidth="1"/>
    <col min="6665" max="6671" width="6.36328125" style="151" customWidth="1"/>
    <col min="6672" max="6912" width="9" style="151"/>
    <col min="6913" max="6913" width="2.453125" style="151" customWidth="1"/>
    <col min="6914" max="6914" width="1.90625" style="151" customWidth="1"/>
    <col min="6915" max="6916" width="2.453125" style="151" customWidth="1"/>
    <col min="6917" max="6917" width="10.453125" style="151" customWidth="1"/>
    <col min="6918" max="6918" width="7.90625" style="151" customWidth="1"/>
    <col min="6919" max="6920" width="7.36328125" style="151" customWidth="1"/>
    <col min="6921" max="6927" width="6.36328125" style="151" customWidth="1"/>
    <col min="6928" max="7168" width="9" style="151"/>
    <col min="7169" max="7169" width="2.453125" style="151" customWidth="1"/>
    <col min="7170" max="7170" width="1.90625" style="151" customWidth="1"/>
    <col min="7171" max="7172" width="2.453125" style="151" customWidth="1"/>
    <col min="7173" max="7173" width="10.453125" style="151" customWidth="1"/>
    <col min="7174" max="7174" width="7.90625" style="151" customWidth="1"/>
    <col min="7175" max="7176" width="7.36328125" style="151" customWidth="1"/>
    <col min="7177" max="7183" width="6.36328125" style="151" customWidth="1"/>
    <col min="7184" max="7424" width="9" style="151"/>
    <col min="7425" max="7425" width="2.453125" style="151" customWidth="1"/>
    <col min="7426" max="7426" width="1.90625" style="151" customWidth="1"/>
    <col min="7427" max="7428" width="2.453125" style="151" customWidth="1"/>
    <col min="7429" max="7429" width="10.453125" style="151" customWidth="1"/>
    <col min="7430" max="7430" width="7.90625" style="151" customWidth="1"/>
    <col min="7431" max="7432" width="7.36328125" style="151" customWidth="1"/>
    <col min="7433" max="7439" width="6.36328125" style="151" customWidth="1"/>
    <col min="7440" max="7680" width="9" style="151"/>
    <col min="7681" max="7681" width="2.453125" style="151" customWidth="1"/>
    <col min="7682" max="7682" width="1.90625" style="151" customWidth="1"/>
    <col min="7683" max="7684" width="2.453125" style="151" customWidth="1"/>
    <col min="7685" max="7685" width="10.453125" style="151" customWidth="1"/>
    <col min="7686" max="7686" width="7.90625" style="151" customWidth="1"/>
    <col min="7687" max="7688" width="7.36328125" style="151" customWidth="1"/>
    <col min="7689" max="7695" width="6.36328125" style="151" customWidth="1"/>
    <col min="7696" max="7936" width="9" style="151"/>
    <col min="7937" max="7937" width="2.453125" style="151" customWidth="1"/>
    <col min="7938" max="7938" width="1.90625" style="151" customWidth="1"/>
    <col min="7939" max="7940" width="2.453125" style="151" customWidth="1"/>
    <col min="7941" max="7941" width="10.453125" style="151" customWidth="1"/>
    <col min="7942" max="7942" width="7.90625" style="151" customWidth="1"/>
    <col min="7943" max="7944" width="7.36328125" style="151" customWidth="1"/>
    <col min="7945" max="7951" width="6.36328125" style="151" customWidth="1"/>
    <col min="7952" max="8192" width="9" style="151"/>
    <col min="8193" max="8193" width="2.453125" style="151" customWidth="1"/>
    <col min="8194" max="8194" width="1.90625" style="151" customWidth="1"/>
    <col min="8195" max="8196" width="2.453125" style="151" customWidth="1"/>
    <col min="8197" max="8197" width="10.453125" style="151" customWidth="1"/>
    <col min="8198" max="8198" width="7.90625" style="151" customWidth="1"/>
    <col min="8199" max="8200" width="7.36328125" style="151" customWidth="1"/>
    <col min="8201" max="8207" width="6.36328125" style="151" customWidth="1"/>
    <col min="8208" max="8448" width="9" style="151"/>
    <col min="8449" max="8449" width="2.453125" style="151" customWidth="1"/>
    <col min="8450" max="8450" width="1.90625" style="151" customWidth="1"/>
    <col min="8451" max="8452" width="2.453125" style="151" customWidth="1"/>
    <col min="8453" max="8453" width="10.453125" style="151" customWidth="1"/>
    <col min="8454" max="8454" width="7.90625" style="151" customWidth="1"/>
    <col min="8455" max="8456" width="7.36328125" style="151" customWidth="1"/>
    <col min="8457" max="8463" width="6.36328125" style="151" customWidth="1"/>
    <col min="8464" max="8704" width="9" style="151"/>
    <col min="8705" max="8705" width="2.453125" style="151" customWidth="1"/>
    <col min="8706" max="8706" width="1.90625" style="151" customWidth="1"/>
    <col min="8707" max="8708" width="2.453125" style="151" customWidth="1"/>
    <col min="8709" max="8709" width="10.453125" style="151" customWidth="1"/>
    <col min="8710" max="8710" width="7.90625" style="151" customWidth="1"/>
    <col min="8711" max="8712" width="7.36328125" style="151" customWidth="1"/>
    <col min="8713" max="8719" width="6.36328125" style="151" customWidth="1"/>
    <col min="8720" max="8960" width="9" style="151"/>
    <col min="8961" max="8961" width="2.453125" style="151" customWidth="1"/>
    <col min="8962" max="8962" width="1.90625" style="151" customWidth="1"/>
    <col min="8963" max="8964" width="2.453125" style="151" customWidth="1"/>
    <col min="8965" max="8965" width="10.453125" style="151" customWidth="1"/>
    <col min="8966" max="8966" width="7.90625" style="151" customWidth="1"/>
    <col min="8967" max="8968" width="7.36328125" style="151" customWidth="1"/>
    <col min="8969" max="8975" width="6.36328125" style="151" customWidth="1"/>
    <col min="8976" max="9216" width="9" style="151"/>
    <col min="9217" max="9217" width="2.453125" style="151" customWidth="1"/>
    <col min="9218" max="9218" width="1.90625" style="151" customWidth="1"/>
    <col min="9219" max="9220" width="2.453125" style="151" customWidth="1"/>
    <col min="9221" max="9221" width="10.453125" style="151" customWidth="1"/>
    <col min="9222" max="9222" width="7.90625" style="151" customWidth="1"/>
    <col min="9223" max="9224" width="7.36328125" style="151" customWidth="1"/>
    <col min="9225" max="9231" width="6.36328125" style="151" customWidth="1"/>
    <col min="9232" max="9472" width="9" style="151"/>
    <col min="9473" max="9473" width="2.453125" style="151" customWidth="1"/>
    <col min="9474" max="9474" width="1.90625" style="151" customWidth="1"/>
    <col min="9475" max="9476" width="2.453125" style="151" customWidth="1"/>
    <col min="9477" max="9477" width="10.453125" style="151" customWidth="1"/>
    <col min="9478" max="9478" width="7.90625" style="151" customWidth="1"/>
    <col min="9479" max="9480" width="7.36328125" style="151" customWidth="1"/>
    <col min="9481" max="9487" width="6.36328125" style="151" customWidth="1"/>
    <col min="9488" max="9728" width="9" style="151"/>
    <col min="9729" max="9729" width="2.453125" style="151" customWidth="1"/>
    <col min="9730" max="9730" width="1.90625" style="151" customWidth="1"/>
    <col min="9731" max="9732" width="2.453125" style="151" customWidth="1"/>
    <col min="9733" max="9733" width="10.453125" style="151" customWidth="1"/>
    <col min="9734" max="9734" width="7.90625" style="151" customWidth="1"/>
    <col min="9735" max="9736" width="7.36328125" style="151" customWidth="1"/>
    <col min="9737" max="9743" width="6.36328125" style="151" customWidth="1"/>
    <col min="9744" max="9984" width="9" style="151"/>
    <col min="9985" max="9985" width="2.453125" style="151" customWidth="1"/>
    <col min="9986" max="9986" width="1.90625" style="151" customWidth="1"/>
    <col min="9987" max="9988" width="2.453125" style="151" customWidth="1"/>
    <col min="9989" max="9989" width="10.453125" style="151" customWidth="1"/>
    <col min="9990" max="9990" width="7.90625" style="151" customWidth="1"/>
    <col min="9991" max="9992" width="7.36328125" style="151" customWidth="1"/>
    <col min="9993" max="9999" width="6.36328125" style="151" customWidth="1"/>
    <col min="10000" max="10240" width="9" style="151"/>
    <col min="10241" max="10241" width="2.453125" style="151" customWidth="1"/>
    <col min="10242" max="10242" width="1.90625" style="151" customWidth="1"/>
    <col min="10243" max="10244" width="2.453125" style="151" customWidth="1"/>
    <col min="10245" max="10245" width="10.453125" style="151" customWidth="1"/>
    <col min="10246" max="10246" width="7.90625" style="151" customWidth="1"/>
    <col min="10247" max="10248" width="7.36328125" style="151" customWidth="1"/>
    <col min="10249" max="10255" width="6.36328125" style="151" customWidth="1"/>
    <col min="10256" max="10496" width="9" style="151"/>
    <col min="10497" max="10497" width="2.453125" style="151" customWidth="1"/>
    <col min="10498" max="10498" width="1.90625" style="151" customWidth="1"/>
    <col min="10499" max="10500" width="2.453125" style="151" customWidth="1"/>
    <col min="10501" max="10501" width="10.453125" style="151" customWidth="1"/>
    <col min="10502" max="10502" width="7.90625" style="151" customWidth="1"/>
    <col min="10503" max="10504" width="7.36328125" style="151" customWidth="1"/>
    <col min="10505" max="10511" width="6.36328125" style="151" customWidth="1"/>
    <col min="10512" max="10752" width="9" style="151"/>
    <col min="10753" max="10753" width="2.453125" style="151" customWidth="1"/>
    <col min="10754" max="10754" width="1.90625" style="151" customWidth="1"/>
    <col min="10755" max="10756" width="2.453125" style="151" customWidth="1"/>
    <col min="10757" max="10757" width="10.453125" style="151" customWidth="1"/>
    <col min="10758" max="10758" width="7.90625" style="151" customWidth="1"/>
    <col min="10759" max="10760" width="7.36328125" style="151" customWidth="1"/>
    <col min="10761" max="10767" width="6.36328125" style="151" customWidth="1"/>
    <col min="10768" max="11008" width="9" style="151"/>
    <col min="11009" max="11009" width="2.453125" style="151" customWidth="1"/>
    <col min="11010" max="11010" width="1.90625" style="151" customWidth="1"/>
    <col min="11011" max="11012" width="2.453125" style="151" customWidth="1"/>
    <col min="11013" max="11013" width="10.453125" style="151" customWidth="1"/>
    <col min="11014" max="11014" width="7.90625" style="151" customWidth="1"/>
    <col min="11015" max="11016" width="7.36328125" style="151" customWidth="1"/>
    <col min="11017" max="11023" width="6.36328125" style="151" customWidth="1"/>
    <col min="11024" max="11264" width="9" style="151"/>
    <col min="11265" max="11265" width="2.453125" style="151" customWidth="1"/>
    <col min="11266" max="11266" width="1.90625" style="151" customWidth="1"/>
    <col min="11267" max="11268" width="2.453125" style="151" customWidth="1"/>
    <col min="11269" max="11269" width="10.453125" style="151" customWidth="1"/>
    <col min="11270" max="11270" width="7.90625" style="151" customWidth="1"/>
    <col min="11271" max="11272" width="7.36328125" style="151" customWidth="1"/>
    <col min="11273" max="11279" width="6.36328125" style="151" customWidth="1"/>
    <col min="11280" max="11520" width="9" style="151"/>
    <col min="11521" max="11521" width="2.453125" style="151" customWidth="1"/>
    <col min="11522" max="11522" width="1.90625" style="151" customWidth="1"/>
    <col min="11523" max="11524" width="2.453125" style="151" customWidth="1"/>
    <col min="11525" max="11525" width="10.453125" style="151" customWidth="1"/>
    <col min="11526" max="11526" width="7.90625" style="151" customWidth="1"/>
    <col min="11527" max="11528" width="7.36328125" style="151" customWidth="1"/>
    <col min="11529" max="11535" width="6.36328125" style="151" customWidth="1"/>
    <col min="11536" max="11776" width="9" style="151"/>
    <col min="11777" max="11777" width="2.453125" style="151" customWidth="1"/>
    <col min="11778" max="11778" width="1.90625" style="151" customWidth="1"/>
    <col min="11779" max="11780" width="2.453125" style="151" customWidth="1"/>
    <col min="11781" max="11781" width="10.453125" style="151" customWidth="1"/>
    <col min="11782" max="11782" width="7.90625" style="151" customWidth="1"/>
    <col min="11783" max="11784" width="7.36328125" style="151" customWidth="1"/>
    <col min="11785" max="11791" width="6.36328125" style="151" customWidth="1"/>
    <col min="11792" max="12032" width="9" style="151"/>
    <col min="12033" max="12033" width="2.453125" style="151" customWidth="1"/>
    <col min="12034" max="12034" width="1.90625" style="151" customWidth="1"/>
    <col min="12035" max="12036" width="2.453125" style="151" customWidth="1"/>
    <col min="12037" max="12037" width="10.453125" style="151" customWidth="1"/>
    <col min="12038" max="12038" width="7.90625" style="151" customWidth="1"/>
    <col min="12039" max="12040" width="7.36328125" style="151" customWidth="1"/>
    <col min="12041" max="12047" width="6.36328125" style="151" customWidth="1"/>
    <col min="12048" max="12288" width="9" style="151"/>
    <col min="12289" max="12289" width="2.453125" style="151" customWidth="1"/>
    <col min="12290" max="12290" width="1.90625" style="151" customWidth="1"/>
    <col min="12291" max="12292" width="2.453125" style="151" customWidth="1"/>
    <col min="12293" max="12293" width="10.453125" style="151" customWidth="1"/>
    <col min="12294" max="12294" width="7.90625" style="151" customWidth="1"/>
    <col min="12295" max="12296" width="7.36328125" style="151" customWidth="1"/>
    <col min="12297" max="12303" width="6.36328125" style="151" customWidth="1"/>
    <col min="12304" max="12544" width="9" style="151"/>
    <col min="12545" max="12545" width="2.453125" style="151" customWidth="1"/>
    <col min="12546" max="12546" width="1.90625" style="151" customWidth="1"/>
    <col min="12547" max="12548" width="2.453125" style="151" customWidth="1"/>
    <col min="12549" max="12549" width="10.453125" style="151" customWidth="1"/>
    <col min="12550" max="12550" width="7.90625" style="151" customWidth="1"/>
    <col min="12551" max="12552" width="7.36328125" style="151" customWidth="1"/>
    <col min="12553" max="12559" width="6.36328125" style="151" customWidth="1"/>
    <col min="12560" max="12800" width="9" style="151"/>
    <col min="12801" max="12801" width="2.453125" style="151" customWidth="1"/>
    <col min="12802" max="12802" width="1.90625" style="151" customWidth="1"/>
    <col min="12803" max="12804" width="2.453125" style="151" customWidth="1"/>
    <col min="12805" max="12805" width="10.453125" style="151" customWidth="1"/>
    <col min="12806" max="12806" width="7.90625" style="151" customWidth="1"/>
    <col min="12807" max="12808" width="7.36328125" style="151" customWidth="1"/>
    <col min="12809" max="12815" width="6.36328125" style="151" customWidth="1"/>
    <col min="12816" max="13056" width="9" style="151"/>
    <col min="13057" max="13057" width="2.453125" style="151" customWidth="1"/>
    <col min="13058" max="13058" width="1.90625" style="151" customWidth="1"/>
    <col min="13059" max="13060" width="2.453125" style="151" customWidth="1"/>
    <col min="13061" max="13061" width="10.453125" style="151" customWidth="1"/>
    <col min="13062" max="13062" width="7.90625" style="151" customWidth="1"/>
    <col min="13063" max="13064" width="7.36328125" style="151" customWidth="1"/>
    <col min="13065" max="13071" width="6.36328125" style="151" customWidth="1"/>
    <col min="13072" max="13312" width="9" style="151"/>
    <col min="13313" max="13313" width="2.453125" style="151" customWidth="1"/>
    <col min="13314" max="13314" width="1.90625" style="151" customWidth="1"/>
    <col min="13315" max="13316" width="2.453125" style="151" customWidth="1"/>
    <col min="13317" max="13317" width="10.453125" style="151" customWidth="1"/>
    <col min="13318" max="13318" width="7.90625" style="151" customWidth="1"/>
    <col min="13319" max="13320" width="7.36328125" style="151" customWidth="1"/>
    <col min="13321" max="13327" width="6.36328125" style="151" customWidth="1"/>
    <col min="13328" max="13568" width="9" style="151"/>
    <col min="13569" max="13569" width="2.453125" style="151" customWidth="1"/>
    <col min="13570" max="13570" width="1.90625" style="151" customWidth="1"/>
    <col min="13571" max="13572" width="2.453125" style="151" customWidth="1"/>
    <col min="13573" max="13573" width="10.453125" style="151" customWidth="1"/>
    <col min="13574" max="13574" width="7.90625" style="151" customWidth="1"/>
    <col min="13575" max="13576" width="7.36328125" style="151" customWidth="1"/>
    <col min="13577" max="13583" width="6.36328125" style="151" customWidth="1"/>
    <col min="13584" max="13824" width="9" style="151"/>
    <col min="13825" max="13825" width="2.453125" style="151" customWidth="1"/>
    <col min="13826" max="13826" width="1.90625" style="151" customWidth="1"/>
    <col min="13827" max="13828" width="2.453125" style="151" customWidth="1"/>
    <col min="13829" max="13829" width="10.453125" style="151" customWidth="1"/>
    <col min="13830" max="13830" width="7.90625" style="151" customWidth="1"/>
    <col min="13831" max="13832" width="7.36328125" style="151" customWidth="1"/>
    <col min="13833" max="13839" width="6.36328125" style="151" customWidth="1"/>
    <col min="13840" max="14080" width="9" style="151"/>
    <col min="14081" max="14081" width="2.453125" style="151" customWidth="1"/>
    <col min="14082" max="14082" width="1.90625" style="151" customWidth="1"/>
    <col min="14083" max="14084" width="2.453125" style="151" customWidth="1"/>
    <col min="14085" max="14085" width="10.453125" style="151" customWidth="1"/>
    <col min="14086" max="14086" width="7.90625" style="151" customWidth="1"/>
    <col min="14087" max="14088" width="7.36328125" style="151" customWidth="1"/>
    <col min="14089" max="14095" width="6.36328125" style="151" customWidth="1"/>
    <col min="14096" max="14336" width="9" style="151"/>
    <col min="14337" max="14337" width="2.453125" style="151" customWidth="1"/>
    <col min="14338" max="14338" width="1.90625" style="151" customWidth="1"/>
    <col min="14339" max="14340" width="2.453125" style="151" customWidth="1"/>
    <col min="14341" max="14341" width="10.453125" style="151" customWidth="1"/>
    <col min="14342" max="14342" width="7.90625" style="151" customWidth="1"/>
    <col min="14343" max="14344" width="7.36328125" style="151" customWidth="1"/>
    <col min="14345" max="14351" width="6.36328125" style="151" customWidth="1"/>
    <col min="14352" max="14592" width="9" style="151"/>
    <col min="14593" max="14593" width="2.453125" style="151" customWidth="1"/>
    <col min="14594" max="14594" width="1.90625" style="151" customWidth="1"/>
    <col min="14595" max="14596" width="2.453125" style="151" customWidth="1"/>
    <col min="14597" max="14597" width="10.453125" style="151" customWidth="1"/>
    <col min="14598" max="14598" width="7.90625" style="151" customWidth="1"/>
    <col min="14599" max="14600" width="7.36328125" style="151" customWidth="1"/>
    <col min="14601" max="14607" width="6.36328125" style="151" customWidth="1"/>
    <col min="14608" max="14848" width="9" style="151"/>
    <col min="14849" max="14849" width="2.453125" style="151" customWidth="1"/>
    <col min="14850" max="14850" width="1.90625" style="151" customWidth="1"/>
    <col min="14851" max="14852" width="2.453125" style="151" customWidth="1"/>
    <col min="14853" max="14853" width="10.453125" style="151" customWidth="1"/>
    <col min="14854" max="14854" width="7.90625" style="151" customWidth="1"/>
    <col min="14855" max="14856" width="7.36328125" style="151" customWidth="1"/>
    <col min="14857" max="14863" width="6.36328125" style="151" customWidth="1"/>
    <col min="14864" max="15104" width="9" style="151"/>
    <col min="15105" max="15105" width="2.453125" style="151" customWidth="1"/>
    <col min="15106" max="15106" width="1.90625" style="151" customWidth="1"/>
    <col min="15107" max="15108" width="2.453125" style="151" customWidth="1"/>
    <col min="15109" max="15109" width="10.453125" style="151" customWidth="1"/>
    <col min="15110" max="15110" width="7.90625" style="151" customWidth="1"/>
    <col min="15111" max="15112" width="7.36328125" style="151" customWidth="1"/>
    <col min="15113" max="15119" width="6.36328125" style="151" customWidth="1"/>
    <col min="15120" max="15360" width="9" style="151"/>
    <col min="15361" max="15361" width="2.453125" style="151" customWidth="1"/>
    <col min="15362" max="15362" width="1.90625" style="151" customWidth="1"/>
    <col min="15363" max="15364" width="2.453125" style="151" customWidth="1"/>
    <col min="15365" max="15365" width="10.453125" style="151" customWidth="1"/>
    <col min="15366" max="15366" width="7.90625" style="151" customWidth="1"/>
    <col min="15367" max="15368" width="7.36328125" style="151" customWidth="1"/>
    <col min="15369" max="15375" width="6.36328125" style="151" customWidth="1"/>
    <col min="15376" max="15616" width="9" style="151"/>
    <col min="15617" max="15617" width="2.453125" style="151" customWidth="1"/>
    <col min="15618" max="15618" width="1.90625" style="151" customWidth="1"/>
    <col min="15619" max="15620" width="2.453125" style="151" customWidth="1"/>
    <col min="15621" max="15621" width="10.453125" style="151" customWidth="1"/>
    <col min="15622" max="15622" width="7.90625" style="151" customWidth="1"/>
    <col min="15623" max="15624" width="7.36328125" style="151" customWidth="1"/>
    <col min="15625" max="15631" width="6.36328125" style="151" customWidth="1"/>
    <col min="15632" max="15872" width="9" style="151"/>
    <col min="15873" max="15873" width="2.453125" style="151" customWidth="1"/>
    <col min="15874" max="15874" width="1.90625" style="151" customWidth="1"/>
    <col min="15875" max="15876" width="2.453125" style="151" customWidth="1"/>
    <col min="15877" max="15877" width="10.453125" style="151" customWidth="1"/>
    <col min="15878" max="15878" width="7.90625" style="151" customWidth="1"/>
    <col min="15879" max="15880" width="7.36328125" style="151" customWidth="1"/>
    <col min="15881" max="15887" width="6.36328125" style="151" customWidth="1"/>
    <col min="15888" max="16128" width="9" style="151"/>
    <col min="16129" max="16129" width="2.453125" style="151" customWidth="1"/>
    <col min="16130" max="16130" width="1.90625" style="151" customWidth="1"/>
    <col min="16131" max="16132" width="2.453125" style="151" customWidth="1"/>
    <col min="16133" max="16133" width="10.453125" style="151" customWidth="1"/>
    <col min="16134" max="16134" width="7.90625" style="151" customWidth="1"/>
    <col min="16135" max="16136" width="7.36328125" style="151" customWidth="1"/>
    <col min="16137" max="16143" width="6.36328125" style="151" customWidth="1"/>
    <col min="16144" max="16384" width="9" style="151"/>
  </cols>
  <sheetData>
    <row r="1" spans="1:15" ht="24.75" customHeight="1"/>
    <row r="2" spans="1:15" ht="24.75" customHeight="1"/>
    <row r="3" spans="1:15" ht="24.75" customHeight="1"/>
    <row r="4" spans="1:15" ht="24.75" customHeight="1"/>
    <row r="5" spans="1:15" ht="24.75" customHeight="1"/>
    <row r="6" spans="1:15" ht="24.75" customHeight="1"/>
    <row r="7" spans="1:15" ht="24.75" customHeight="1"/>
    <row r="8" spans="1:15" ht="24.75" customHeight="1"/>
    <row r="9" spans="1:15" ht="24.75" customHeight="1"/>
    <row r="10" spans="1:15" ht="24.75" customHeight="1"/>
    <row r="11" spans="1:15" ht="24.75" customHeight="1"/>
    <row r="12" spans="1:15" ht="24.75" customHeight="1"/>
    <row r="13" spans="1:15" ht="24.75" customHeight="1"/>
    <row r="14" spans="1:15" ht="24.75" customHeight="1"/>
    <row r="15" spans="1:15" ht="19">
      <c r="A15" s="719" t="s">
        <v>753</v>
      </c>
      <c r="B15" s="719"/>
      <c r="C15" s="719"/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</row>
    <row r="16" spans="1:15" ht="19">
      <c r="A16" s="720" t="s">
        <v>754</v>
      </c>
      <c r="B16" s="720"/>
      <c r="C16" s="720"/>
      <c r="D16" s="720"/>
      <c r="E16" s="720"/>
      <c r="F16" s="720"/>
      <c r="G16" s="720"/>
      <c r="H16" s="720"/>
      <c r="I16" s="720"/>
      <c r="J16" s="720"/>
      <c r="K16" s="720"/>
      <c r="L16" s="720"/>
      <c r="M16" s="720"/>
      <c r="N16" s="720"/>
      <c r="O16" s="720"/>
    </row>
    <row r="17" spans="1:15" ht="7.5" customHeight="1"/>
    <row r="18" spans="1:15" ht="14.25" customHeight="1" thickBot="1">
      <c r="A18" s="726" t="s">
        <v>715</v>
      </c>
      <c r="B18" s="726"/>
      <c r="C18" s="726"/>
      <c r="D18" s="726"/>
      <c r="E18" s="726"/>
      <c r="F18" s="726"/>
      <c r="G18" s="726"/>
      <c r="H18" s="726"/>
      <c r="I18" s="726"/>
      <c r="J18" s="726"/>
      <c r="K18" s="726"/>
      <c r="L18" s="726"/>
      <c r="M18" s="726"/>
      <c r="N18" s="726"/>
      <c r="O18" s="258"/>
    </row>
    <row r="19" spans="1:15" ht="10.5" customHeight="1">
      <c r="A19" s="576" t="s">
        <v>351</v>
      </c>
      <c r="B19" s="576"/>
      <c r="C19" s="576"/>
      <c r="D19" s="576"/>
      <c r="E19" s="584"/>
      <c r="F19" s="722" t="s">
        <v>157</v>
      </c>
      <c r="G19" s="578" t="s">
        <v>352</v>
      </c>
      <c r="H19" s="578" t="s">
        <v>353</v>
      </c>
      <c r="I19" s="573" t="s">
        <v>354</v>
      </c>
      <c r="J19" s="576"/>
      <c r="K19" s="576"/>
      <c r="L19" s="576"/>
      <c r="M19" s="576"/>
      <c r="N19" s="584"/>
      <c r="O19" s="573" t="s">
        <v>346</v>
      </c>
    </row>
    <row r="20" spans="1:15" ht="10.5" customHeight="1">
      <c r="A20" s="721"/>
      <c r="B20" s="721"/>
      <c r="C20" s="721"/>
      <c r="D20" s="721"/>
      <c r="E20" s="585"/>
      <c r="F20" s="723"/>
      <c r="G20" s="725"/>
      <c r="H20" s="725"/>
      <c r="I20" s="574"/>
      <c r="J20" s="577"/>
      <c r="K20" s="577"/>
      <c r="L20" s="577"/>
      <c r="M20" s="577"/>
      <c r="N20" s="586"/>
      <c r="O20" s="583"/>
    </row>
    <row r="21" spans="1:15">
      <c r="A21" s="721" t="s">
        <v>716</v>
      </c>
      <c r="B21" s="721"/>
      <c r="C21" s="721"/>
      <c r="D21" s="721"/>
      <c r="E21" s="585"/>
      <c r="F21" s="723"/>
      <c r="G21" s="725"/>
      <c r="H21" s="725"/>
      <c r="I21" s="585" t="s">
        <v>157</v>
      </c>
      <c r="J21" s="111" t="s">
        <v>717</v>
      </c>
      <c r="K21" s="111" t="s">
        <v>718</v>
      </c>
      <c r="L21" s="111" t="s">
        <v>719</v>
      </c>
      <c r="M21" s="111" t="s">
        <v>355</v>
      </c>
      <c r="N21" s="111" t="s">
        <v>356</v>
      </c>
      <c r="O21" s="583"/>
    </row>
    <row r="22" spans="1:15">
      <c r="A22" s="721"/>
      <c r="B22" s="721"/>
      <c r="C22" s="721"/>
      <c r="D22" s="721"/>
      <c r="E22" s="585"/>
      <c r="F22" s="724"/>
      <c r="G22" s="579"/>
      <c r="H22" s="579"/>
      <c r="I22" s="586"/>
      <c r="J22" s="95" t="s">
        <v>357</v>
      </c>
      <c r="K22" s="95" t="s">
        <v>357</v>
      </c>
      <c r="L22" s="95" t="s">
        <v>357</v>
      </c>
      <c r="M22" s="95" t="s">
        <v>357</v>
      </c>
      <c r="N22" s="95" t="s">
        <v>358</v>
      </c>
      <c r="O22" s="574"/>
    </row>
    <row r="23" spans="1:15">
      <c r="A23" s="112" t="s">
        <v>347</v>
      </c>
      <c r="B23" s="112"/>
      <c r="C23" s="112"/>
      <c r="D23" s="112"/>
      <c r="E23" s="113"/>
      <c r="F23" s="230"/>
    </row>
    <row r="24" spans="1:15">
      <c r="B24" s="151" t="s">
        <v>359</v>
      </c>
      <c r="E24" s="114"/>
      <c r="F24" s="230"/>
    </row>
    <row r="25" spans="1:15" ht="18" customHeight="1">
      <c r="C25" s="712" t="s">
        <v>360</v>
      </c>
      <c r="D25" s="712"/>
      <c r="E25" s="622"/>
      <c r="F25" s="231">
        <f>+G25+H25+I25+O25</f>
        <v>56853</v>
      </c>
      <c r="G25" s="206">
        <v>24590</v>
      </c>
      <c r="H25" s="206">
        <v>3532</v>
      </c>
      <c r="I25" s="206">
        <v>28659</v>
      </c>
      <c r="J25" s="206">
        <v>4236</v>
      </c>
      <c r="K25" s="206">
        <v>14077</v>
      </c>
      <c r="L25" s="206">
        <v>6321</v>
      </c>
      <c r="M25" s="206">
        <v>3349</v>
      </c>
      <c r="N25" s="206">
        <v>676</v>
      </c>
      <c r="O25" s="206">
        <v>72</v>
      </c>
    </row>
    <row r="26" spans="1:15" ht="18" customHeight="1">
      <c r="C26" s="712" t="s">
        <v>361</v>
      </c>
      <c r="D26" s="712"/>
      <c r="E26" s="622"/>
      <c r="F26" s="231">
        <f t="shared" ref="F26:F31" si="0">+G26+H26+I26+O26</f>
        <v>56119</v>
      </c>
      <c r="G26" s="206">
        <v>24248</v>
      </c>
      <c r="H26" s="206">
        <v>3483</v>
      </c>
      <c r="I26" s="206">
        <v>28327</v>
      </c>
      <c r="J26" s="206">
        <v>4129</v>
      </c>
      <c r="K26" s="206">
        <v>13938</v>
      </c>
      <c r="L26" s="206">
        <v>6252</v>
      </c>
      <c r="M26" s="206">
        <v>3335</v>
      </c>
      <c r="N26" s="206">
        <v>673</v>
      </c>
      <c r="O26" s="206">
        <v>61</v>
      </c>
    </row>
    <row r="27" spans="1:15" ht="18.75" customHeight="1">
      <c r="D27" s="712" t="s">
        <v>362</v>
      </c>
      <c r="E27" s="622"/>
      <c r="F27" s="231">
        <f t="shared" si="0"/>
        <v>29459</v>
      </c>
      <c r="G27" s="206">
        <v>22821</v>
      </c>
      <c r="H27" s="206">
        <v>1937</v>
      </c>
      <c r="I27" s="206">
        <v>4682</v>
      </c>
      <c r="J27" s="206">
        <v>108</v>
      </c>
      <c r="K27" s="206">
        <v>438</v>
      </c>
      <c r="L27" s="206">
        <v>1288</v>
      </c>
      <c r="M27" s="206">
        <v>2189</v>
      </c>
      <c r="N27" s="206">
        <v>659</v>
      </c>
      <c r="O27" s="206">
        <v>19</v>
      </c>
    </row>
    <row r="28" spans="1:15" ht="21.75" customHeight="1">
      <c r="D28" s="715" t="s">
        <v>423</v>
      </c>
      <c r="E28" s="716"/>
      <c r="F28" s="231">
        <f t="shared" si="0"/>
        <v>4029</v>
      </c>
      <c r="G28" s="263">
        <v>2</v>
      </c>
      <c r="H28" s="263">
        <v>1</v>
      </c>
      <c r="I28" s="263">
        <v>4026</v>
      </c>
      <c r="J28" s="263">
        <v>6</v>
      </c>
      <c r="K28" s="263">
        <v>2019</v>
      </c>
      <c r="L28" s="263">
        <v>1340</v>
      </c>
      <c r="M28" s="263">
        <v>661</v>
      </c>
      <c r="N28" s="385">
        <v>0</v>
      </c>
      <c r="O28" s="385">
        <v>0</v>
      </c>
    </row>
    <row r="29" spans="1:15" ht="18.75" customHeight="1">
      <c r="D29" s="712" t="s">
        <v>363</v>
      </c>
      <c r="E29" s="622"/>
      <c r="F29" s="231">
        <f t="shared" si="0"/>
        <v>21835</v>
      </c>
      <c r="G29" s="206">
        <v>1367</v>
      </c>
      <c r="H29" s="206">
        <v>1523</v>
      </c>
      <c r="I29" s="206">
        <v>18911</v>
      </c>
      <c r="J29" s="206">
        <v>3904</v>
      </c>
      <c r="K29" s="206">
        <v>11168</v>
      </c>
      <c r="L29" s="206">
        <v>3502</v>
      </c>
      <c r="M29" s="206">
        <v>324</v>
      </c>
      <c r="N29" s="206">
        <v>13</v>
      </c>
      <c r="O29" s="206">
        <v>34</v>
      </c>
    </row>
    <row r="30" spans="1:15" ht="18.75" customHeight="1">
      <c r="D30" s="712" t="s">
        <v>364</v>
      </c>
      <c r="E30" s="622"/>
      <c r="F30" s="231">
        <f t="shared" si="0"/>
        <v>796</v>
      </c>
      <c r="G30" s="206">
        <v>58</v>
      </c>
      <c r="H30" s="206">
        <v>22</v>
      </c>
      <c r="I30" s="206">
        <v>708</v>
      </c>
      <c r="J30" s="206">
        <v>111</v>
      </c>
      <c r="K30" s="206">
        <v>313</v>
      </c>
      <c r="L30" s="206">
        <v>122</v>
      </c>
      <c r="M30" s="206">
        <v>161</v>
      </c>
      <c r="N30" s="207">
        <v>1</v>
      </c>
      <c r="O30" s="206">
        <v>8</v>
      </c>
    </row>
    <row r="31" spans="1:15" ht="18" customHeight="1">
      <c r="A31" s="308"/>
      <c r="B31" s="308"/>
      <c r="C31" s="717" t="s">
        <v>307</v>
      </c>
      <c r="D31" s="717"/>
      <c r="E31" s="718"/>
      <c r="F31" s="384">
        <f t="shared" si="0"/>
        <v>734</v>
      </c>
      <c r="G31" s="307">
        <v>342</v>
      </c>
      <c r="H31" s="307">
        <v>49</v>
      </c>
      <c r="I31" s="307">
        <v>332</v>
      </c>
      <c r="J31" s="307">
        <v>107</v>
      </c>
      <c r="K31" s="307">
        <v>139</v>
      </c>
      <c r="L31" s="307">
        <v>69</v>
      </c>
      <c r="M31" s="307">
        <v>14</v>
      </c>
      <c r="N31" s="307">
        <v>3</v>
      </c>
      <c r="O31" s="307">
        <v>11</v>
      </c>
    </row>
    <row r="32" spans="1:15">
      <c r="A32" s="151" t="s">
        <v>348</v>
      </c>
      <c r="E32" s="114"/>
      <c r="F32" s="230"/>
      <c r="G32" s="115"/>
      <c r="H32" s="115"/>
      <c r="I32" s="115"/>
      <c r="J32" s="115"/>
      <c r="K32" s="115"/>
      <c r="L32" s="115"/>
      <c r="M32" s="115"/>
      <c r="N32" s="115"/>
      <c r="O32" s="206"/>
    </row>
    <row r="33" spans="1:15">
      <c r="B33" s="151" t="s">
        <v>359</v>
      </c>
      <c r="E33" s="114"/>
      <c r="F33" s="230"/>
      <c r="G33" s="115"/>
      <c r="H33" s="115"/>
      <c r="I33" s="115"/>
      <c r="J33" s="115"/>
      <c r="K33" s="115"/>
      <c r="L33" s="115"/>
      <c r="M33" s="115"/>
      <c r="N33" s="115"/>
      <c r="O33" s="115"/>
    </row>
    <row r="34" spans="1:15" ht="18" customHeight="1">
      <c r="C34" s="712" t="s">
        <v>365</v>
      </c>
      <c r="D34" s="712"/>
      <c r="E34" s="622"/>
      <c r="F34" s="231">
        <f>+G34+H34+I34+O34</f>
        <v>117234</v>
      </c>
      <c r="G34" s="206">
        <v>62467</v>
      </c>
      <c r="H34" s="206">
        <v>6365</v>
      </c>
      <c r="I34" s="206">
        <v>48269</v>
      </c>
      <c r="J34" s="206">
        <v>6490</v>
      </c>
      <c r="K34" s="206">
        <v>21480</v>
      </c>
      <c r="L34" s="206">
        <v>11773</v>
      </c>
      <c r="M34" s="206">
        <v>6790</v>
      </c>
      <c r="N34" s="206">
        <v>1736</v>
      </c>
      <c r="O34" s="206">
        <v>133</v>
      </c>
    </row>
    <row r="35" spans="1:15" ht="18" customHeight="1">
      <c r="C35" s="712" t="s">
        <v>366</v>
      </c>
      <c r="D35" s="712"/>
      <c r="E35" s="622"/>
      <c r="F35" s="231">
        <f t="shared" ref="F35:F40" si="1">+G35+H35+I35+O35</f>
        <v>116079</v>
      </c>
      <c r="G35" s="206">
        <v>61807</v>
      </c>
      <c r="H35" s="206">
        <v>6295</v>
      </c>
      <c r="I35" s="206">
        <v>47857</v>
      </c>
      <c r="J35" s="206">
        <v>6359</v>
      </c>
      <c r="K35" s="206">
        <v>21311</v>
      </c>
      <c r="L35" s="206">
        <v>11690</v>
      </c>
      <c r="M35" s="206">
        <v>6765</v>
      </c>
      <c r="N35" s="206">
        <v>1732</v>
      </c>
      <c r="O35" s="206">
        <v>120</v>
      </c>
    </row>
    <row r="36" spans="1:15" ht="18" customHeight="1">
      <c r="D36" s="712" t="s">
        <v>367</v>
      </c>
      <c r="E36" s="622"/>
      <c r="F36" s="231">
        <f t="shared" si="1"/>
        <v>72721</v>
      </c>
      <c r="G36" s="206">
        <v>58766</v>
      </c>
      <c r="H36" s="206">
        <v>3713</v>
      </c>
      <c r="I36" s="206">
        <v>10198</v>
      </c>
      <c r="J36" s="206">
        <v>164</v>
      </c>
      <c r="K36" s="206">
        <v>816</v>
      </c>
      <c r="L36" s="206">
        <v>2723</v>
      </c>
      <c r="M36" s="206">
        <v>4804</v>
      </c>
      <c r="N36" s="206">
        <v>1691</v>
      </c>
      <c r="O36" s="206">
        <v>44</v>
      </c>
    </row>
    <row r="37" spans="1:15" ht="21.75" customHeight="1">
      <c r="D37" s="715" t="s">
        <v>423</v>
      </c>
      <c r="E37" s="716"/>
      <c r="F37" s="231">
        <f t="shared" si="1"/>
        <v>7408</v>
      </c>
      <c r="G37" s="263">
        <v>4</v>
      </c>
      <c r="H37" s="263">
        <v>1</v>
      </c>
      <c r="I37" s="263">
        <v>7403</v>
      </c>
      <c r="J37" s="263">
        <v>13</v>
      </c>
      <c r="K37" s="263">
        <v>3733</v>
      </c>
      <c r="L37" s="263">
        <v>2496</v>
      </c>
      <c r="M37" s="263">
        <v>1161</v>
      </c>
      <c r="N37" s="385">
        <v>0</v>
      </c>
      <c r="O37" s="385">
        <v>0</v>
      </c>
    </row>
    <row r="38" spans="1:15" ht="18" customHeight="1">
      <c r="D38" s="712" t="s">
        <v>363</v>
      </c>
      <c r="E38" s="622"/>
      <c r="F38" s="231">
        <f t="shared" si="1"/>
        <v>34891</v>
      </c>
      <c r="G38" s="206">
        <v>2916</v>
      </c>
      <c r="H38" s="206">
        <v>2550</v>
      </c>
      <c r="I38" s="206">
        <v>29365</v>
      </c>
      <c r="J38" s="206">
        <v>6054</v>
      </c>
      <c r="K38" s="206">
        <v>16348</v>
      </c>
      <c r="L38" s="206">
        <v>6319</v>
      </c>
      <c r="M38" s="206">
        <v>605</v>
      </c>
      <c r="N38" s="206">
        <v>39</v>
      </c>
      <c r="O38" s="206">
        <v>60</v>
      </c>
    </row>
    <row r="39" spans="1:15" ht="18" customHeight="1">
      <c r="D39" s="712" t="s">
        <v>368</v>
      </c>
      <c r="E39" s="622"/>
      <c r="F39" s="231">
        <f t="shared" si="1"/>
        <v>1059</v>
      </c>
      <c r="G39" s="206">
        <v>121</v>
      </c>
      <c r="H39" s="206">
        <v>31</v>
      </c>
      <c r="I39" s="206">
        <v>891</v>
      </c>
      <c r="J39" s="206">
        <v>128</v>
      </c>
      <c r="K39" s="206">
        <v>414</v>
      </c>
      <c r="L39" s="206">
        <v>152</v>
      </c>
      <c r="M39" s="206">
        <v>195</v>
      </c>
      <c r="N39" s="207">
        <v>2</v>
      </c>
      <c r="O39" s="206">
        <v>16</v>
      </c>
    </row>
    <row r="40" spans="1:15" ht="18" customHeight="1" thickBot="1">
      <c r="A40" s="200"/>
      <c r="B40" s="200"/>
      <c r="C40" s="713" t="s">
        <v>307</v>
      </c>
      <c r="D40" s="713"/>
      <c r="E40" s="714"/>
      <c r="F40" s="232">
        <f t="shared" si="1"/>
        <v>1155</v>
      </c>
      <c r="G40" s="116">
        <v>660</v>
      </c>
      <c r="H40" s="116">
        <v>70</v>
      </c>
      <c r="I40" s="116">
        <v>412</v>
      </c>
      <c r="J40" s="116">
        <v>131</v>
      </c>
      <c r="K40" s="116">
        <v>169</v>
      </c>
      <c r="L40" s="116">
        <v>83</v>
      </c>
      <c r="M40" s="116">
        <v>25</v>
      </c>
      <c r="N40" s="116">
        <v>4</v>
      </c>
      <c r="O40" s="116">
        <v>13</v>
      </c>
    </row>
    <row r="41" spans="1:15" ht="5.5" customHeight="1">
      <c r="A41" s="210"/>
      <c r="B41" s="210"/>
      <c r="C41" s="45"/>
      <c r="D41" s="45"/>
      <c r="E41" s="45"/>
      <c r="F41" s="231"/>
      <c r="G41" s="117"/>
      <c r="H41" s="117"/>
      <c r="I41" s="117"/>
      <c r="J41" s="117"/>
      <c r="K41" s="117"/>
      <c r="L41" s="117"/>
      <c r="M41" s="117"/>
      <c r="N41" s="117"/>
      <c r="O41" s="117"/>
    </row>
    <row r="42" spans="1:15" ht="13.5" customHeight="1">
      <c r="A42" s="210"/>
      <c r="B42" s="151" t="s">
        <v>369</v>
      </c>
      <c r="C42" s="45"/>
      <c r="D42" s="45"/>
      <c r="E42" s="45"/>
      <c r="F42" s="118"/>
      <c r="G42" s="118"/>
      <c r="H42" s="118"/>
      <c r="I42" s="118"/>
      <c r="J42" s="118"/>
      <c r="K42" s="118"/>
      <c r="L42" s="118"/>
      <c r="M42" s="118"/>
      <c r="N42" s="118"/>
      <c r="O42" s="118"/>
    </row>
    <row r="43" spans="1:15">
      <c r="B43" s="151" t="s">
        <v>25</v>
      </c>
    </row>
  </sheetData>
  <mergeCells count="25">
    <mergeCell ref="D28:E28"/>
    <mergeCell ref="A15:O15"/>
    <mergeCell ref="A16:O16"/>
    <mergeCell ref="A19:E20"/>
    <mergeCell ref="F19:F22"/>
    <mergeCell ref="G19:G22"/>
    <mergeCell ref="H19:H22"/>
    <mergeCell ref="I19:N20"/>
    <mergeCell ref="O19:O22"/>
    <mergeCell ref="A18:N18"/>
    <mergeCell ref="A21:E22"/>
    <mergeCell ref="I21:I22"/>
    <mergeCell ref="C25:E25"/>
    <mergeCell ref="C26:E26"/>
    <mergeCell ref="D27:E27"/>
    <mergeCell ref="C35:E35"/>
    <mergeCell ref="D29:E29"/>
    <mergeCell ref="D30:E30"/>
    <mergeCell ref="C31:E31"/>
    <mergeCell ref="C34:E34"/>
    <mergeCell ref="D38:E38"/>
    <mergeCell ref="D39:E39"/>
    <mergeCell ref="C40:E40"/>
    <mergeCell ref="D36:E36"/>
    <mergeCell ref="D37:E37"/>
  </mergeCells>
  <phoneticPr fontId="4"/>
  <pageMargins left="0.78740157480314965" right="0.39370078740157483" top="0.78740157480314965" bottom="0.59055118110236227" header="0.51181102362204722" footer="0.51181102362204722"/>
  <pageSetup paperSize="9" scale="99" firstPageNumber="23" orientation="portrait" useFirstPageNumber="1" r:id="rId1"/>
  <headerFooter alignWithMargins="0">
    <evenHeader>&amp;L&amp;P　〔3〕国勢調査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9"/>
  <sheetViews>
    <sheetView view="pageBreakPreview" zoomScaleNormal="100" zoomScaleSheetLayoutView="100" workbookViewId="0">
      <selection activeCell="E50" sqref="E49:E50"/>
    </sheetView>
  </sheetViews>
  <sheetFormatPr defaultRowHeight="12"/>
  <cols>
    <col min="1" max="1" width="2" style="101" customWidth="1"/>
    <col min="2" max="2" width="3.7265625" style="101" customWidth="1"/>
    <col min="3" max="3" width="13.90625" style="101" customWidth="1"/>
    <col min="4" max="4" width="2" style="101" customWidth="1"/>
    <col min="5" max="14" width="6.6328125" style="101" customWidth="1"/>
    <col min="15" max="256" width="9" style="101"/>
    <col min="257" max="257" width="2.26953125" style="101" customWidth="1"/>
    <col min="258" max="258" width="7.453125" style="101" customWidth="1"/>
    <col min="259" max="259" width="16.7265625" style="101" customWidth="1"/>
    <col min="260" max="260" width="2.26953125" style="101" customWidth="1"/>
    <col min="261" max="261" width="14.08984375" style="101" customWidth="1"/>
    <col min="262" max="262" width="14.08984375" style="101" bestFit="1" customWidth="1"/>
    <col min="263" max="268" width="14.08984375" style="101" customWidth="1"/>
    <col min="269" max="512" width="9" style="101"/>
    <col min="513" max="513" width="2.26953125" style="101" customWidth="1"/>
    <col min="514" max="514" width="7.453125" style="101" customWidth="1"/>
    <col min="515" max="515" width="16.7265625" style="101" customWidth="1"/>
    <col min="516" max="516" width="2.26953125" style="101" customWidth="1"/>
    <col min="517" max="517" width="14.08984375" style="101" customWidth="1"/>
    <col min="518" max="518" width="14.08984375" style="101" bestFit="1" customWidth="1"/>
    <col min="519" max="524" width="14.08984375" style="101" customWidth="1"/>
    <col min="525" max="768" width="9" style="101"/>
    <col min="769" max="769" width="2.26953125" style="101" customWidth="1"/>
    <col min="770" max="770" width="7.453125" style="101" customWidth="1"/>
    <col min="771" max="771" width="16.7265625" style="101" customWidth="1"/>
    <col min="772" max="772" width="2.26953125" style="101" customWidth="1"/>
    <col min="773" max="773" width="14.08984375" style="101" customWidth="1"/>
    <col min="774" max="774" width="14.08984375" style="101" bestFit="1" customWidth="1"/>
    <col min="775" max="780" width="14.08984375" style="101" customWidth="1"/>
    <col min="781" max="1024" width="9" style="101"/>
    <col min="1025" max="1025" width="2.26953125" style="101" customWidth="1"/>
    <col min="1026" max="1026" width="7.453125" style="101" customWidth="1"/>
    <col min="1027" max="1027" width="16.7265625" style="101" customWidth="1"/>
    <col min="1028" max="1028" width="2.26953125" style="101" customWidth="1"/>
    <col min="1029" max="1029" width="14.08984375" style="101" customWidth="1"/>
    <col min="1030" max="1030" width="14.08984375" style="101" bestFit="1" customWidth="1"/>
    <col min="1031" max="1036" width="14.08984375" style="101" customWidth="1"/>
    <col min="1037" max="1280" width="9" style="101"/>
    <col min="1281" max="1281" width="2.26953125" style="101" customWidth="1"/>
    <col min="1282" max="1282" width="7.453125" style="101" customWidth="1"/>
    <col min="1283" max="1283" width="16.7265625" style="101" customWidth="1"/>
    <col min="1284" max="1284" width="2.26953125" style="101" customWidth="1"/>
    <col min="1285" max="1285" width="14.08984375" style="101" customWidth="1"/>
    <col min="1286" max="1286" width="14.08984375" style="101" bestFit="1" customWidth="1"/>
    <col min="1287" max="1292" width="14.08984375" style="101" customWidth="1"/>
    <col min="1293" max="1536" width="9" style="101"/>
    <col min="1537" max="1537" width="2.26953125" style="101" customWidth="1"/>
    <col min="1538" max="1538" width="7.453125" style="101" customWidth="1"/>
    <col min="1539" max="1539" width="16.7265625" style="101" customWidth="1"/>
    <col min="1540" max="1540" width="2.26953125" style="101" customWidth="1"/>
    <col min="1541" max="1541" width="14.08984375" style="101" customWidth="1"/>
    <col min="1542" max="1542" width="14.08984375" style="101" bestFit="1" customWidth="1"/>
    <col min="1543" max="1548" width="14.08984375" style="101" customWidth="1"/>
    <col min="1549" max="1792" width="9" style="101"/>
    <col min="1793" max="1793" width="2.26953125" style="101" customWidth="1"/>
    <col min="1794" max="1794" width="7.453125" style="101" customWidth="1"/>
    <col min="1795" max="1795" width="16.7265625" style="101" customWidth="1"/>
    <col min="1796" max="1796" width="2.26953125" style="101" customWidth="1"/>
    <col min="1797" max="1797" width="14.08984375" style="101" customWidth="1"/>
    <col min="1798" max="1798" width="14.08984375" style="101" bestFit="1" customWidth="1"/>
    <col min="1799" max="1804" width="14.08984375" style="101" customWidth="1"/>
    <col min="1805" max="2048" width="9" style="101"/>
    <col min="2049" max="2049" width="2.26953125" style="101" customWidth="1"/>
    <col min="2050" max="2050" width="7.453125" style="101" customWidth="1"/>
    <col min="2051" max="2051" width="16.7265625" style="101" customWidth="1"/>
    <col min="2052" max="2052" width="2.26953125" style="101" customWidth="1"/>
    <col min="2053" max="2053" width="14.08984375" style="101" customWidth="1"/>
    <col min="2054" max="2054" width="14.08984375" style="101" bestFit="1" customWidth="1"/>
    <col min="2055" max="2060" width="14.08984375" style="101" customWidth="1"/>
    <col min="2061" max="2304" width="9" style="101"/>
    <col min="2305" max="2305" width="2.26953125" style="101" customWidth="1"/>
    <col min="2306" max="2306" width="7.453125" style="101" customWidth="1"/>
    <col min="2307" max="2307" width="16.7265625" style="101" customWidth="1"/>
    <col min="2308" max="2308" width="2.26953125" style="101" customWidth="1"/>
    <col min="2309" max="2309" width="14.08984375" style="101" customWidth="1"/>
    <col min="2310" max="2310" width="14.08984375" style="101" bestFit="1" customWidth="1"/>
    <col min="2311" max="2316" width="14.08984375" style="101" customWidth="1"/>
    <col min="2317" max="2560" width="9" style="101"/>
    <col min="2561" max="2561" width="2.26953125" style="101" customWidth="1"/>
    <col min="2562" max="2562" width="7.453125" style="101" customWidth="1"/>
    <col min="2563" max="2563" width="16.7265625" style="101" customWidth="1"/>
    <col min="2564" max="2564" width="2.26953125" style="101" customWidth="1"/>
    <col min="2565" max="2565" width="14.08984375" style="101" customWidth="1"/>
    <col min="2566" max="2566" width="14.08984375" style="101" bestFit="1" customWidth="1"/>
    <col min="2567" max="2572" width="14.08984375" style="101" customWidth="1"/>
    <col min="2573" max="2816" width="9" style="101"/>
    <col min="2817" max="2817" width="2.26953125" style="101" customWidth="1"/>
    <col min="2818" max="2818" width="7.453125" style="101" customWidth="1"/>
    <col min="2819" max="2819" width="16.7265625" style="101" customWidth="1"/>
    <col min="2820" max="2820" width="2.26953125" style="101" customWidth="1"/>
    <col min="2821" max="2821" width="14.08984375" style="101" customWidth="1"/>
    <col min="2822" max="2822" width="14.08984375" style="101" bestFit="1" customWidth="1"/>
    <col min="2823" max="2828" width="14.08984375" style="101" customWidth="1"/>
    <col min="2829" max="3072" width="9" style="101"/>
    <col min="3073" max="3073" width="2.26953125" style="101" customWidth="1"/>
    <col min="3074" max="3074" width="7.453125" style="101" customWidth="1"/>
    <col min="3075" max="3075" width="16.7265625" style="101" customWidth="1"/>
    <col min="3076" max="3076" width="2.26953125" style="101" customWidth="1"/>
    <col min="3077" max="3077" width="14.08984375" style="101" customWidth="1"/>
    <col min="3078" max="3078" width="14.08984375" style="101" bestFit="1" customWidth="1"/>
    <col min="3079" max="3084" width="14.08984375" style="101" customWidth="1"/>
    <col min="3085" max="3328" width="9" style="101"/>
    <col min="3329" max="3329" width="2.26953125" style="101" customWidth="1"/>
    <col min="3330" max="3330" width="7.453125" style="101" customWidth="1"/>
    <col min="3331" max="3331" width="16.7265625" style="101" customWidth="1"/>
    <col min="3332" max="3332" width="2.26953125" style="101" customWidth="1"/>
    <col min="3333" max="3333" width="14.08984375" style="101" customWidth="1"/>
    <col min="3334" max="3334" width="14.08984375" style="101" bestFit="1" customWidth="1"/>
    <col min="3335" max="3340" width="14.08984375" style="101" customWidth="1"/>
    <col min="3341" max="3584" width="9" style="101"/>
    <col min="3585" max="3585" width="2.26953125" style="101" customWidth="1"/>
    <col min="3586" max="3586" width="7.453125" style="101" customWidth="1"/>
    <col min="3587" max="3587" width="16.7265625" style="101" customWidth="1"/>
    <col min="3588" max="3588" width="2.26953125" style="101" customWidth="1"/>
    <col min="3589" max="3589" width="14.08984375" style="101" customWidth="1"/>
    <col min="3590" max="3590" width="14.08984375" style="101" bestFit="1" customWidth="1"/>
    <col min="3591" max="3596" width="14.08984375" style="101" customWidth="1"/>
    <col min="3597" max="3840" width="9" style="101"/>
    <col min="3841" max="3841" width="2.26953125" style="101" customWidth="1"/>
    <col min="3842" max="3842" width="7.453125" style="101" customWidth="1"/>
    <col min="3843" max="3843" width="16.7265625" style="101" customWidth="1"/>
    <col min="3844" max="3844" width="2.26953125" style="101" customWidth="1"/>
    <col min="3845" max="3845" width="14.08984375" style="101" customWidth="1"/>
    <col min="3846" max="3846" width="14.08984375" style="101" bestFit="1" customWidth="1"/>
    <col min="3847" max="3852" width="14.08984375" style="101" customWidth="1"/>
    <col min="3853" max="4096" width="9" style="101"/>
    <col min="4097" max="4097" width="2.26953125" style="101" customWidth="1"/>
    <col min="4098" max="4098" width="7.453125" style="101" customWidth="1"/>
    <col min="4099" max="4099" width="16.7265625" style="101" customWidth="1"/>
    <col min="4100" max="4100" width="2.26953125" style="101" customWidth="1"/>
    <col min="4101" max="4101" width="14.08984375" style="101" customWidth="1"/>
    <col min="4102" max="4102" width="14.08984375" style="101" bestFit="1" customWidth="1"/>
    <col min="4103" max="4108" width="14.08984375" style="101" customWidth="1"/>
    <col min="4109" max="4352" width="9" style="101"/>
    <col min="4353" max="4353" width="2.26953125" style="101" customWidth="1"/>
    <col min="4354" max="4354" width="7.453125" style="101" customWidth="1"/>
    <col min="4355" max="4355" width="16.7265625" style="101" customWidth="1"/>
    <col min="4356" max="4356" width="2.26953125" style="101" customWidth="1"/>
    <col min="4357" max="4357" width="14.08984375" style="101" customWidth="1"/>
    <col min="4358" max="4358" width="14.08984375" style="101" bestFit="1" customWidth="1"/>
    <col min="4359" max="4364" width="14.08984375" style="101" customWidth="1"/>
    <col min="4365" max="4608" width="9" style="101"/>
    <col min="4609" max="4609" width="2.26953125" style="101" customWidth="1"/>
    <col min="4610" max="4610" width="7.453125" style="101" customWidth="1"/>
    <col min="4611" max="4611" width="16.7265625" style="101" customWidth="1"/>
    <col min="4612" max="4612" width="2.26953125" style="101" customWidth="1"/>
    <col min="4613" max="4613" width="14.08984375" style="101" customWidth="1"/>
    <col min="4614" max="4614" width="14.08984375" style="101" bestFit="1" customWidth="1"/>
    <col min="4615" max="4620" width="14.08984375" style="101" customWidth="1"/>
    <col min="4621" max="4864" width="9" style="101"/>
    <col min="4865" max="4865" width="2.26953125" style="101" customWidth="1"/>
    <col min="4866" max="4866" width="7.453125" style="101" customWidth="1"/>
    <col min="4867" max="4867" width="16.7265625" style="101" customWidth="1"/>
    <col min="4868" max="4868" width="2.26953125" style="101" customWidth="1"/>
    <col min="4869" max="4869" width="14.08984375" style="101" customWidth="1"/>
    <col min="4870" max="4870" width="14.08984375" style="101" bestFit="1" customWidth="1"/>
    <col min="4871" max="4876" width="14.08984375" style="101" customWidth="1"/>
    <col min="4877" max="5120" width="9" style="101"/>
    <col min="5121" max="5121" width="2.26953125" style="101" customWidth="1"/>
    <col min="5122" max="5122" width="7.453125" style="101" customWidth="1"/>
    <col min="5123" max="5123" width="16.7265625" style="101" customWidth="1"/>
    <col min="5124" max="5124" width="2.26953125" style="101" customWidth="1"/>
    <col min="5125" max="5125" width="14.08984375" style="101" customWidth="1"/>
    <col min="5126" max="5126" width="14.08984375" style="101" bestFit="1" customWidth="1"/>
    <col min="5127" max="5132" width="14.08984375" style="101" customWidth="1"/>
    <col min="5133" max="5376" width="9" style="101"/>
    <col min="5377" max="5377" width="2.26953125" style="101" customWidth="1"/>
    <col min="5378" max="5378" width="7.453125" style="101" customWidth="1"/>
    <col min="5379" max="5379" width="16.7265625" style="101" customWidth="1"/>
    <col min="5380" max="5380" width="2.26953125" style="101" customWidth="1"/>
    <col min="5381" max="5381" width="14.08984375" style="101" customWidth="1"/>
    <col min="5382" max="5382" width="14.08984375" style="101" bestFit="1" customWidth="1"/>
    <col min="5383" max="5388" width="14.08984375" style="101" customWidth="1"/>
    <col min="5389" max="5632" width="9" style="101"/>
    <col min="5633" max="5633" width="2.26953125" style="101" customWidth="1"/>
    <col min="5634" max="5634" width="7.453125" style="101" customWidth="1"/>
    <col min="5635" max="5635" width="16.7265625" style="101" customWidth="1"/>
    <col min="5636" max="5636" width="2.26953125" style="101" customWidth="1"/>
    <col min="5637" max="5637" width="14.08984375" style="101" customWidth="1"/>
    <col min="5638" max="5638" width="14.08984375" style="101" bestFit="1" customWidth="1"/>
    <col min="5639" max="5644" width="14.08984375" style="101" customWidth="1"/>
    <col min="5645" max="5888" width="9" style="101"/>
    <col min="5889" max="5889" width="2.26953125" style="101" customWidth="1"/>
    <col min="5890" max="5890" width="7.453125" style="101" customWidth="1"/>
    <col min="5891" max="5891" width="16.7265625" style="101" customWidth="1"/>
    <col min="5892" max="5892" width="2.26953125" style="101" customWidth="1"/>
    <col min="5893" max="5893" width="14.08984375" style="101" customWidth="1"/>
    <col min="5894" max="5894" width="14.08984375" style="101" bestFit="1" customWidth="1"/>
    <col min="5895" max="5900" width="14.08984375" style="101" customWidth="1"/>
    <col min="5901" max="6144" width="9" style="101"/>
    <col min="6145" max="6145" width="2.26953125" style="101" customWidth="1"/>
    <col min="6146" max="6146" width="7.453125" style="101" customWidth="1"/>
    <col min="6147" max="6147" width="16.7265625" style="101" customWidth="1"/>
    <col min="6148" max="6148" width="2.26953125" style="101" customWidth="1"/>
    <col min="6149" max="6149" width="14.08984375" style="101" customWidth="1"/>
    <col min="6150" max="6150" width="14.08984375" style="101" bestFit="1" customWidth="1"/>
    <col min="6151" max="6156" width="14.08984375" style="101" customWidth="1"/>
    <col min="6157" max="6400" width="9" style="101"/>
    <col min="6401" max="6401" width="2.26953125" style="101" customWidth="1"/>
    <col min="6402" max="6402" width="7.453125" style="101" customWidth="1"/>
    <col min="6403" max="6403" width="16.7265625" style="101" customWidth="1"/>
    <col min="6404" max="6404" width="2.26953125" style="101" customWidth="1"/>
    <col min="6405" max="6405" width="14.08984375" style="101" customWidth="1"/>
    <col min="6406" max="6406" width="14.08984375" style="101" bestFit="1" customWidth="1"/>
    <col min="6407" max="6412" width="14.08984375" style="101" customWidth="1"/>
    <col min="6413" max="6656" width="9" style="101"/>
    <col min="6657" max="6657" width="2.26953125" style="101" customWidth="1"/>
    <col min="6658" max="6658" width="7.453125" style="101" customWidth="1"/>
    <col min="6659" max="6659" width="16.7265625" style="101" customWidth="1"/>
    <col min="6660" max="6660" width="2.26953125" style="101" customWidth="1"/>
    <col min="6661" max="6661" width="14.08984375" style="101" customWidth="1"/>
    <col min="6662" max="6662" width="14.08984375" style="101" bestFit="1" customWidth="1"/>
    <col min="6663" max="6668" width="14.08984375" style="101" customWidth="1"/>
    <col min="6669" max="6912" width="9" style="101"/>
    <col min="6913" max="6913" width="2.26953125" style="101" customWidth="1"/>
    <col min="6914" max="6914" width="7.453125" style="101" customWidth="1"/>
    <col min="6915" max="6915" width="16.7265625" style="101" customWidth="1"/>
    <col min="6916" max="6916" width="2.26953125" style="101" customWidth="1"/>
    <col min="6917" max="6917" width="14.08984375" style="101" customWidth="1"/>
    <col min="6918" max="6918" width="14.08984375" style="101" bestFit="1" customWidth="1"/>
    <col min="6919" max="6924" width="14.08984375" style="101" customWidth="1"/>
    <col min="6925" max="7168" width="9" style="101"/>
    <col min="7169" max="7169" width="2.26953125" style="101" customWidth="1"/>
    <col min="7170" max="7170" width="7.453125" style="101" customWidth="1"/>
    <col min="7171" max="7171" width="16.7265625" style="101" customWidth="1"/>
    <col min="7172" max="7172" width="2.26953125" style="101" customWidth="1"/>
    <col min="7173" max="7173" width="14.08984375" style="101" customWidth="1"/>
    <col min="7174" max="7174" width="14.08984375" style="101" bestFit="1" customWidth="1"/>
    <col min="7175" max="7180" width="14.08984375" style="101" customWidth="1"/>
    <col min="7181" max="7424" width="9" style="101"/>
    <col min="7425" max="7425" width="2.26953125" style="101" customWidth="1"/>
    <col min="7426" max="7426" width="7.453125" style="101" customWidth="1"/>
    <col min="7427" max="7427" width="16.7265625" style="101" customWidth="1"/>
    <col min="7428" max="7428" width="2.26953125" style="101" customWidth="1"/>
    <col min="7429" max="7429" width="14.08984375" style="101" customWidth="1"/>
    <col min="7430" max="7430" width="14.08984375" style="101" bestFit="1" customWidth="1"/>
    <col min="7431" max="7436" width="14.08984375" style="101" customWidth="1"/>
    <col min="7437" max="7680" width="9" style="101"/>
    <col min="7681" max="7681" width="2.26953125" style="101" customWidth="1"/>
    <col min="7682" max="7682" width="7.453125" style="101" customWidth="1"/>
    <col min="7683" max="7683" width="16.7265625" style="101" customWidth="1"/>
    <col min="7684" max="7684" width="2.26953125" style="101" customWidth="1"/>
    <col min="7685" max="7685" width="14.08984375" style="101" customWidth="1"/>
    <col min="7686" max="7686" width="14.08984375" style="101" bestFit="1" customWidth="1"/>
    <col min="7687" max="7692" width="14.08984375" style="101" customWidth="1"/>
    <col min="7693" max="7936" width="9" style="101"/>
    <col min="7937" max="7937" width="2.26953125" style="101" customWidth="1"/>
    <col min="7938" max="7938" width="7.453125" style="101" customWidth="1"/>
    <col min="7939" max="7939" width="16.7265625" style="101" customWidth="1"/>
    <col min="7940" max="7940" width="2.26953125" style="101" customWidth="1"/>
    <col min="7941" max="7941" width="14.08984375" style="101" customWidth="1"/>
    <col min="7942" max="7942" width="14.08984375" style="101" bestFit="1" customWidth="1"/>
    <col min="7943" max="7948" width="14.08984375" style="101" customWidth="1"/>
    <col min="7949" max="8192" width="9" style="101"/>
    <col min="8193" max="8193" width="2.26953125" style="101" customWidth="1"/>
    <col min="8194" max="8194" width="7.453125" style="101" customWidth="1"/>
    <col min="8195" max="8195" width="16.7265625" style="101" customWidth="1"/>
    <col min="8196" max="8196" width="2.26953125" style="101" customWidth="1"/>
    <col min="8197" max="8197" width="14.08984375" style="101" customWidth="1"/>
    <col min="8198" max="8198" width="14.08984375" style="101" bestFit="1" customWidth="1"/>
    <col min="8199" max="8204" width="14.08984375" style="101" customWidth="1"/>
    <col min="8205" max="8448" width="9" style="101"/>
    <col min="8449" max="8449" width="2.26953125" style="101" customWidth="1"/>
    <col min="8450" max="8450" width="7.453125" style="101" customWidth="1"/>
    <col min="8451" max="8451" width="16.7265625" style="101" customWidth="1"/>
    <col min="8452" max="8452" width="2.26953125" style="101" customWidth="1"/>
    <col min="8453" max="8453" width="14.08984375" style="101" customWidth="1"/>
    <col min="8454" max="8454" width="14.08984375" style="101" bestFit="1" customWidth="1"/>
    <col min="8455" max="8460" width="14.08984375" style="101" customWidth="1"/>
    <col min="8461" max="8704" width="9" style="101"/>
    <col min="8705" max="8705" width="2.26953125" style="101" customWidth="1"/>
    <col min="8706" max="8706" width="7.453125" style="101" customWidth="1"/>
    <col min="8707" max="8707" width="16.7265625" style="101" customWidth="1"/>
    <col min="8708" max="8708" width="2.26953125" style="101" customWidth="1"/>
    <col min="8709" max="8709" width="14.08984375" style="101" customWidth="1"/>
    <col min="8710" max="8710" width="14.08984375" style="101" bestFit="1" customWidth="1"/>
    <col min="8711" max="8716" width="14.08984375" style="101" customWidth="1"/>
    <col min="8717" max="8960" width="9" style="101"/>
    <col min="8961" max="8961" width="2.26953125" style="101" customWidth="1"/>
    <col min="8962" max="8962" width="7.453125" style="101" customWidth="1"/>
    <col min="8963" max="8963" width="16.7265625" style="101" customWidth="1"/>
    <col min="8964" max="8964" width="2.26953125" style="101" customWidth="1"/>
    <col min="8965" max="8965" width="14.08984375" style="101" customWidth="1"/>
    <col min="8966" max="8966" width="14.08984375" style="101" bestFit="1" customWidth="1"/>
    <col min="8967" max="8972" width="14.08984375" style="101" customWidth="1"/>
    <col min="8973" max="9216" width="9" style="101"/>
    <col min="9217" max="9217" width="2.26953125" style="101" customWidth="1"/>
    <col min="9218" max="9218" width="7.453125" style="101" customWidth="1"/>
    <col min="9219" max="9219" width="16.7265625" style="101" customWidth="1"/>
    <col min="9220" max="9220" width="2.26953125" style="101" customWidth="1"/>
    <col min="9221" max="9221" width="14.08984375" style="101" customWidth="1"/>
    <col min="9222" max="9222" width="14.08984375" style="101" bestFit="1" customWidth="1"/>
    <col min="9223" max="9228" width="14.08984375" style="101" customWidth="1"/>
    <col min="9229" max="9472" width="9" style="101"/>
    <col min="9473" max="9473" width="2.26953125" style="101" customWidth="1"/>
    <col min="9474" max="9474" width="7.453125" style="101" customWidth="1"/>
    <col min="9475" max="9475" width="16.7265625" style="101" customWidth="1"/>
    <col min="9476" max="9476" width="2.26953125" style="101" customWidth="1"/>
    <col min="9477" max="9477" width="14.08984375" style="101" customWidth="1"/>
    <col min="9478" max="9478" width="14.08984375" style="101" bestFit="1" customWidth="1"/>
    <col min="9479" max="9484" width="14.08984375" style="101" customWidth="1"/>
    <col min="9485" max="9728" width="9" style="101"/>
    <col min="9729" max="9729" width="2.26953125" style="101" customWidth="1"/>
    <col min="9730" max="9730" width="7.453125" style="101" customWidth="1"/>
    <col min="9731" max="9731" width="16.7265625" style="101" customWidth="1"/>
    <col min="9732" max="9732" width="2.26953125" style="101" customWidth="1"/>
    <col min="9733" max="9733" width="14.08984375" style="101" customWidth="1"/>
    <col min="9734" max="9734" width="14.08984375" style="101" bestFit="1" customWidth="1"/>
    <col min="9735" max="9740" width="14.08984375" style="101" customWidth="1"/>
    <col min="9741" max="9984" width="9" style="101"/>
    <col min="9985" max="9985" width="2.26953125" style="101" customWidth="1"/>
    <col min="9986" max="9986" width="7.453125" style="101" customWidth="1"/>
    <col min="9987" max="9987" width="16.7265625" style="101" customWidth="1"/>
    <col min="9988" max="9988" width="2.26953125" style="101" customWidth="1"/>
    <col min="9989" max="9989" width="14.08984375" style="101" customWidth="1"/>
    <col min="9990" max="9990" width="14.08984375" style="101" bestFit="1" customWidth="1"/>
    <col min="9991" max="9996" width="14.08984375" style="101" customWidth="1"/>
    <col min="9997" max="10240" width="9" style="101"/>
    <col min="10241" max="10241" width="2.26953125" style="101" customWidth="1"/>
    <col min="10242" max="10242" width="7.453125" style="101" customWidth="1"/>
    <col min="10243" max="10243" width="16.7265625" style="101" customWidth="1"/>
    <col min="10244" max="10244" width="2.26953125" style="101" customWidth="1"/>
    <col min="10245" max="10245" width="14.08984375" style="101" customWidth="1"/>
    <col min="10246" max="10246" width="14.08984375" style="101" bestFit="1" customWidth="1"/>
    <col min="10247" max="10252" width="14.08984375" style="101" customWidth="1"/>
    <col min="10253" max="10496" width="9" style="101"/>
    <col min="10497" max="10497" width="2.26953125" style="101" customWidth="1"/>
    <col min="10498" max="10498" width="7.453125" style="101" customWidth="1"/>
    <col min="10499" max="10499" width="16.7265625" style="101" customWidth="1"/>
    <col min="10500" max="10500" width="2.26953125" style="101" customWidth="1"/>
    <col min="10501" max="10501" width="14.08984375" style="101" customWidth="1"/>
    <col min="10502" max="10502" width="14.08984375" style="101" bestFit="1" customWidth="1"/>
    <col min="10503" max="10508" width="14.08984375" style="101" customWidth="1"/>
    <col min="10509" max="10752" width="9" style="101"/>
    <col min="10753" max="10753" width="2.26953125" style="101" customWidth="1"/>
    <col min="10754" max="10754" width="7.453125" style="101" customWidth="1"/>
    <col min="10755" max="10755" width="16.7265625" style="101" customWidth="1"/>
    <col min="10756" max="10756" width="2.26953125" style="101" customWidth="1"/>
    <col min="10757" max="10757" width="14.08984375" style="101" customWidth="1"/>
    <col min="10758" max="10758" width="14.08984375" style="101" bestFit="1" customWidth="1"/>
    <col min="10759" max="10764" width="14.08984375" style="101" customWidth="1"/>
    <col min="10765" max="11008" width="9" style="101"/>
    <col min="11009" max="11009" width="2.26953125" style="101" customWidth="1"/>
    <col min="11010" max="11010" width="7.453125" style="101" customWidth="1"/>
    <col min="11011" max="11011" width="16.7265625" style="101" customWidth="1"/>
    <col min="11012" max="11012" width="2.26953125" style="101" customWidth="1"/>
    <col min="11013" max="11013" width="14.08984375" style="101" customWidth="1"/>
    <col min="11014" max="11014" width="14.08984375" style="101" bestFit="1" customWidth="1"/>
    <col min="11015" max="11020" width="14.08984375" style="101" customWidth="1"/>
    <col min="11021" max="11264" width="9" style="101"/>
    <col min="11265" max="11265" width="2.26953125" style="101" customWidth="1"/>
    <col min="11266" max="11266" width="7.453125" style="101" customWidth="1"/>
    <col min="11267" max="11267" width="16.7265625" style="101" customWidth="1"/>
    <col min="11268" max="11268" width="2.26953125" style="101" customWidth="1"/>
    <col min="11269" max="11269" width="14.08984375" style="101" customWidth="1"/>
    <col min="11270" max="11270" width="14.08984375" style="101" bestFit="1" customWidth="1"/>
    <col min="11271" max="11276" width="14.08984375" style="101" customWidth="1"/>
    <col min="11277" max="11520" width="9" style="101"/>
    <col min="11521" max="11521" width="2.26953125" style="101" customWidth="1"/>
    <col min="11522" max="11522" width="7.453125" style="101" customWidth="1"/>
    <col min="11523" max="11523" width="16.7265625" style="101" customWidth="1"/>
    <col min="11524" max="11524" width="2.26953125" style="101" customWidth="1"/>
    <col min="11525" max="11525" width="14.08984375" style="101" customWidth="1"/>
    <col min="11526" max="11526" width="14.08984375" style="101" bestFit="1" customWidth="1"/>
    <col min="11527" max="11532" width="14.08984375" style="101" customWidth="1"/>
    <col min="11533" max="11776" width="9" style="101"/>
    <col min="11777" max="11777" width="2.26953125" style="101" customWidth="1"/>
    <col min="11778" max="11778" width="7.453125" style="101" customWidth="1"/>
    <col min="11779" max="11779" width="16.7265625" style="101" customWidth="1"/>
    <col min="11780" max="11780" width="2.26953125" style="101" customWidth="1"/>
    <col min="11781" max="11781" width="14.08984375" style="101" customWidth="1"/>
    <col min="11782" max="11782" width="14.08984375" style="101" bestFit="1" customWidth="1"/>
    <col min="11783" max="11788" width="14.08984375" style="101" customWidth="1"/>
    <col min="11789" max="12032" width="9" style="101"/>
    <col min="12033" max="12033" width="2.26953125" style="101" customWidth="1"/>
    <col min="12034" max="12034" width="7.453125" style="101" customWidth="1"/>
    <col min="12035" max="12035" width="16.7265625" style="101" customWidth="1"/>
    <col min="12036" max="12036" width="2.26953125" style="101" customWidth="1"/>
    <col min="12037" max="12037" width="14.08984375" style="101" customWidth="1"/>
    <col min="12038" max="12038" width="14.08984375" style="101" bestFit="1" customWidth="1"/>
    <col min="12039" max="12044" width="14.08984375" style="101" customWidth="1"/>
    <col min="12045" max="12288" width="9" style="101"/>
    <col min="12289" max="12289" width="2.26953125" style="101" customWidth="1"/>
    <col min="12290" max="12290" width="7.453125" style="101" customWidth="1"/>
    <col min="12291" max="12291" width="16.7265625" style="101" customWidth="1"/>
    <col min="12292" max="12292" width="2.26953125" style="101" customWidth="1"/>
    <col min="12293" max="12293" width="14.08984375" style="101" customWidth="1"/>
    <col min="12294" max="12294" width="14.08984375" style="101" bestFit="1" customWidth="1"/>
    <col min="12295" max="12300" width="14.08984375" style="101" customWidth="1"/>
    <col min="12301" max="12544" width="9" style="101"/>
    <col min="12545" max="12545" width="2.26953125" style="101" customWidth="1"/>
    <col min="12546" max="12546" width="7.453125" style="101" customWidth="1"/>
    <col min="12547" max="12547" width="16.7265625" style="101" customWidth="1"/>
    <col min="12548" max="12548" width="2.26953125" style="101" customWidth="1"/>
    <col min="12549" max="12549" width="14.08984375" style="101" customWidth="1"/>
    <col min="12550" max="12550" width="14.08984375" style="101" bestFit="1" customWidth="1"/>
    <col min="12551" max="12556" width="14.08984375" style="101" customWidth="1"/>
    <col min="12557" max="12800" width="9" style="101"/>
    <col min="12801" max="12801" width="2.26953125" style="101" customWidth="1"/>
    <col min="12802" max="12802" width="7.453125" style="101" customWidth="1"/>
    <col min="12803" max="12803" width="16.7265625" style="101" customWidth="1"/>
    <col min="12804" max="12804" width="2.26953125" style="101" customWidth="1"/>
    <col min="12805" max="12805" width="14.08984375" style="101" customWidth="1"/>
    <col min="12806" max="12806" width="14.08984375" style="101" bestFit="1" customWidth="1"/>
    <col min="12807" max="12812" width="14.08984375" style="101" customWidth="1"/>
    <col min="12813" max="13056" width="9" style="101"/>
    <col min="13057" max="13057" width="2.26953125" style="101" customWidth="1"/>
    <col min="13058" max="13058" width="7.453125" style="101" customWidth="1"/>
    <col min="13059" max="13059" width="16.7265625" style="101" customWidth="1"/>
    <col min="13060" max="13060" width="2.26953125" style="101" customWidth="1"/>
    <col min="13061" max="13061" width="14.08984375" style="101" customWidth="1"/>
    <col min="13062" max="13062" width="14.08984375" style="101" bestFit="1" customWidth="1"/>
    <col min="13063" max="13068" width="14.08984375" style="101" customWidth="1"/>
    <col min="13069" max="13312" width="9" style="101"/>
    <col min="13313" max="13313" width="2.26953125" style="101" customWidth="1"/>
    <col min="13314" max="13314" width="7.453125" style="101" customWidth="1"/>
    <col min="13315" max="13315" width="16.7265625" style="101" customWidth="1"/>
    <col min="13316" max="13316" width="2.26953125" style="101" customWidth="1"/>
    <col min="13317" max="13317" width="14.08984375" style="101" customWidth="1"/>
    <col min="13318" max="13318" width="14.08984375" style="101" bestFit="1" customWidth="1"/>
    <col min="13319" max="13324" width="14.08984375" style="101" customWidth="1"/>
    <col min="13325" max="13568" width="9" style="101"/>
    <col min="13569" max="13569" width="2.26953125" style="101" customWidth="1"/>
    <col min="13570" max="13570" width="7.453125" style="101" customWidth="1"/>
    <col min="13571" max="13571" width="16.7265625" style="101" customWidth="1"/>
    <col min="13572" max="13572" width="2.26953125" style="101" customWidth="1"/>
    <col min="13573" max="13573" width="14.08984375" style="101" customWidth="1"/>
    <col min="13574" max="13574" width="14.08984375" style="101" bestFit="1" customWidth="1"/>
    <col min="13575" max="13580" width="14.08984375" style="101" customWidth="1"/>
    <col min="13581" max="13824" width="9" style="101"/>
    <col min="13825" max="13825" width="2.26953125" style="101" customWidth="1"/>
    <col min="13826" max="13826" width="7.453125" style="101" customWidth="1"/>
    <col min="13827" max="13827" width="16.7265625" style="101" customWidth="1"/>
    <col min="13828" max="13828" width="2.26953125" style="101" customWidth="1"/>
    <col min="13829" max="13829" width="14.08984375" style="101" customWidth="1"/>
    <col min="13830" max="13830" width="14.08984375" style="101" bestFit="1" customWidth="1"/>
    <col min="13831" max="13836" width="14.08984375" style="101" customWidth="1"/>
    <col min="13837" max="14080" width="9" style="101"/>
    <col min="14081" max="14081" width="2.26953125" style="101" customWidth="1"/>
    <col min="14082" max="14082" width="7.453125" style="101" customWidth="1"/>
    <col min="14083" max="14083" width="16.7265625" style="101" customWidth="1"/>
    <col min="14084" max="14084" width="2.26953125" style="101" customWidth="1"/>
    <col min="14085" max="14085" width="14.08984375" style="101" customWidth="1"/>
    <col min="14086" max="14086" width="14.08984375" style="101" bestFit="1" customWidth="1"/>
    <col min="14087" max="14092" width="14.08984375" style="101" customWidth="1"/>
    <col min="14093" max="14336" width="9" style="101"/>
    <col min="14337" max="14337" width="2.26953125" style="101" customWidth="1"/>
    <col min="14338" max="14338" width="7.453125" style="101" customWidth="1"/>
    <col min="14339" max="14339" width="16.7265625" style="101" customWidth="1"/>
    <col min="14340" max="14340" width="2.26953125" style="101" customWidth="1"/>
    <col min="14341" max="14341" width="14.08984375" style="101" customWidth="1"/>
    <col min="14342" max="14342" width="14.08984375" style="101" bestFit="1" customWidth="1"/>
    <col min="14343" max="14348" width="14.08984375" style="101" customWidth="1"/>
    <col min="14349" max="14592" width="9" style="101"/>
    <col min="14593" max="14593" width="2.26953125" style="101" customWidth="1"/>
    <col min="14594" max="14594" width="7.453125" style="101" customWidth="1"/>
    <col min="14595" max="14595" width="16.7265625" style="101" customWidth="1"/>
    <col min="14596" max="14596" width="2.26953125" style="101" customWidth="1"/>
    <col min="14597" max="14597" width="14.08984375" style="101" customWidth="1"/>
    <col min="14598" max="14598" width="14.08984375" style="101" bestFit="1" customWidth="1"/>
    <col min="14599" max="14604" width="14.08984375" style="101" customWidth="1"/>
    <col min="14605" max="14848" width="9" style="101"/>
    <col min="14849" max="14849" width="2.26953125" style="101" customWidth="1"/>
    <col min="14850" max="14850" width="7.453125" style="101" customWidth="1"/>
    <col min="14851" max="14851" width="16.7265625" style="101" customWidth="1"/>
    <col min="14852" max="14852" width="2.26953125" style="101" customWidth="1"/>
    <col min="14853" max="14853" width="14.08984375" style="101" customWidth="1"/>
    <col min="14854" max="14854" width="14.08984375" style="101" bestFit="1" customWidth="1"/>
    <col min="14855" max="14860" width="14.08984375" style="101" customWidth="1"/>
    <col min="14861" max="15104" width="9" style="101"/>
    <col min="15105" max="15105" width="2.26953125" style="101" customWidth="1"/>
    <col min="15106" max="15106" width="7.453125" style="101" customWidth="1"/>
    <col min="15107" max="15107" width="16.7265625" style="101" customWidth="1"/>
    <col min="15108" max="15108" width="2.26953125" style="101" customWidth="1"/>
    <col min="15109" max="15109" width="14.08984375" style="101" customWidth="1"/>
    <col min="15110" max="15110" width="14.08984375" style="101" bestFit="1" customWidth="1"/>
    <col min="15111" max="15116" width="14.08984375" style="101" customWidth="1"/>
    <col min="15117" max="15360" width="9" style="101"/>
    <col min="15361" max="15361" width="2.26953125" style="101" customWidth="1"/>
    <col min="15362" max="15362" width="7.453125" style="101" customWidth="1"/>
    <col min="15363" max="15363" width="16.7265625" style="101" customWidth="1"/>
    <col min="15364" max="15364" width="2.26953125" style="101" customWidth="1"/>
    <col min="15365" max="15365" width="14.08984375" style="101" customWidth="1"/>
    <col min="15366" max="15366" width="14.08984375" style="101" bestFit="1" customWidth="1"/>
    <col min="15367" max="15372" width="14.08984375" style="101" customWidth="1"/>
    <col min="15373" max="15616" width="9" style="101"/>
    <col min="15617" max="15617" width="2.26953125" style="101" customWidth="1"/>
    <col min="15618" max="15618" width="7.453125" style="101" customWidth="1"/>
    <col min="15619" max="15619" width="16.7265625" style="101" customWidth="1"/>
    <col min="15620" max="15620" width="2.26953125" style="101" customWidth="1"/>
    <col min="15621" max="15621" width="14.08984375" style="101" customWidth="1"/>
    <col min="15622" max="15622" width="14.08984375" style="101" bestFit="1" customWidth="1"/>
    <col min="15623" max="15628" width="14.08984375" style="101" customWidth="1"/>
    <col min="15629" max="15872" width="9" style="101"/>
    <col min="15873" max="15873" width="2.26953125" style="101" customWidth="1"/>
    <col min="15874" max="15874" width="7.453125" style="101" customWidth="1"/>
    <col min="15875" max="15875" width="16.7265625" style="101" customWidth="1"/>
    <col min="15876" max="15876" width="2.26953125" style="101" customWidth="1"/>
    <col min="15877" max="15877" width="14.08984375" style="101" customWidth="1"/>
    <col min="15878" max="15878" width="14.08984375" style="101" bestFit="1" customWidth="1"/>
    <col min="15879" max="15884" width="14.08984375" style="101" customWidth="1"/>
    <col min="15885" max="16128" width="9" style="101"/>
    <col min="16129" max="16129" width="2.26953125" style="101" customWidth="1"/>
    <col min="16130" max="16130" width="7.453125" style="101" customWidth="1"/>
    <col min="16131" max="16131" width="16.7265625" style="101" customWidth="1"/>
    <col min="16132" max="16132" width="2.26953125" style="101" customWidth="1"/>
    <col min="16133" max="16133" width="14.08984375" style="101" customWidth="1"/>
    <col min="16134" max="16134" width="14.08984375" style="101" bestFit="1" customWidth="1"/>
    <col min="16135" max="16140" width="14.08984375" style="101" customWidth="1"/>
    <col min="16141" max="16384" width="9" style="101"/>
  </cols>
  <sheetData>
    <row r="1" spans="1:13" ht="24" customHeight="1">
      <c r="A1" s="747" t="s">
        <v>720</v>
      </c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</row>
    <row r="2" spans="1:13" ht="7.5" customHeight="1"/>
    <row r="3" spans="1:13">
      <c r="A3" s="748" t="s">
        <v>721</v>
      </c>
      <c r="B3" s="748"/>
      <c r="C3" s="748"/>
      <c r="D3" s="748"/>
      <c r="E3" s="748"/>
      <c r="F3" s="748"/>
      <c r="G3" s="748"/>
      <c r="H3" s="748"/>
      <c r="I3" s="748"/>
      <c r="J3" s="748"/>
      <c r="K3" s="748"/>
      <c r="L3" s="748"/>
      <c r="M3" s="748"/>
    </row>
    <row r="4" spans="1:13" ht="7.5" customHeight="1" thickBot="1">
      <c r="A4" s="757"/>
      <c r="B4" s="757"/>
      <c r="C4" s="757"/>
      <c r="D4" s="757"/>
      <c r="E4" s="757"/>
      <c r="F4" s="757"/>
      <c r="G4" s="757"/>
      <c r="H4" s="757"/>
      <c r="I4" s="757"/>
      <c r="J4" s="757"/>
      <c r="K4" s="757"/>
      <c r="L4" s="757"/>
      <c r="M4" s="109"/>
    </row>
    <row r="5" spans="1:13" ht="17.25" customHeight="1">
      <c r="A5" s="100"/>
      <c r="B5" s="729" t="s">
        <v>347</v>
      </c>
      <c r="C5" s="729"/>
      <c r="D5" s="102"/>
      <c r="E5" s="734"/>
      <c r="F5" s="735"/>
      <c r="G5" s="732" t="s">
        <v>722</v>
      </c>
      <c r="H5" s="103"/>
      <c r="I5" s="103"/>
      <c r="J5" s="103"/>
      <c r="K5" s="103"/>
      <c r="L5" s="103"/>
      <c r="M5" s="104"/>
    </row>
    <row r="6" spans="1:13" s="100" customFormat="1" ht="17.25" customHeight="1">
      <c r="B6" s="756" t="s">
        <v>348</v>
      </c>
      <c r="C6" s="756"/>
      <c r="D6" s="102"/>
      <c r="E6" s="752" t="s">
        <v>1</v>
      </c>
      <c r="F6" s="753"/>
      <c r="G6" s="733"/>
      <c r="H6" s="103" t="s">
        <v>723</v>
      </c>
      <c r="I6" s="103" t="s">
        <v>724</v>
      </c>
      <c r="J6" s="103" t="s">
        <v>725</v>
      </c>
      <c r="K6" s="103" t="s">
        <v>726</v>
      </c>
      <c r="L6" s="103" t="s">
        <v>727</v>
      </c>
      <c r="M6" s="104" t="s">
        <v>728</v>
      </c>
    </row>
    <row r="7" spans="1:13" s="100" customFormat="1" ht="9" customHeight="1">
      <c r="A7" s="105"/>
      <c r="B7" s="152"/>
      <c r="C7" s="152"/>
      <c r="D7" s="106"/>
      <c r="E7" s="223"/>
      <c r="F7" s="224"/>
      <c r="G7" s="160"/>
      <c r="H7" s="159"/>
      <c r="I7" s="107"/>
      <c r="J7" s="159"/>
      <c r="K7" s="107"/>
      <c r="L7" s="107"/>
      <c r="M7" s="159"/>
    </row>
    <row r="8" spans="1:13" s="100" customFormat="1" ht="9" customHeight="1">
      <c r="B8" s="214"/>
      <c r="C8" s="214"/>
      <c r="D8" s="102"/>
      <c r="E8" s="225"/>
      <c r="F8" s="226"/>
      <c r="G8" s="157"/>
      <c r="H8" s="158"/>
      <c r="I8" s="158"/>
      <c r="J8" s="158"/>
      <c r="K8" s="158"/>
      <c r="L8" s="158"/>
      <c r="M8" s="158"/>
    </row>
    <row r="9" spans="1:13" ht="18.75" customHeight="1">
      <c r="B9" s="727" t="s">
        <v>347</v>
      </c>
      <c r="C9" s="727"/>
      <c r="D9" s="108"/>
      <c r="E9" s="750">
        <f>SUM(G9:M9)</f>
        <v>57320</v>
      </c>
      <c r="F9" s="751"/>
      <c r="G9" s="155">
        <v>24643</v>
      </c>
      <c r="H9" s="155">
        <v>16025</v>
      </c>
      <c r="I9" s="155">
        <v>8556</v>
      </c>
      <c r="J9" s="155">
        <v>5752</v>
      </c>
      <c r="K9" s="155">
        <v>1786</v>
      </c>
      <c r="L9" s="155">
        <v>400</v>
      </c>
      <c r="M9" s="155">
        <v>158</v>
      </c>
    </row>
    <row r="10" spans="1:13" ht="18.75" customHeight="1">
      <c r="B10" s="727" t="s">
        <v>348</v>
      </c>
      <c r="C10" s="727"/>
      <c r="D10" s="108"/>
      <c r="E10" s="750">
        <f>SUM(G10:M10)</f>
        <v>117868</v>
      </c>
      <c r="F10" s="751"/>
      <c r="G10" s="155">
        <v>24643</v>
      </c>
      <c r="H10" s="155">
        <v>32050</v>
      </c>
      <c r="I10" s="155">
        <v>25668</v>
      </c>
      <c r="J10" s="155">
        <v>23008</v>
      </c>
      <c r="K10" s="155">
        <v>8930</v>
      </c>
      <c r="L10" s="155">
        <v>2400</v>
      </c>
      <c r="M10" s="155">
        <v>1169</v>
      </c>
    </row>
    <row r="11" spans="1:13" ht="18.75" customHeight="1">
      <c r="A11" s="100"/>
      <c r="B11" s="728" t="s">
        <v>349</v>
      </c>
      <c r="C11" s="728"/>
      <c r="D11" s="108"/>
      <c r="E11" s="227"/>
      <c r="F11" s="189"/>
      <c r="G11" s="155"/>
      <c r="H11" s="155"/>
      <c r="I11" s="155"/>
      <c r="J11" s="155"/>
      <c r="K11" s="155"/>
      <c r="L11" s="155"/>
      <c r="M11" s="155"/>
    </row>
    <row r="12" spans="1:13" ht="24.75" customHeight="1">
      <c r="A12" s="100"/>
      <c r="B12" s="727" t="s">
        <v>573</v>
      </c>
      <c r="C12" s="727"/>
      <c r="D12" s="108"/>
      <c r="E12" s="227"/>
      <c r="F12" s="189"/>
      <c r="G12" s="155"/>
      <c r="H12" s="155"/>
      <c r="I12" s="155"/>
      <c r="J12" s="155"/>
      <c r="K12" s="155"/>
      <c r="L12" s="155"/>
      <c r="M12" s="155"/>
    </row>
    <row r="13" spans="1:13" ht="18.75" customHeight="1">
      <c r="A13" s="100"/>
      <c r="B13" s="100"/>
      <c r="C13" s="211" t="s">
        <v>36</v>
      </c>
      <c r="D13" s="108"/>
      <c r="E13" s="750">
        <f>SUM(G13:M13)</f>
        <v>3160</v>
      </c>
      <c r="F13" s="751"/>
      <c r="G13" s="379">
        <v>0</v>
      </c>
      <c r="H13" s="155">
        <v>128</v>
      </c>
      <c r="I13" s="155">
        <v>1174</v>
      </c>
      <c r="J13" s="155">
        <v>1128</v>
      </c>
      <c r="K13" s="155">
        <v>509</v>
      </c>
      <c r="L13" s="155">
        <v>137</v>
      </c>
      <c r="M13" s="155">
        <v>84</v>
      </c>
    </row>
    <row r="14" spans="1:13" ht="18.75" customHeight="1">
      <c r="A14" s="100"/>
      <c r="B14" s="100"/>
      <c r="C14" s="211" t="s">
        <v>304</v>
      </c>
      <c r="D14" s="108"/>
      <c r="E14" s="750">
        <f>SUM(G14:M14)</f>
        <v>12292</v>
      </c>
      <c r="F14" s="751"/>
      <c r="G14" s="379">
        <v>0</v>
      </c>
      <c r="H14" s="155">
        <v>256</v>
      </c>
      <c r="I14" s="155">
        <v>3522</v>
      </c>
      <c r="J14" s="155">
        <v>4512</v>
      </c>
      <c r="K14" s="155">
        <v>2545</v>
      </c>
      <c r="L14" s="155">
        <v>822</v>
      </c>
      <c r="M14" s="155">
        <v>635</v>
      </c>
    </row>
    <row r="15" spans="1:13" ht="18.75" customHeight="1">
      <c r="A15" s="100"/>
      <c r="B15" s="100"/>
      <c r="C15" s="153" t="s">
        <v>729</v>
      </c>
      <c r="D15" s="108"/>
      <c r="E15" s="750">
        <f>SUM(G15:M15)</f>
        <v>4083</v>
      </c>
      <c r="F15" s="751"/>
      <c r="G15" s="379">
        <v>0</v>
      </c>
      <c r="H15" s="155">
        <v>128</v>
      </c>
      <c r="I15" s="155">
        <v>1207</v>
      </c>
      <c r="J15" s="155">
        <v>1642</v>
      </c>
      <c r="K15" s="155">
        <v>753</v>
      </c>
      <c r="L15" s="155">
        <v>208</v>
      </c>
      <c r="M15" s="155">
        <v>145</v>
      </c>
    </row>
    <row r="16" spans="1:13" ht="27" customHeight="1">
      <c r="A16" s="100"/>
      <c r="B16" s="727" t="s">
        <v>574</v>
      </c>
      <c r="C16" s="727"/>
      <c r="D16" s="108"/>
      <c r="E16" s="227"/>
      <c r="F16" s="189"/>
      <c r="G16" s="155"/>
      <c r="H16" s="155"/>
      <c r="I16" s="155"/>
      <c r="J16" s="155"/>
      <c r="K16" s="155"/>
      <c r="L16" s="155"/>
      <c r="M16" s="155"/>
    </row>
    <row r="17" spans="1:14" ht="18.75" customHeight="1">
      <c r="A17" s="100"/>
      <c r="B17" s="100"/>
      <c r="C17" s="211" t="s">
        <v>36</v>
      </c>
      <c r="D17" s="108"/>
      <c r="E17" s="750">
        <f>SUM(G17:M17)</f>
        <v>8872</v>
      </c>
      <c r="F17" s="751"/>
      <c r="G17" s="155">
        <v>3</v>
      </c>
      <c r="H17" s="155">
        <v>630</v>
      </c>
      <c r="I17" s="155">
        <v>2789</v>
      </c>
      <c r="J17" s="155">
        <v>3536</v>
      </c>
      <c r="K17" s="155">
        <v>1423</v>
      </c>
      <c r="L17" s="155">
        <v>346</v>
      </c>
      <c r="M17" s="155">
        <v>145</v>
      </c>
    </row>
    <row r="18" spans="1:14" ht="18.75" customHeight="1">
      <c r="A18" s="100"/>
      <c r="B18" s="100"/>
      <c r="C18" s="211" t="s">
        <v>304</v>
      </c>
      <c r="D18" s="108"/>
      <c r="E18" s="750">
        <f>SUM(G18:M18)</f>
        <v>34040</v>
      </c>
      <c r="F18" s="751"/>
      <c r="G18" s="155">
        <v>3</v>
      </c>
      <c r="H18" s="155">
        <v>1260</v>
      </c>
      <c r="I18" s="155">
        <v>8367</v>
      </c>
      <c r="J18" s="155">
        <v>14144</v>
      </c>
      <c r="K18" s="155">
        <v>7115</v>
      </c>
      <c r="L18" s="155">
        <v>2076</v>
      </c>
      <c r="M18" s="155">
        <v>1075</v>
      </c>
    </row>
    <row r="19" spans="1:14" ht="18.75" customHeight="1" thickBot="1">
      <c r="A19" s="109"/>
      <c r="B19" s="109"/>
      <c r="C19" s="154" t="s">
        <v>350</v>
      </c>
      <c r="D19" s="110"/>
      <c r="E19" s="754">
        <f>SUM(G19:M19)</f>
        <v>14857</v>
      </c>
      <c r="F19" s="755"/>
      <c r="G19" s="156">
        <v>3</v>
      </c>
      <c r="H19" s="156">
        <v>630</v>
      </c>
      <c r="I19" s="156">
        <v>3178</v>
      </c>
      <c r="J19" s="156">
        <v>6185</v>
      </c>
      <c r="K19" s="156">
        <v>3338</v>
      </c>
      <c r="L19" s="156">
        <v>994</v>
      </c>
      <c r="M19" s="156">
        <v>529</v>
      </c>
    </row>
    <row r="20" spans="1:14" ht="5.5" customHeight="1"/>
    <row r="21" spans="1:14">
      <c r="B21" s="100" t="s">
        <v>25</v>
      </c>
      <c r="C21" s="100"/>
    </row>
    <row r="22" spans="1:14" ht="15.75" customHeight="1"/>
    <row r="23" spans="1:14" ht="15.75" customHeight="1"/>
    <row r="24" spans="1:14" ht="15.75" customHeight="1"/>
    <row r="25" spans="1:14" ht="15.75" customHeight="1"/>
    <row r="26" spans="1:14" ht="15.75" customHeight="1"/>
    <row r="27" spans="1:14" ht="20.25" customHeight="1">
      <c r="B27" s="209" t="s">
        <v>730</v>
      </c>
    </row>
    <row r="28" spans="1:14" s="151" customFormat="1" ht="20.25" customHeight="1">
      <c r="B28" s="209"/>
      <c r="C28" s="209" t="s">
        <v>390</v>
      </c>
      <c r="D28" s="209"/>
      <c r="E28" s="209"/>
      <c r="F28" s="209"/>
      <c r="G28" s="209"/>
      <c r="H28" s="209"/>
      <c r="I28" s="209"/>
      <c r="J28" s="209"/>
      <c r="K28" s="209"/>
      <c r="L28" s="209"/>
      <c r="M28" s="209"/>
    </row>
    <row r="29" spans="1:14" s="151" customFormat="1" ht="7.5" customHeight="1"/>
    <row r="30" spans="1:14" s="151" customFormat="1" ht="12" customHeight="1">
      <c r="B30" s="749" t="s">
        <v>721</v>
      </c>
      <c r="C30" s="749"/>
      <c r="D30" s="749"/>
      <c r="E30" s="749"/>
      <c r="F30" s="749"/>
      <c r="G30" s="749"/>
      <c r="H30" s="749"/>
      <c r="I30" s="749"/>
      <c r="J30" s="749"/>
      <c r="K30" s="749"/>
      <c r="L30" s="749"/>
      <c r="M30" s="749"/>
    </row>
    <row r="31" spans="1:14" s="151" customFormat="1" ht="7.5" customHeight="1" thickBot="1">
      <c r="A31" s="726"/>
      <c r="B31" s="726"/>
      <c r="C31" s="726"/>
      <c r="D31" s="726"/>
      <c r="E31" s="726"/>
      <c r="F31" s="726"/>
      <c r="G31" s="726"/>
      <c r="H31" s="726"/>
      <c r="I31" s="726"/>
      <c r="J31" s="726"/>
      <c r="K31" s="726"/>
      <c r="L31" s="726"/>
    </row>
    <row r="32" spans="1:14" s="151" customFormat="1" ht="12" customHeight="1">
      <c r="A32" s="740" t="s">
        <v>731</v>
      </c>
      <c r="B32" s="740"/>
      <c r="C32" s="740"/>
      <c r="D32" s="213"/>
      <c r="E32" s="730" t="s">
        <v>391</v>
      </c>
      <c r="F32" s="731"/>
      <c r="G32" s="731"/>
      <c r="H32" s="731"/>
      <c r="I32" s="739"/>
      <c r="J32" s="730" t="s">
        <v>392</v>
      </c>
      <c r="K32" s="731"/>
      <c r="L32" s="731"/>
      <c r="M32" s="731"/>
      <c r="N32" s="731"/>
    </row>
    <row r="33" spans="1:14" s="151" customFormat="1">
      <c r="A33" s="741"/>
      <c r="B33" s="741"/>
      <c r="C33" s="741"/>
      <c r="D33" s="148"/>
      <c r="E33" s="736" t="s">
        <v>1</v>
      </c>
      <c r="F33" s="161" t="s">
        <v>338</v>
      </c>
      <c r="G33" s="736" t="s">
        <v>733</v>
      </c>
      <c r="H33" s="736" t="s">
        <v>339</v>
      </c>
      <c r="I33" s="738" t="s">
        <v>340</v>
      </c>
      <c r="J33" s="736" t="s">
        <v>1</v>
      </c>
      <c r="K33" s="161" t="s">
        <v>338</v>
      </c>
      <c r="L33" s="736" t="s">
        <v>733</v>
      </c>
      <c r="M33" s="736" t="s">
        <v>339</v>
      </c>
      <c r="N33" s="738" t="s">
        <v>340</v>
      </c>
    </row>
    <row r="34" spans="1:14" s="151" customFormat="1">
      <c r="A34" s="742"/>
      <c r="B34" s="742"/>
      <c r="C34" s="742"/>
      <c r="D34" s="149"/>
      <c r="E34" s="737"/>
      <c r="F34" s="162" t="s">
        <v>732</v>
      </c>
      <c r="G34" s="737"/>
      <c r="H34" s="737"/>
      <c r="I34" s="738"/>
      <c r="J34" s="737"/>
      <c r="K34" s="162" t="s">
        <v>732</v>
      </c>
      <c r="L34" s="737"/>
      <c r="M34" s="737"/>
      <c r="N34" s="738"/>
    </row>
    <row r="35" spans="1:14" s="230" customFormat="1" ht="18" customHeight="1">
      <c r="A35" s="746" t="s">
        <v>389</v>
      </c>
      <c r="B35" s="746"/>
      <c r="C35" s="746"/>
      <c r="D35" s="228"/>
      <c r="E35" s="219">
        <v>59</v>
      </c>
      <c r="F35" s="229">
        <v>12</v>
      </c>
      <c r="G35" s="229">
        <v>18</v>
      </c>
      <c r="H35" s="229">
        <v>14</v>
      </c>
      <c r="I35" s="229">
        <v>15</v>
      </c>
      <c r="J35" s="219">
        <v>1896</v>
      </c>
      <c r="K35" s="229">
        <v>30</v>
      </c>
      <c r="L35" s="229">
        <v>311</v>
      </c>
      <c r="M35" s="229">
        <v>586</v>
      </c>
      <c r="N35" s="229">
        <v>969</v>
      </c>
    </row>
    <row r="36" spans="1:14" s="151" customFormat="1" ht="18" customHeight="1">
      <c r="A36" s="210"/>
      <c r="B36" s="745" t="s">
        <v>341</v>
      </c>
      <c r="C36" s="745"/>
      <c r="D36" s="208"/>
      <c r="E36" s="380">
        <v>0</v>
      </c>
      <c r="F36" s="381">
        <v>0</v>
      </c>
      <c r="G36" s="381">
        <v>0</v>
      </c>
      <c r="H36" s="381">
        <v>0</v>
      </c>
      <c r="I36" s="381">
        <v>0</v>
      </c>
      <c r="J36" s="380">
        <v>0</v>
      </c>
      <c r="K36" s="381">
        <v>0</v>
      </c>
      <c r="L36" s="381">
        <v>0</v>
      </c>
      <c r="M36" s="381">
        <v>0</v>
      </c>
      <c r="N36" s="381">
        <v>0</v>
      </c>
    </row>
    <row r="37" spans="1:14" s="151" customFormat="1" ht="18" customHeight="1">
      <c r="A37" s="210"/>
      <c r="B37" s="744" t="s">
        <v>342</v>
      </c>
      <c r="C37" s="744"/>
      <c r="D37" s="208"/>
      <c r="E37" s="98">
        <v>4</v>
      </c>
      <c r="F37" s="97">
        <v>1</v>
      </c>
      <c r="G37" s="151">
        <v>1</v>
      </c>
      <c r="H37" s="97">
        <v>1</v>
      </c>
      <c r="I37" s="151">
        <v>1</v>
      </c>
      <c r="J37" s="98">
        <v>108</v>
      </c>
      <c r="K37" s="150">
        <v>4</v>
      </c>
      <c r="L37" s="210">
        <v>12</v>
      </c>
      <c r="M37" s="150">
        <v>35</v>
      </c>
      <c r="N37" s="210">
        <v>57</v>
      </c>
    </row>
    <row r="38" spans="1:14" s="151" customFormat="1" ht="18" customHeight="1">
      <c r="A38" s="210"/>
      <c r="B38" s="744" t="s">
        <v>343</v>
      </c>
      <c r="C38" s="744"/>
      <c r="D38" s="208"/>
      <c r="E38" s="96">
        <v>54</v>
      </c>
      <c r="F38" s="97">
        <v>10</v>
      </c>
      <c r="G38" s="97">
        <v>17</v>
      </c>
      <c r="H38" s="97">
        <v>13</v>
      </c>
      <c r="I38" s="97">
        <v>14</v>
      </c>
      <c r="J38" s="382">
        <v>1787</v>
      </c>
      <c r="K38" s="150">
        <v>25</v>
      </c>
      <c r="L38" s="150">
        <v>299</v>
      </c>
      <c r="M38" s="150">
        <v>551</v>
      </c>
      <c r="N38" s="150">
        <v>912</v>
      </c>
    </row>
    <row r="39" spans="1:14" s="151" customFormat="1" ht="18" customHeight="1">
      <c r="A39" s="210"/>
      <c r="B39" s="744" t="s">
        <v>344</v>
      </c>
      <c r="C39" s="744"/>
      <c r="D39" s="208"/>
      <c r="E39" s="380">
        <v>0</v>
      </c>
      <c r="F39" s="381">
        <v>0</v>
      </c>
      <c r="G39" s="381">
        <v>0</v>
      </c>
      <c r="H39" s="381">
        <v>0</v>
      </c>
      <c r="I39" s="381">
        <v>0</v>
      </c>
      <c r="J39" s="380">
        <v>0</v>
      </c>
      <c r="K39" s="381">
        <v>0</v>
      </c>
      <c r="L39" s="381">
        <v>0</v>
      </c>
      <c r="M39" s="381">
        <v>0</v>
      </c>
      <c r="N39" s="381">
        <v>0</v>
      </c>
    </row>
    <row r="40" spans="1:14" s="151" customFormat="1" ht="18" customHeight="1">
      <c r="A40" s="210"/>
      <c r="B40" s="744" t="s">
        <v>345</v>
      </c>
      <c r="C40" s="744"/>
      <c r="D40" s="208"/>
      <c r="E40" s="380">
        <v>0</v>
      </c>
      <c r="F40" s="381">
        <v>0</v>
      </c>
      <c r="G40" s="381">
        <v>0</v>
      </c>
      <c r="H40" s="381">
        <v>0</v>
      </c>
      <c r="I40" s="381">
        <v>0</v>
      </c>
      <c r="J40" s="380">
        <v>0</v>
      </c>
      <c r="K40" s="381">
        <v>0</v>
      </c>
      <c r="L40" s="381">
        <v>0</v>
      </c>
      <c r="M40" s="381">
        <v>0</v>
      </c>
      <c r="N40" s="381">
        <v>0</v>
      </c>
    </row>
    <row r="41" spans="1:14" s="151" customFormat="1" ht="18" customHeight="1" thickBot="1">
      <c r="A41" s="200"/>
      <c r="B41" s="743" t="s">
        <v>346</v>
      </c>
      <c r="C41" s="743"/>
      <c r="D41" s="212"/>
      <c r="E41" s="99">
        <v>1</v>
      </c>
      <c r="F41" s="375">
        <v>1</v>
      </c>
      <c r="G41" s="383">
        <v>0</v>
      </c>
      <c r="H41" s="383">
        <v>0</v>
      </c>
      <c r="I41" s="383">
        <v>0</v>
      </c>
      <c r="J41" s="99">
        <v>1</v>
      </c>
      <c r="K41" s="375">
        <v>1</v>
      </c>
      <c r="L41" s="383">
        <v>0</v>
      </c>
      <c r="M41" s="383">
        <v>0</v>
      </c>
      <c r="N41" s="383">
        <v>0</v>
      </c>
    </row>
    <row r="42" spans="1:14" s="151" customFormat="1" ht="5.5" customHeight="1"/>
    <row r="43" spans="1:14" s="151" customFormat="1">
      <c r="B43" s="100" t="s">
        <v>25</v>
      </c>
    </row>
    <row r="44" spans="1:14" s="151" customFormat="1"/>
    <row r="49" spans="5:5">
      <c r="E49" s="100"/>
    </row>
  </sheetData>
  <mergeCells count="41">
    <mergeCell ref="B36:C36"/>
    <mergeCell ref="A35:C35"/>
    <mergeCell ref="A1:M1"/>
    <mergeCell ref="A3:M3"/>
    <mergeCell ref="B30:M30"/>
    <mergeCell ref="E13:F13"/>
    <mergeCell ref="E10:F10"/>
    <mergeCell ref="E9:F9"/>
    <mergeCell ref="E6:F6"/>
    <mergeCell ref="E19:F19"/>
    <mergeCell ref="E18:F18"/>
    <mergeCell ref="E17:F17"/>
    <mergeCell ref="E15:F15"/>
    <mergeCell ref="E14:F14"/>
    <mergeCell ref="B6:C6"/>
    <mergeCell ref="A4:L4"/>
    <mergeCell ref="B41:C41"/>
    <mergeCell ref="B40:C40"/>
    <mergeCell ref="B39:C39"/>
    <mergeCell ref="B38:C38"/>
    <mergeCell ref="B37:C37"/>
    <mergeCell ref="L33:L34"/>
    <mergeCell ref="M33:M34"/>
    <mergeCell ref="N33:N34"/>
    <mergeCell ref="E32:I32"/>
    <mergeCell ref="A32:C34"/>
    <mergeCell ref="E33:E34"/>
    <mergeCell ref="G33:G34"/>
    <mergeCell ref="H33:H34"/>
    <mergeCell ref="I33:I34"/>
    <mergeCell ref="J33:J34"/>
    <mergeCell ref="B16:C16"/>
    <mergeCell ref="B11:C11"/>
    <mergeCell ref="B5:C5"/>
    <mergeCell ref="A31:L31"/>
    <mergeCell ref="J32:N32"/>
    <mergeCell ref="G5:G6"/>
    <mergeCell ref="E5:F5"/>
    <mergeCell ref="B9:C9"/>
    <mergeCell ref="B10:C10"/>
    <mergeCell ref="B12:C12"/>
  </mergeCells>
  <phoneticPr fontId="4"/>
  <pageMargins left="0.78740157480314965" right="0.39370078740157483" top="1.1811023622047245" bottom="0.59055118110236227" header="0.51181102362204722" footer="0.31496062992125984"/>
  <pageSetup paperSize="9" firstPageNumber="57" orientation="portrait" useFirstPageNumber="1" r:id="rId1"/>
  <headerFooter alignWithMargins="0">
    <oddHeader>&amp;R〔３〕国勢調査</oddHeader>
    <oddFooter>&amp;C&amp;P</oddFooter>
    <evenHeader>&amp;L&amp;P　〔3〕国勢調査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8"/>
  <sheetViews>
    <sheetView view="pageBreakPreview" zoomScaleNormal="100" zoomScaleSheetLayoutView="100" workbookViewId="0">
      <selection activeCell="I49" sqref="I49"/>
    </sheetView>
  </sheetViews>
  <sheetFormatPr defaultColWidth="9" defaultRowHeight="13"/>
  <cols>
    <col min="1" max="1" width="2.36328125" style="119" customWidth="1"/>
    <col min="2" max="5" width="2.26953125" style="119" customWidth="1"/>
    <col min="6" max="6" width="7.26953125" style="119" customWidth="1"/>
    <col min="7" max="7" width="7.7265625" style="119" customWidth="1"/>
    <col min="8" max="14" width="7.90625" style="119" customWidth="1"/>
    <col min="15" max="15" width="7.453125" style="119" customWidth="1"/>
    <col min="16" max="16384" width="9" style="119"/>
  </cols>
  <sheetData>
    <row r="1" spans="1:15" ht="19">
      <c r="A1" s="720" t="s">
        <v>734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</row>
    <row r="2" spans="1:15" ht="19">
      <c r="A2" s="720" t="s">
        <v>575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</row>
    <row r="3" spans="1:15" ht="7.5" customHeight="1">
      <c r="A3" s="763"/>
      <c r="B3" s="763"/>
      <c r="C3" s="763"/>
      <c r="D3" s="763"/>
      <c r="E3" s="763"/>
      <c r="F3" s="763"/>
      <c r="G3" s="763"/>
      <c r="H3" s="763"/>
      <c r="I3" s="763"/>
      <c r="J3" s="763"/>
      <c r="K3" s="763"/>
      <c r="L3" s="763"/>
      <c r="M3" s="763"/>
      <c r="N3" s="763"/>
    </row>
    <row r="4" spans="1:15" s="151" customFormat="1" ht="12">
      <c r="A4" s="749" t="s">
        <v>721</v>
      </c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</row>
    <row r="5" spans="1:15" s="151" customFormat="1" ht="7.5" customHeight="1" thickBot="1">
      <c r="A5" s="726"/>
      <c r="B5" s="726"/>
      <c r="C5" s="726"/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  <c r="O5" s="287"/>
    </row>
    <row r="6" spans="1:15" s="151" customFormat="1" ht="30" customHeight="1">
      <c r="A6" s="761" t="s">
        <v>577</v>
      </c>
      <c r="B6" s="761"/>
      <c r="C6" s="761"/>
      <c r="D6" s="761"/>
      <c r="E6" s="761"/>
      <c r="F6" s="762"/>
      <c r="G6" s="218" t="s">
        <v>554</v>
      </c>
      <c r="H6" s="201" t="s">
        <v>735</v>
      </c>
      <c r="I6" s="201" t="s">
        <v>723</v>
      </c>
      <c r="J6" s="201" t="s">
        <v>724</v>
      </c>
      <c r="K6" s="201" t="s">
        <v>725</v>
      </c>
      <c r="L6" s="201" t="s">
        <v>726</v>
      </c>
      <c r="M6" s="201" t="s">
        <v>727</v>
      </c>
      <c r="N6" s="195" t="s">
        <v>728</v>
      </c>
      <c r="O6" s="294" t="s">
        <v>365</v>
      </c>
    </row>
    <row r="7" spans="1:15" s="151" customFormat="1" ht="17.25" customHeight="1">
      <c r="B7" s="759" t="s">
        <v>385</v>
      </c>
      <c r="C7" s="759"/>
      <c r="D7" s="759"/>
      <c r="E7" s="759"/>
      <c r="F7" s="760"/>
      <c r="G7" s="219">
        <v>24639</v>
      </c>
      <c r="H7" s="120">
        <v>9731</v>
      </c>
      <c r="I7" s="120">
        <v>9710</v>
      </c>
      <c r="J7" s="120">
        <v>3473</v>
      </c>
      <c r="K7" s="120">
        <v>1113</v>
      </c>
      <c r="L7" s="120">
        <v>397</v>
      </c>
      <c r="M7" s="120">
        <v>143</v>
      </c>
      <c r="N7" s="120">
        <v>72</v>
      </c>
      <c r="O7" s="293" t="s">
        <v>491</v>
      </c>
    </row>
    <row r="8" spans="1:15" s="151" customFormat="1" ht="17.25" customHeight="1">
      <c r="B8" s="721" t="s">
        <v>386</v>
      </c>
      <c r="C8" s="721"/>
      <c r="D8" s="721"/>
      <c r="E8" s="721"/>
      <c r="F8" s="585"/>
      <c r="G8" s="220">
        <v>47395</v>
      </c>
      <c r="H8" s="50">
        <v>9731</v>
      </c>
      <c r="I8" s="50">
        <v>19420</v>
      </c>
      <c r="J8" s="50">
        <v>10419</v>
      </c>
      <c r="K8" s="50">
        <v>4452</v>
      </c>
      <c r="L8" s="50">
        <v>1985</v>
      </c>
      <c r="M8" s="50">
        <v>858</v>
      </c>
      <c r="N8" s="50">
        <v>530</v>
      </c>
      <c r="O8" s="295" t="s">
        <v>492</v>
      </c>
    </row>
    <row r="9" spans="1:15" s="151" customFormat="1" ht="17.25" customHeight="1" thickBot="1">
      <c r="A9" s="200"/>
      <c r="B9" s="726" t="s">
        <v>370</v>
      </c>
      <c r="C9" s="726"/>
      <c r="D9" s="726"/>
      <c r="E9" s="726"/>
      <c r="F9" s="758"/>
      <c r="G9" s="221">
        <v>33979</v>
      </c>
      <c r="H9" s="121">
        <v>9731</v>
      </c>
      <c r="I9" s="121">
        <v>15789</v>
      </c>
      <c r="J9" s="121">
        <v>5782</v>
      </c>
      <c r="K9" s="121">
        <v>1779</v>
      </c>
      <c r="L9" s="121">
        <v>556</v>
      </c>
      <c r="M9" s="121">
        <v>216</v>
      </c>
      <c r="N9" s="121">
        <v>126</v>
      </c>
      <c r="O9" s="296" t="s">
        <v>493</v>
      </c>
    </row>
    <row r="10" spans="1:15" s="151" customFormat="1" ht="5.5" customHeight="1"/>
    <row r="11" spans="1:15" s="151" customFormat="1" ht="12">
      <c r="C11" s="100" t="s">
        <v>387</v>
      </c>
    </row>
    <row r="48" spans="8:8">
      <c r="H48" s="151"/>
    </row>
  </sheetData>
  <mergeCells count="9">
    <mergeCell ref="B9:F9"/>
    <mergeCell ref="B8:F8"/>
    <mergeCell ref="B7:F7"/>
    <mergeCell ref="A6:F6"/>
    <mergeCell ref="A1:O1"/>
    <mergeCell ref="A2:O2"/>
    <mergeCell ref="A4:O4"/>
    <mergeCell ref="A3:N3"/>
    <mergeCell ref="A5:N5"/>
  </mergeCells>
  <phoneticPr fontId="4"/>
  <pageMargins left="0.78740157480314965" right="0.39370078740157483" top="0.98425196850393704" bottom="0.59055118110236227" header="0.51181102362204722" footer="0.31496062992125984"/>
  <pageSetup paperSize="9" firstPageNumber="58" orientation="portrait" useFirstPageNumber="1" r:id="rId1"/>
  <headerFooter alignWithMargins="0">
    <oddHeader>&amp;L〔３〕国勢調査</oddHeader>
    <oddFooter>&amp;C&amp;P</oddFooter>
    <evenHeader>&amp;L&amp;P　〔3〕国勢調査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54"/>
  <sheetViews>
    <sheetView view="pageBreakPreview" zoomScaleNormal="100" zoomScaleSheetLayoutView="100" workbookViewId="0">
      <selection activeCell="A3" sqref="A3:J3"/>
    </sheetView>
  </sheetViews>
  <sheetFormatPr defaultColWidth="9" defaultRowHeight="13"/>
  <cols>
    <col min="1" max="1" width="2.36328125" style="119" customWidth="1"/>
    <col min="2" max="5" width="2.26953125" style="119" customWidth="1"/>
    <col min="6" max="6" width="20.26953125" style="119" customWidth="1"/>
    <col min="7" max="10" width="12.6328125" style="119" customWidth="1"/>
    <col min="11" max="14" width="16" style="119" customWidth="1"/>
    <col min="15" max="15" width="7.453125" style="119" customWidth="1"/>
    <col min="16" max="16384" width="9" style="119"/>
  </cols>
  <sheetData>
    <row r="1" spans="1:14" s="460" customFormat="1" ht="21.75" customHeight="1">
      <c r="A1" s="764" t="s">
        <v>736</v>
      </c>
      <c r="B1" s="764"/>
      <c r="C1" s="764"/>
      <c r="D1" s="764"/>
      <c r="E1" s="764"/>
      <c r="F1" s="764"/>
      <c r="G1" s="764"/>
      <c r="H1" s="764"/>
      <c r="I1" s="764"/>
      <c r="J1" s="764"/>
      <c r="K1" s="459"/>
      <c r="L1" s="459"/>
    </row>
    <row r="2" spans="1:14" s="460" customFormat="1" ht="21.75" customHeight="1">
      <c r="A2" s="764" t="s">
        <v>576</v>
      </c>
      <c r="B2" s="764"/>
      <c r="C2" s="764"/>
      <c r="D2" s="764"/>
      <c r="E2" s="764"/>
      <c r="F2" s="764"/>
      <c r="G2" s="764"/>
      <c r="H2" s="764"/>
      <c r="I2" s="764"/>
      <c r="J2" s="764"/>
      <c r="K2" s="459"/>
      <c r="L2" s="459"/>
    </row>
    <row r="3" spans="1:14" s="460" customFormat="1" ht="21.75" customHeight="1">
      <c r="A3" s="764" t="s">
        <v>743</v>
      </c>
      <c r="B3" s="764"/>
      <c r="C3" s="764"/>
      <c r="D3" s="764"/>
      <c r="E3" s="764"/>
      <c r="F3" s="764"/>
      <c r="G3" s="764"/>
      <c r="H3" s="764"/>
      <c r="I3" s="764"/>
      <c r="J3" s="764"/>
      <c r="K3" s="459"/>
      <c r="L3" s="459"/>
    </row>
    <row r="4" spans="1:14" s="460" customFormat="1" ht="7.5" customHeight="1">
      <c r="A4" s="766"/>
      <c r="B4" s="766"/>
      <c r="C4" s="766"/>
      <c r="D4" s="766"/>
      <c r="E4" s="766"/>
      <c r="F4" s="766"/>
      <c r="G4" s="766"/>
      <c r="H4" s="766"/>
      <c r="I4" s="766"/>
      <c r="J4" s="766"/>
      <c r="K4" s="766"/>
      <c r="L4" s="766"/>
    </row>
    <row r="5" spans="1:14" s="460" customFormat="1" ht="17.25" customHeight="1">
      <c r="A5" s="697" t="s">
        <v>737</v>
      </c>
      <c r="B5" s="697"/>
      <c r="C5" s="697"/>
      <c r="D5" s="697"/>
      <c r="E5" s="697"/>
      <c r="F5" s="697"/>
      <c r="G5" s="697"/>
      <c r="H5" s="697"/>
      <c r="I5" s="697"/>
      <c r="J5" s="697"/>
      <c r="M5" s="457"/>
      <c r="N5" s="457"/>
    </row>
    <row r="6" spans="1:14" s="460" customFormat="1" ht="7.5" customHeight="1" thickBot="1"/>
    <row r="7" spans="1:14" s="460" customFormat="1" ht="13.5" customHeight="1">
      <c r="A7" s="59"/>
      <c r="B7" s="707" t="s">
        <v>322</v>
      </c>
      <c r="C7" s="707"/>
      <c r="D7" s="707"/>
      <c r="E7" s="707"/>
      <c r="F7" s="765"/>
      <c r="G7" s="82"/>
      <c r="H7" s="82"/>
      <c r="I7" s="82" t="s">
        <v>371</v>
      </c>
      <c r="J7" s="140" t="s">
        <v>323</v>
      </c>
    </row>
    <row r="8" spans="1:14" s="460" customFormat="1" ht="12">
      <c r="A8" s="61"/>
      <c r="B8" s="708" t="s">
        <v>324</v>
      </c>
      <c r="C8" s="708"/>
      <c r="D8" s="708"/>
      <c r="E8" s="708"/>
      <c r="F8" s="702"/>
      <c r="G8" s="84" t="s">
        <v>318</v>
      </c>
      <c r="H8" s="84" t="s">
        <v>319</v>
      </c>
      <c r="I8" s="84" t="s">
        <v>205</v>
      </c>
      <c r="J8" s="141" t="s">
        <v>325</v>
      </c>
    </row>
    <row r="9" spans="1:14" s="460" customFormat="1" ht="12">
      <c r="A9" s="85"/>
      <c r="B9" s="709" t="s">
        <v>714</v>
      </c>
      <c r="C9" s="709"/>
      <c r="D9" s="709"/>
      <c r="E9" s="709"/>
      <c r="F9" s="767"/>
      <c r="G9" s="87"/>
      <c r="H9" s="87"/>
      <c r="I9" s="87" t="s">
        <v>319</v>
      </c>
      <c r="J9" s="142" t="s">
        <v>326</v>
      </c>
    </row>
    <row r="10" spans="1:14" s="460" customFormat="1" ht="15.75" customHeight="1">
      <c r="A10" s="710" t="s">
        <v>372</v>
      </c>
      <c r="B10" s="710"/>
      <c r="C10" s="710"/>
      <c r="D10" s="710"/>
      <c r="E10" s="710"/>
      <c r="F10" s="711"/>
      <c r="G10" s="217">
        <v>24639</v>
      </c>
      <c r="H10" s="217">
        <v>47395</v>
      </c>
      <c r="I10" s="217">
        <v>33979</v>
      </c>
      <c r="J10" s="222">
        <v>1.9235800000000001</v>
      </c>
    </row>
    <row r="11" spans="1:14" s="460" customFormat="1" ht="15.75" customHeight="1">
      <c r="A11" s="456"/>
      <c r="B11" s="701" t="s">
        <v>328</v>
      </c>
      <c r="C11" s="701"/>
      <c r="D11" s="701"/>
      <c r="E11" s="701"/>
      <c r="F11" s="702"/>
      <c r="G11" s="88">
        <v>24569</v>
      </c>
      <c r="H11" s="88">
        <v>47281</v>
      </c>
      <c r="I11" s="88">
        <v>33897</v>
      </c>
      <c r="J11" s="222">
        <v>1.92442</v>
      </c>
    </row>
    <row r="12" spans="1:14" s="460" customFormat="1" ht="15.75" customHeight="1">
      <c r="A12" s="456"/>
      <c r="B12" s="456"/>
      <c r="C12" s="701" t="s">
        <v>329</v>
      </c>
      <c r="D12" s="701"/>
      <c r="E12" s="701"/>
      <c r="F12" s="702"/>
      <c r="G12" s="88">
        <v>24367</v>
      </c>
      <c r="H12" s="88">
        <v>46985</v>
      </c>
      <c r="I12" s="88">
        <v>33645</v>
      </c>
      <c r="J12" s="222">
        <v>1.92822</v>
      </c>
    </row>
    <row r="13" spans="1:14" s="460" customFormat="1" ht="15.75" customHeight="1">
      <c r="A13" s="456"/>
      <c r="B13" s="456"/>
      <c r="C13" s="456"/>
      <c r="D13" s="701" t="s">
        <v>330</v>
      </c>
      <c r="E13" s="701"/>
      <c r="F13" s="702"/>
      <c r="G13" s="88">
        <v>15213</v>
      </c>
      <c r="H13" s="88">
        <v>32824</v>
      </c>
      <c r="I13" s="88">
        <v>22302</v>
      </c>
      <c r="J13" s="222">
        <v>2.1576300000000002</v>
      </c>
    </row>
    <row r="14" spans="1:14" s="460" customFormat="1" ht="15.75" customHeight="1">
      <c r="A14" s="456"/>
      <c r="B14" s="456"/>
      <c r="C14" s="456"/>
      <c r="D14" s="768" t="s">
        <v>373</v>
      </c>
      <c r="E14" s="701"/>
      <c r="F14" s="702"/>
      <c r="G14" s="88">
        <v>2720</v>
      </c>
      <c r="H14" s="88">
        <v>4459</v>
      </c>
      <c r="I14" s="88">
        <v>3633</v>
      </c>
      <c r="J14" s="222">
        <v>1.63934</v>
      </c>
    </row>
    <row r="15" spans="1:14" s="460" customFormat="1" ht="15.75" customHeight="1">
      <c r="A15" s="456"/>
      <c r="B15" s="456"/>
      <c r="C15" s="456"/>
      <c r="D15" s="701" t="s">
        <v>332</v>
      </c>
      <c r="E15" s="701"/>
      <c r="F15" s="702"/>
      <c r="G15" s="88">
        <v>6381</v>
      </c>
      <c r="H15" s="88">
        <v>9621</v>
      </c>
      <c r="I15" s="88">
        <v>7646</v>
      </c>
      <c r="J15" s="222">
        <v>1.50776</v>
      </c>
    </row>
    <row r="16" spans="1:14" s="460" customFormat="1" ht="15.75" customHeight="1">
      <c r="A16" s="456"/>
      <c r="B16" s="456"/>
      <c r="C16" s="456"/>
      <c r="D16" s="701" t="s">
        <v>333</v>
      </c>
      <c r="E16" s="701"/>
      <c r="F16" s="702"/>
      <c r="G16" s="88">
        <v>53</v>
      </c>
      <c r="H16" s="88">
        <v>81</v>
      </c>
      <c r="I16" s="88">
        <v>64</v>
      </c>
      <c r="J16" s="222">
        <v>1.5283</v>
      </c>
    </row>
    <row r="17" spans="1:12" s="460" customFormat="1" ht="15.75" customHeight="1">
      <c r="A17" s="456"/>
      <c r="B17" s="456"/>
      <c r="C17" s="701" t="s">
        <v>334</v>
      </c>
      <c r="D17" s="701"/>
      <c r="E17" s="701"/>
      <c r="F17" s="702"/>
      <c r="G17" s="88">
        <v>202</v>
      </c>
      <c r="H17" s="88">
        <v>296</v>
      </c>
      <c r="I17" s="88">
        <v>252</v>
      </c>
      <c r="J17" s="222">
        <v>1.4653499999999999</v>
      </c>
    </row>
    <row r="18" spans="1:12" s="460" customFormat="1" ht="15.75" customHeight="1">
      <c r="A18" s="456"/>
      <c r="B18" s="768" t="s">
        <v>374</v>
      </c>
      <c r="C18" s="768"/>
      <c r="D18" s="768"/>
      <c r="E18" s="768"/>
      <c r="F18" s="769"/>
      <c r="G18" s="88">
        <v>70</v>
      </c>
      <c r="H18" s="88">
        <v>114</v>
      </c>
      <c r="I18" s="88">
        <v>82</v>
      </c>
      <c r="J18" s="222">
        <v>1.6285700000000001</v>
      </c>
    </row>
    <row r="19" spans="1:12" s="460" customFormat="1" ht="15.75" customHeight="1" thickBot="1">
      <c r="A19" s="458"/>
      <c r="B19" s="699" t="s">
        <v>375</v>
      </c>
      <c r="C19" s="699"/>
      <c r="D19" s="699"/>
      <c r="E19" s="699"/>
      <c r="F19" s="700"/>
      <c r="G19" s="378">
        <v>0</v>
      </c>
      <c r="H19" s="378">
        <v>0</v>
      </c>
      <c r="I19" s="378">
        <v>0</v>
      </c>
      <c r="J19" s="378">
        <v>0</v>
      </c>
      <c r="K19" s="61"/>
      <c r="L19" s="61"/>
    </row>
    <row r="20" spans="1:12" s="460" customFormat="1" ht="5.5" customHeight="1"/>
    <row r="21" spans="1:12" s="460" customFormat="1" ht="12">
      <c r="C21" s="122" t="s">
        <v>321</v>
      </c>
    </row>
    <row r="54" spans="8:8">
      <c r="H54" s="151"/>
    </row>
  </sheetData>
  <mergeCells count="18">
    <mergeCell ref="C17:F17"/>
    <mergeCell ref="B18:F18"/>
    <mergeCell ref="B19:F19"/>
    <mergeCell ref="D14:F14"/>
    <mergeCell ref="D15:F15"/>
    <mergeCell ref="B9:F9"/>
    <mergeCell ref="D16:F16"/>
    <mergeCell ref="B8:F8"/>
    <mergeCell ref="A10:F10"/>
    <mergeCell ref="B11:F11"/>
    <mergeCell ref="C12:F12"/>
    <mergeCell ref="D13:F13"/>
    <mergeCell ref="A1:J1"/>
    <mergeCell ref="A2:J2"/>
    <mergeCell ref="A5:J5"/>
    <mergeCell ref="A3:J3"/>
    <mergeCell ref="B7:F7"/>
    <mergeCell ref="A4:L4"/>
  </mergeCells>
  <phoneticPr fontId="4"/>
  <pageMargins left="0.78740157480314965" right="0.39370078740157483" top="1.1811023622047245" bottom="0.59055118110236227" header="0.51181102362204722" footer="0.51181102362204722"/>
  <pageSetup paperSize="9" firstPageNumber="23" orientation="portrait" useFirstPageNumber="1" r:id="rId1"/>
  <headerFooter alignWithMargins="0">
    <evenHeader>&amp;L&amp;P　〔3〕国勢調査</evenHeader>
  </headerFooter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2"/>
  <sheetViews>
    <sheetView view="pageBreakPreview" zoomScaleNormal="90" zoomScaleSheetLayoutView="100" workbookViewId="0">
      <selection activeCell="T27" sqref="T27"/>
    </sheetView>
  </sheetViews>
  <sheetFormatPr defaultColWidth="9" defaultRowHeight="12"/>
  <cols>
    <col min="1" max="1" width="2.36328125" style="461" customWidth="1"/>
    <col min="2" max="2" width="4.08984375" style="461" customWidth="1"/>
    <col min="3" max="3" width="4.453125" style="461" bestFit="1" customWidth="1"/>
    <col min="4" max="4" width="3.36328125" style="461" bestFit="1" customWidth="1"/>
    <col min="5" max="5" width="4.453125" style="461" bestFit="1" customWidth="1"/>
    <col min="6" max="7" width="3.08984375" style="461" customWidth="1"/>
    <col min="8" max="8" width="2.36328125" style="461" customWidth="1"/>
    <col min="9" max="10" width="10.6328125" style="461" customWidth="1"/>
    <col min="11" max="11" width="9.36328125" style="461" customWidth="1"/>
    <col min="12" max="13" width="4.36328125" style="461" customWidth="1"/>
    <col min="14" max="14" width="9.36328125" style="461" customWidth="1"/>
    <col min="15" max="15" width="8.6328125" style="461" customWidth="1"/>
    <col min="16" max="16384" width="9" style="461"/>
  </cols>
  <sheetData>
    <row r="1" spans="1:17" ht="20.25" customHeight="1">
      <c r="A1" s="784" t="s">
        <v>738</v>
      </c>
      <c r="B1" s="784"/>
      <c r="C1" s="784"/>
      <c r="D1" s="784"/>
      <c r="E1" s="784"/>
      <c r="F1" s="784"/>
      <c r="G1" s="784"/>
      <c r="H1" s="784"/>
      <c r="I1" s="784"/>
      <c r="J1" s="784"/>
      <c r="K1" s="784"/>
      <c r="L1" s="784"/>
      <c r="M1" s="784"/>
      <c r="N1" s="784"/>
      <c r="O1" s="784"/>
      <c r="P1" s="784"/>
    </row>
    <row r="2" spans="1:17" ht="22.5" customHeight="1">
      <c r="A2" s="784" t="s">
        <v>756</v>
      </c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</row>
    <row r="3" spans="1:17" ht="6" customHeight="1">
      <c r="B3" s="79"/>
      <c r="C3" s="79"/>
    </row>
    <row r="4" spans="1:17" ht="15" customHeight="1">
      <c r="B4" s="460"/>
      <c r="C4" s="785" t="s">
        <v>713</v>
      </c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785"/>
    </row>
    <row r="5" spans="1:17" ht="6" customHeight="1" thickBot="1">
      <c r="C5" s="786"/>
      <c r="D5" s="786"/>
      <c r="E5" s="786"/>
      <c r="F5" s="786"/>
      <c r="G5" s="786"/>
      <c r="H5" s="786"/>
      <c r="I5" s="786"/>
      <c r="J5" s="786"/>
      <c r="K5" s="786"/>
      <c r="L5" s="786"/>
      <c r="M5" s="786"/>
      <c r="N5" s="786"/>
    </row>
    <row r="6" spans="1:17" ht="15" customHeight="1">
      <c r="C6" s="59"/>
      <c r="D6" s="770" t="s">
        <v>578</v>
      </c>
      <c r="E6" s="770"/>
      <c r="F6" s="770"/>
      <c r="G6" s="770"/>
      <c r="H6" s="59"/>
      <c r="I6" s="772" t="s">
        <v>318</v>
      </c>
      <c r="J6" s="772" t="s">
        <v>319</v>
      </c>
      <c r="K6" s="774" t="s">
        <v>579</v>
      </c>
      <c r="L6" s="765"/>
      <c r="M6" s="774" t="s">
        <v>742</v>
      </c>
      <c r="N6" s="707"/>
    </row>
    <row r="7" spans="1:17" ht="15" customHeight="1">
      <c r="C7" s="85"/>
      <c r="D7" s="771"/>
      <c r="E7" s="771"/>
      <c r="F7" s="771"/>
      <c r="G7" s="771"/>
      <c r="H7" s="85"/>
      <c r="I7" s="773"/>
      <c r="J7" s="773"/>
      <c r="K7" s="775" t="s">
        <v>319</v>
      </c>
      <c r="L7" s="767"/>
      <c r="M7" s="775" t="s">
        <v>326</v>
      </c>
      <c r="N7" s="709"/>
    </row>
    <row r="8" spans="1:17" ht="15" customHeight="1">
      <c r="C8" s="710" t="s">
        <v>167</v>
      </c>
      <c r="D8" s="710"/>
      <c r="E8" s="710"/>
      <c r="F8" s="710"/>
      <c r="G8" s="710"/>
      <c r="H8" s="711"/>
      <c r="I8" s="462">
        <f>SUM(I9:I11,I15:I17)</f>
        <v>24639</v>
      </c>
      <c r="J8" s="463">
        <f>SUM(J9:J11,J15:J17)</f>
        <v>47395</v>
      </c>
      <c r="K8" s="778">
        <f>SUM(K9:L11,K15:L17)</f>
        <v>33979</v>
      </c>
      <c r="L8" s="778"/>
      <c r="M8" s="779">
        <f t="shared" ref="M8:M16" si="0">J8/I8</f>
        <v>1.9235764438491822</v>
      </c>
      <c r="N8" s="779"/>
    </row>
    <row r="9" spans="1:17" ht="16.5" customHeight="1">
      <c r="C9" s="456"/>
      <c r="D9" s="701" t="s">
        <v>580</v>
      </c>
      <c r="E9" s="701"/>
      <c r="F9" s="701"/>
      <c r="G9" s="701"/>
      <c r="H9" s="702"/>
      <c r="I9" s="88">
        <v>12737</v>
      </c>
      <c r="J9" s="88">
        <v>27959</v>
      </c>
      <c r="K9" s="776">
        <v>18718</v>
      </c>
      <c r="L9" s="776"/>
      <c r="M9" s="777">
        <f t="shared" si="0"/>
        <v>2.1951008871790845</v>
      </c>
      <c r="N9" s="777"/>
    </row>
    <row r="10" spans="1:17" ht="16.5" customHeight="1">
      <c r="C10" s="456"/>
      <c r="D10" s="701" t="s">
        <v>581</v>
      </c>
      <c r="E10" s="701"/>
      <c r="F10" s="701"/>
      <c r="G10" s="701"/>
      <c r="H10" s="702"/>
      <c r="I10" s="88">
        <v>2475</v>
      </c>
      <c r="J10" s="88">
        <v>4389</v>
      </c>
      <c r="K10" s="776">
        <v>3396</v>
      </c>
      <c r="L10" s="776"/>
      <c r="M10" s="777">
        <f t="shared" si="0"/>
        <v>1.7733333333333334</v>
      </c>
      <c r="N10" s="777"/>
    </row>
    <row r="11" spans="1:17" ht="16.5" customHeight="1">
      <c r="C11" s="456"/>
      <c r="D11" s="701" t="s">
        <v>582</v>
      </c>
      <c r="E11" s="701"/>
      <c r="F11" s="701"/>
      <c r="G11" s="701"/>
      <c r="H11" s="702"/>
      <c r="I11" s="88">
        <v>9320</v>
      </c>
      <c r="J11" s="88">
        <v>14863</v>
      </c>
      <c r="K11" s="776">
        <v>11732</v>
      </c>
      <c r="L11" s="776"/>
      <c r="M11" s="777">
        <f t="shared" si="0"/>
        <v>1.5947424892703863</v>
      </c>
      <c r="N11" s="777"/>
    </row>
    <row r="12" spans="1:17" ht="16.5" customHeight="1">
      <c r="C12" s="456"/>
      <c r="D12" s="456"/>
      <c r="E12" s="701" t="s">
        <v>739</v>
      </c>
      <c r="F12" s="701"/>
      <c r="G12" s="701"/>
      <c r="H12" s="702"/>
      <c r="I12" s="88">
        <v>1503</v>
      </c>
      <c r="J12" s="88">
        <v>2062</v>
      </c>
      <c r="K12" s="776">
        <v>1737</v>
      </c>
      <c r="L12" s="776"/>
      <c r="M12" s="777">
        <f t="shared" si="0"/>
        <v>1.3719228210246175</v>
      </c>
      <c r="N12" s="777"/>
    </row>
    <row r="13" spans="1:17" ht="16.5" customHeight="1">
      <c r="C13" s="456"/>
      <c r="D13" s="456"/>
      <c r="E13" s="701" t="s">
        <v>740</v>
      </c>
      <c r="F13" s="701"/>
      <c r="G13" s="701"/>
      <c r="H13" s="702"/>
      <c r="I13" s="88">
        <v>3872</v>
      </c>
      <c r="J13" s="88">
        <v>5743</v>
      </c>
      <c r="K13" s="776">
        <v>4703</v>
      </c>
      <c r="L13" s="776"/>
      <c r="M13" s="777">
        <f t="shared" si="0"/>
        <v>1.4832128099173554</v>
      </c>
      <c r="N13" s="777"/>
    </row>
    <row r="14" spans="1:17" ht="16.5" customHeight="1">
      <c r="C14" s="456"/>
      <c r="D14" s="456"/>
      <c r="E14" s="701" t="s">
        <v>741</v>
      </c>
      <c r="F14" s="701"/>
      <c r="G14" s="701"/>
      <c r="H14" s="702"/>
      <c r="I14" s="88">
        <v>3945</v>
      </c>
      <c r="J14" s="88">
        <v>7058</v>
      </c>
      <c r="K14" s="776">
        <v>5292</v>
      </c>
      <c r="L14" s="776"/>
      <c r="M14" s="777">
        <f t="shared" si="0"/>
        <v>1.7891001267427122</v>
      </c>
      <c r="N14" s="777"/>
      <c r="P14" s="459"/>
      <c r="Q14" s="459"/>
    </row>
    <row r="15" spans="1:17" ht="16.5" customHeight="1">
      <c r="C15" s="456"/>
      <c r="D15" s="708" t="s">
        <v>583</v>
      </c>
      <c r="E15" s="708"/>
      <c r="F15" s="708"/>
      <c r="G15" s="708"/>
      <c r="H15" s="702"/>
      <c r="I15" s="88">
        <v>37</v>
      </c>
      <c r="J15" s="88">
        <v>70</v>
      </c>
      <c r="K15" s="783">
        <v>51</v>
      </c>
      <c r="L15" s="783"/>
      <c r="M15" s="777">
        <f t="shared" si="0"/>
        <v>1.8918918918918919</v>
      </c>
      <c r="N15" s="777"/>
      <c r="P15" s="459"/>
      <c r="Q15" s="459"/>
    </row>
    <row r="16" spans="1:17" ht="16.5" customHeight="1">
      <c r="C16" s="787" t="s">
        <v>584</v>
      </c>
      <c r="D16" s="787"/>
      <c r="E16" s="787"/>
      <c r="F16" s="787"/>
      <c r="G16" s="787"/>
      <c r="H16" s="769"/>
      <c r="I16" s="88">
        <v>70</v>
      </c>
      <c r="J16" s="88">
        <v>114</v>
      </c>
      <c r="K16" s="783">
        <v>82</v>
      </c>
      <c r="L16" s="783"/>
      <c r="M16" s="777">
        <f t="shared" si="0"/>
        <v>1.6285714285714286</v>
      </c>
      <c r="N16" s="777"/>
      <c r="P16" s="459"/>
      <c r="Q16" s="459"/>
    </row>
    <row r="17" spans="3:17" ht="16.5" customHeight="1" thickBot="1">
      <c r="C17" s="780" t="s">
        <v>585</v>
      </c>
      <c r="D17" s="780"/>
      <c r="E17" s="780"/>
      <c r="F17" s="780"/>
      <c r="G17" s="780"/>
      <c r="H17" s="781"/>
      <c r="I17" s="378">
        <v>0</v>
      </c>
      <c r="J17" s="378">
        <v>0</v>
      </c>
      <c r="K17" s="782">
        <v>0</v>
      </c>
      <c r="L17" s="782"/>
      <c r="M17" s="782">
        <v>0</v>
      </c>
      <c r="N17" s="782"/>
      <c r="P17" s="459"/>
      <c r="Q17" s="459"/>
    </row>
    <row r="18" spans="3:17" ht="6" customHeight="1"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P18" s="460"/>
      <c r="Q18" s="460"/>
    </row>
    <row r="19" spans="3:17" ht="13.5" customHeight="1">
      <c r="C19" s="460"/>
      <c r="D19" s="460" t="s">
        <v>586</v>
      </c>
      <c r="E19" s="460"/>
      <c r="F19" s="460"/>
      <c r="G19" s="460"/>
      <c r="H19" s="460"/>
      <c r="I19" s="460"/>
      <c r="J19" s="460"/>
      <c r="K19" s="460"/>
      <c r="L19" s="460"/>
      <c r="M19" s="460"/>
      <c r="N19" s="460"/>
      <c r="P19" s="460"/>
      <c r="Q19" s="460"/>
    </row>
    <row r="20" spans="3:17" ht="13.5" customHeight="1">
      <c r="C20" s="460"/>
      <c r="D20" s="122" t="s">
        <v>321</v>
      </c>
      <c r="E20" s="460"/>
      <c r="F20" s="460"/>
      <c r="G20" s="460"/>
      <c r="H20" s="460"/>
      <c r="I20" s="460"/>
      <c r="J20" s="460"/>
      <c r="K20" s="460"/>
      <c r="L20" s="460"/>
      <c r="M20" s="460"/>
      <c r="N20" s="460"/>
      <c r="P20" s="457"/>
      <c r="Q20" s="457"/>
    </row>
    <row r="21" spans="3:17" ht="15" customHeight="1">
      <c r="P21" s="61"/>
      <c r="Q21" s="61"/>
    </row>
    <row r="22" spans="3:17" ht="15" customHeight="1">
      <c r="P22" s="464"/>
      <c r="Q22" s="464"/>
    </row>
    <row r="23" spans="3:17">
      <c r="P23" s="464"/>
      <c r="Q23" s="464"/>
    </row>
    <row r="24" spans="3:17" ht="13.5" customHeight="1">
      <c r="P24" s="464"/>
      <c r="Q24" s="464"/>
    </row>
    <row r="25" spans="3:17">
      <c r="P25" s="464"/>
      <c r="Q25" s="464"/>
    </row>
    <row r="26" spans="3:17" ht="13.5" customHeight="1">
      <c r="P26" s="464"/>
      <c r="Q26" s="464"/>
    </row>
    <row r="27" spans="3:17" ht="13.5" customHeight="1">
      <c r="P27" s="464"/>
      <c r="Q27" s="464"/>
    </row>
    <row r="28" spans="3:17" ht="13.5" customHeight="1">
      <c r="P28" s="464"/>
      <c r="Q28" s="464"/>
    </row>
    <row r="29" spans="3:17" ht="13.5" customHeight="1">
      <c r="P29" s="464"/>
      <c r="Q29" s="464"/>
    </row>
    <row r="30" spans="3:17" ht="11.15" customHeight="1">
      <c r="P30" s="464"/>
      <c r="Q30" s="464"/>
    </row>
    <row r="31" spans="3:17" ht="13.5" customHeight="1">
      <c r="P31" s="460"/>
      <c r="Q31" s="460"/>
    </row>
    <row r="32" spans="3:17" ht="13.5" customHeight="1"/>
  </sheetData>
  <mergeCells count="40">
    <mergeCell ref="A1:P1"/>
    <mergeCell ref="A2:P2"/>
    <mergeCell ref="C4:N5"/>
    <mergeCell ref="C16:H16"/>
    <mergeCell ref="K16:L16"/>
    <mergeCell ref="M16:N16"/>
    <mergeCell ref="E12:H12"/>
    <mergeCell ref="K12:L12"/>
    <mergeCell ref="M12:N12"/>
    <mergeCell ref="E13:H13"/>
    <mergeCell ref="K13:L13"/>
    <mergeCell ref="M13:N13"/>
    <mergeCell ref="D10:H10"/>
    <mergeCell ref="K10:L10"/>
    <mergeCell ref="M10:N10"/>
    <mergeCell ref="D11:H11"/>
    <mergeCell ref="C17:H17"/>
    <mergeCell ref="K17:L17"/>
    <mergeCell ref="M17:N17"/>
    <mergeCell ref="E14:H14"/>
    <mergeCell ref="K14:L14"/>
    <mergeCell ref="M14:N14"/>
    <mergeCell ref="D15:H15"/>
    <mergeCell ref="K15:L15"/>
    <mergeCell ref="M15:N15"/>
    <mergeCell ref="K11:L11"/>
    <mergeCell ref="M11:N11"/>
    <mergeCell ref="C8:H8"/>
    <mergeCell ref="K8:L8"/>
    <mergeCell ref="M8:N8"/>
    <mergeCell ref="D9:H9"/>
    <mergeCell ref="K9:L9"/>
    <mergeCell ref="M9:N9"/>
    <mergeCell ref="D6:G7"/>
    <mergeCell ref="I6:I7"/>
    <mergeCell ref="J6:J7"/>
    <mergeCell ref="K6:L6"/>
    <mergeCell ref="M6:N6"/>
    <mergeCell ref="K7:L7"/>
    <mergeCell ref="M7:N7"/>
  </mergeCells>
  <phoneticPr fontId="4"/>
  <pageMargins left="0.78740157480314965" right="0.78740157480314965" top="0.98425196850393704" bottom="0.39370078740157483" header="0.51181102362204722" footer="0.51181102362204722"/>
  <pageSetup paperSize="9" scale="92" firstPageNumber="46" orientation="portrait" useFirstPageNumber="1" r:id="rId1"/>
  <headerFooter alignWithMargins="0">
    <evenHeader>&amp;R&amp;10〔3〕国勢調査　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156"/>
  <sheetViews>
    <sheetView view="pageBreakPreview" zoomScaleNormal="90" zoomScaleSheetLayoutView="100" workbookViewId="0">
      <selection activeCell="R2" sqref="R2"/>
    </sheetView>
  </sheetViews>
  <sheetFormatPr defaultColWidth="9" defaultRowHeight="21.75" customHeight="1"/>
  <cols>
    <col min="1" max="1" width="13.7265625" style="171" customWidth="1"/>
    <col min="2" max="2" width="10" style="171" customWidth="1"/>
    <col min="3" max="3" width="9" style="171" customWidth="1"/>
    <col min="4" max="5" width="8.6328125" style="171" customWidth="1"/>
    <col min="6" max="6" width="10" style="171" customWidth="1"/>
    <col min="7" max="7" width="6.6328125" style="171" customWidth="1"/>
    <col min="8" max="9" width="8.6328125" style="171" customWidth="1"/>
    <col min="10" max="10" width="10" style="171" customWidth="1"/>
    <col min="11" max="11" width="6.6328125" style="171" customWidth="1"/>
    <col min="12" max="13" width="8.6328125" style="171" customWidth="1"/>
    <col min="14" max="14" width="12" style="171" customWidth="1"/>
    <col min="15" max="15" width="10.36328125" style="171" customWidth="1"/>
    <col min="16" max="16" width="7.08984375" style="171" customWidth="1"/>
    <col min="17" max="18" width="8.6328125" style="171" customWidth="1"/>
    <col min="19" max="19" width="7.36328125" style="171" customWidth="1"/>
    <col min="20" max="16384" width="9" style="171"/>
  </cols>
  <sheetData>
    <row r="1" spans="1:56" s="11" customFormat="1" ht="21.75" customHeight="1">
      <c r="I1" s="188" t="s">
        <v>588</v>
      </c>
      <c r="J1" s="11" t="s">
        <v>419</v>
      </c>
    </row>
    <row r="2" spans="1:56" ht="17.25" customHeight="1">
      <c r="I2" s="21" t="s">
        <v>589</v>
      </c>
      <c r="J2" s="171" t="s">
        <v>590</v>
      </c>
    </row>
    <row r="3" spans="1:56" ht="17.25" customHeight="1" thickBot="1">
      <c r="I3" s="21" t="s">
        <v>420</v>
      </c>
      <c r="J3" s="171" t="s">
        <v>421</v>
      </c>
      <c r="S3" s="268"/>
    </row>
    <row r="4" spans="1:56" ht="25.5" customHeight="1">
      <c r="A4" s="525" t="s">
        <v>447</v>
      </c>
      <c r="B4" s="527" t="s">
        <v>26</v>
      </c>
      <c r="C4" s="528"/>
      <c r="D4" s="528"/>
      <c r="E4" s="531"/>
      <c r="F4" s="527" t="s">
        <v>27</v>
      </c>
      <c r="G4" s="528"/>
      <c r="H4" s="528"/>
      <c r="I4" s="531"/>
      <c r="J4" s="527" t="s">
        <v>502</v>
      </c>
      <c r="K4" s="528"/>
      <c r="L4" s="528"/>
      <c r="M4" s="531"/>
      <c r="N4" s="527" t="s">
        <v>591</v>
      </c>
      <c r="O4" s="528"/>
      <c r="P4" s="528"/>
      <c r="Q4" s="528"/>
      <c r="R4" s="528"/>
      <c r="S4" s="523" t="s">
        <v>455</v>
      </c>
    </row>
    <row r="5" spans="1:56" ht="25.5" customHeight="1">
      <c r="A5" s="526"/>
      <c r="B5" s="532" t="s">
        <v>28</v>
      </c>
      <c r="C5" s="533"/>
      <c r="D5" s="13" t="s">
        <v>29</v>
      </c>
      <c r="E5" s="13" t="s">
        <v>30</v>
      </c>
      <c r="F5" s="529" t="s">
        <v>28</v>
      </c>
      <c r="G5" s="529"/>
      <c r="H5" s="13" t="s">
        <v>29</v>
      </c>
      <c r="I5" s="13" t="s">
        <v>30</v>
      </c>
      <c r="J5" s="529" t="s">
        <v>28</v>
      </c>
      <c r="K5" s="529"/>
      <c r="L5" s="13" t="s">
        <v>29</v>
      </c>
      <c r="M5" s="13" t="s">
        <v>30</v>
      </c>
      <c r="N5" s="185" t="s">
        <v>417</v>
      </c>
      <c r="O5" s="530" t="s">
        <v>418</v>
      </c>
      <c r="P5" s="529"/>
      <c r="Q5" s="13" t="s">
        <v>2</v>
      </c>
      <c r="R5" s="14" t="s">
        <v>3</v>
      </c>
      <c r="S5" s="524"/>
    </row>
    <row r="6" spans="1:56" ht="16.5" customHeight="1">
      <c r="B6" s="173"/>
      <c r="C6" s="17" t="s">
        <v>31</v>
      </c>
      <c r="D6" s="17"/>
      <c r="E6" s="177"/>
      <c r="F6" s="173"/>
      <c r="G6" s="17" t="s">
        <v>31</v>
      </c>
      <c r="H6" s="17"/>
      <c r="I6" s="177"/>
      <c r="J6" s="173"/>
      <c r="K6" s="17" t="s">
        <v>31</v>
      </c>
      <c r="L6" s="17"/>
      <c r="M6" s="177"/>
      <c r="N6" s="16"/>
      <c r="O6" s="16"/>
      <c r="P6" s="17" t="s">
        <v>32</v>
      </c>
      <c r="Q6" s="17"/>
      <c r="R6" s="16"/>
      <c r="S6" s="289"/>
    </row>
    <row r="7" spans="1:56" ht="27.75" customHeight="1">
      <c r="A7" s="266" t="s">
        <v>448</v>
      </c>
      <c r="B7" s="174">
        <v>131706</v>
      </c>
      <c r="C7" s="326">
        <v>99.999999999999972</v>
      </c>
      <c r="D7" s="19">
        <v>65229</v>
      </c>
      <c r="E7" s="178">
        <v>66477</v>
      </c>
      <c r="F7" s="174">
        <v>130282</v>
      </c>
      <c r="G7" s="326">
        <v>100.00000000000001</v>
      </c>
      <c r="H7" s="19">
        <v>64423</v>
      </c>
      <c r="I7" s="182">
        <v>65859</v>
      </c>
      <c r="J7" s="174">
        <v>123576</v>
      </c>
      <c r="K7" s="326">
        <v>99.999999999999986</v>
      </c>
      <c r="L7" s="19">
        <v>60620</v>
      </c>
      <c r="M7" s="182">
        <v>62956</v>
      </c>
      <c r="N7" s="20">
        <v>8837685</v>
      </c>
      <c r="O7" s="20">
        <v>119764</v>
      </c>
      <c r="P7" s="18">
        <v>100.00000000000004</v>
      </c>
      <c r="Q7" s="19">
        <v>58772</v>
      </c>
      <c r="R7" s="19">
        <v>60992</v>
      </c>
      <c r="S7" s="288" t="s">
        <v>448</v>
      </c>
    </row>
    <row r="8" spans="1:56" ht="24.75" customHeight="1">
      <c r="A8" s="15" t="s">
        <v>592</v>
      </c>
      <c r="B8" s="175">
        <v>5852</v>
      </c>
      <c r="C8" s="23">
        <v>4.4662209604054093</v>
      </c>
      <c r="D8" s="24">
        <v>2997</v>
      </c>
      <c r="E8" s="179">
        <v>2855</v>
      </c>
      <c r="F8" s="175">
        <v>5012</v>
      </c>
      <c r="G8" s="23">
        <v>3.8593032925739981</v>
      </c>
      <c r="H8" s="25">
        <v>2541</v>
      </c>
      <c r="I8" s="183">
        <v>2471</v>
      </c>
      <c r="J8" s="175">
        <v>4113</v>
      </c>
      <c r="K8" s="23">
        <v>3.353390079248606</v>
      </c>
      <c r="L8" s="25">
        <v>2082</v>
      </c>
      <c r="M8" s="183">
        <v>2031</v>
      </c>
      <c r="N8" s="25">
        <v>317414</v>
      </c>
      <c r="O8" s="22">
        <v>3380</v>
      </c>
      <c r="P8" s="23">
        <f>O8/(O7-O29)%</f>
        <v>2.8673713500398716</v>
      </c>
      <c r="Q8" s="25">
        <v>1717</v>
      </c>
      <c r="R8" s="25">
        <v>1663</v>
      </c>
      <c r="S8" s="289" t="s">
        <v>456</v>
      </c>
    </row>
    <row r="9" spans="1:56" ht="24.75" customHeight="1">
      <c r="A9" s="15" t="s">
        <v>593</v>
      </c>
      <c r="B9" s="175">
        <v>6595</v>
      </c>
      <c r="C9" s="23">
        <v>5.0332753304637174</v>
      </c>
      <c r="D9" s="24">
        <v>3422</v>
      </c>
      <c r="E9" s="179">
        <v>3173</v>
      </c>
      <c r="F9" s="175">
        <v>5504</v>
      </c>
      <c r="G9" s="23">
        <v>4.2381495056518927</v>
      </c>
      <c r="H9" s="25">
        <v>2836</v>
      </c>
      <c r="I9" s="183">
        <v>2668</v>
      </c>
      <c r="J9" s="175">
        <v>4645</v>
      </c>
      <c r="K9" s="23">
        <v>3.7871375925382385</v>
      </c>
      <c r="L9" s="25">
        <v>2349</v>
      </c>
      <c r="M9" s="183">
        <v>2296</v>
      </c>
      <c r="N9" s="25">
        <v>345940</v>
      </c>
      <c r="O9" s="22">
        <v>3834</v>
      </c>
      <c r="P9" s="23">
        <f>O9/(O7-O29)%</f>
        <v>3.2525153124416772</v>
      </c>
      <c r="Q9" s="25">
        <v>1968</v>
      </c>
      <c r="R9" s="25">
        <v>1866</v>
      </c>
      <c r="S9" s="289" t="s">
        <v>457</v>
      </c>
      <c r="X9" s="171" ph="1"/>
      <c r="AD9" s="171" ph="1"/>
      <c r="AJ9" s="171" ph="1"/>
      <c r="AP9" s="171" ph="1"/>
      <c r="AV9" s="171" ph="1"/>
      <c r="AW9" s="171" ph="1"/>
      <c r="AX9" s="171" ph="1"/>
      <c r="AY9" s="171" ph="1"/>
      <c r="AZ9" s="171" ph="1"/>
      <c r="BA9" s="171" ph="1"/>
      <c r="BB9" s="171" ph="1"/>
      <c r="BC9" s="171" ph="1"/>
      <c r="BD9" s="171" ph="1"/>
    </row>
    <row r="10" spans="1:56" ht="24.75" customHeight="1">
      <c r="A10" s="15" t="s">
        <v>424</v>
      </c>
      <c r="B10" s="175">
        <v>6206</v>
      </c>
      <c r="C10" s="23">
        <v>4.7363922215099068</v>
      </c>
      <c r="D10" s="24">
        <v>3170</v>
      </c>
      <c r="E10" s="179">
        <v>3036</v>
      </c>
      <c r="F10" s="175">
        <v>6525</v>
      </c>
      <c r="G10" s="23">
        <v>5.0243323990513442</v>
      </c>
      <c r="H10" s="25">
        <v>3363</v>
      </c>
      <c r="I10" s="183">
        <v>3162</v>
      </c>
      <c r="J10" s="175">
        <v>5424</v>
      </c>
      <c r="K10" s="23">
        <v>4.4222678798552</v>
      </c>
      <c r="L10" s="25">
        <v>2776</v>
      </c>
      <c r="M10" s="183">
        <v>2648</v>
      </c>
      <c r="N10" s="25">
        <v>366145</v>
      </c>
      <c r="O10" s="22">
        <v>4550</v>
      </c>
      <c r="P10" s="23">
        <f>O10/(O7-O29)%</f>
        <v>3.8599229712075198</v>
      </c>
      <c r="Q10" s="25">
        <v>2319</v>
      </c>
      <c r="R10" s="25">
        <v>2231</v>
      </c>
      <c r="S10" s="289" t="s">
        <v>398</v>
      </c>
    </row>
    <row r="11" spans="1:56" ht="24.75" customHeight="1">
      <c r="A11" s="15" t="s">
        <v>425</v>
      </c>
      <c r="B11" s="175">
        <v>6058</v>
      </c>
      <c r="C11" s="23">
        <v>4.6234392648899476</v>
      </c>
      <c r="D11" s="24">
        <v>2999</v>
      </c>
      <c r="E11" s="179">
        <v>3059</v>
      </c>
      <c r="F11" s="175">
        <v>6358</v>
      </c>
      <c r="G11" s="23">
        <v>4.8957402901407585</v>
      </c>
      <c r="H11" s="25">
        <v>3245</v>
      </c>
      <c r="I11" s="183">
        <v>3113</v>
      </c>
      <c r="J11" s="175">
        <v>6483</v>
      </c>
      <c r="K11" s="23">
        <v>5.2856863320614424</v>
      </c>
      <c r="L11" s="25">
        <v>3326</v>
      </c>
      <c r="M11" s="183">
        <v>3157</v>
      </c>
      <c r="N11" s="25">
        <v>400821</v>
      </c>
      <c r="O11" s="22">
        <v>5431</v>
      </c>
      <c r="P11" s="23">
        <f>O11/(O7-O29)%</f>
        <v>4.6073058585995694</v>
      </c>
      <c r="Q11" s="25">
        <v>2754</v>
      </c>
      <c r="R11" s="25">
        <v>2677</v>
      </c>
      <c r="S11" s="289" t="s">
        <v>399</v>
      </c>
    </row>
    <row r="12" spans="1:56" ht="24.75" customHeight="1">
      <c r="A12" s="15" t="s">
        <v>426</v>
      </c>
      <c r="B12" s="175">
        <v>6885</v>
      </c>
      <c r="C12" s="23">
        <v>5.2546020697866105</v>
      </c>
      <c r="D12" s="24">
        <v>3470</v>
      </c>
      <c r="E12" s="179">
        <v>3415</v>
      </c>
      <c r="F12" s="175">
        <v>6246</v>
      </c>
      <c r="G12" s="23">
        <v>4.8094988757815624</v>
      </c>
      <c r="H12" s="25">
        <v>3005</v>
      </c>
      <c r="I12" s="183">
        <v>3241</v>
      </c>
      <c r="J12" s="175">
        <v>6184</v>
      </c>
      <c r="K12" s="23">
        <v>5.0419071845546748</v>
      </c>
      <c r="L12" s="25">
        <v>3095</v>
      </c>
      <c r="M12" s="183">
        <v>3089</v>
      </c>
      <c r="N12" s="25">
        <v>467195</v>
      </c>
      <c r="O12" s="22">
        <v>6512</v>
      </c>
      <c r="P12" s="23">
        <f>O12/(O7-O29)%</f>
        <v>5.5243556897809603</v>
      </c>
      <c r="Q12" s="25">
        <v>3364</v>
      </c>
      <c r="R12" s="25">
        <v>3148</v>
      </c>
      <c r="S12" s="289" t="s">
        <v>400</v>
      </c>
    </row>
    <row r="13" spans="1:56" ht="24.75" customHeight="1">
      <c r="A13" s="15" t="s">
        <v>427</v>
      </c>
      <c r="B13" s="175">
        <v>8589</v>
      </c>
      <c r="C13" s="23">
        <v>6.5550874622218149</v>
      </c>
      <c r="D13" s="24">
        <v>4380</v>
      </c>
      <c r="E13" s="179">
        <v>4209</v>
      </c>
      <c r="F13" s="175">
        <v>6999</v>
      </c>
      <c r="G13" s="23">
        <v>5.3893183848215109</v>
      </c>
      <c r="H13" s="25">
        <v>3565</v>
      </c>
      <c r="I13" s="183">
        <v>3434</v>
      </c>
      <c r="J13" s="175">
        <v>5979</v>
      </c>
      <c r="K13" s="23">
        <v>4.8747676352607376</v>
      </c>
      <c r="L13" s="25">
        <v>2972</v>
      </c>
      <c r="M13" s="183">
        <v>3007</v>
      </c>
      <c r="N13" s="25">
        <v>457956</v>
      </c>
      <c r="O13" s="22">
        <v>6118</v>
      </c>
      <c r="P13" s="23">
        <f>O13/(O7-O29)%</f>
        <v>5.1901118105159574</v>
      </c>
      <c r="Q13" s="25">
        <v>3185</v>
      </c>
      <c r="R13" s="25">
        <v>2933</v>
      </c>
      <c r="S13" s="289" t="s">
        <v>401</v>
      </c>
    </row>
    <row r="14" spans="1:56" ht="24.75" customHeight="1">
      <c r="A14" s="15" t="s">
        <v>428</v>
      </c>
      <c r="B14" s="175">
        <v>11771</v>
      </c>
      <c r="C14" s="23">
        <v>8.9835760295509353</v>
      </c>
      <c r="D14" s="24">
        <v>6001</v>
      </c>
      <c r="E14" s="179">
        <v>5770</v>
      </c>
      <c r="F14" s="175">
        <v>8407</v>
      </c>
      <c r="G14" s="23">
        <v>6.473496165337111</v>
      </c>
      <c r="H14" s="25">
        <v>4347</v>
      </c>
      <c r="I14" s="183">
        <v>4060</v>
      </c>
      <c r="J14" s="175">
        <v>6227</v>
      </c>
      <c r="K14" s="23">
        <v>5.0769657241626716</v>
      </c>
      <c r="L14" s="25">
        <v>3209</v>
      </c>
      <c r="M14" s="183">
        <v>3018</v>
      </c>
      <c r="N14" s="25">
        <v>467024</v>
      </c>
      <c r="O14" s="22">
        <v>5523</v>
      </c>
      <c r="P14" s="23">
        <f>O14/(O7-O29)%</f>
        <v>4.6853526527426661</v>
      </c>
      <c r="Q14" s="25">
        <v>2860</v>
      </c>
      <c r="R14" s="25">
        <v>2663</v>
      </c>
      <c r="S14" s="289" t="s">
        <v>402</v>
      </c>
    </row>
    <row r="15" spans="1:56" ht="24.75" customHeight="1">
      <c r="A15" s="15" t="s">
        <v>429</v>
      </c>
      <c r="B15" s="175">
        <v>10348</v>
      </c>
      <c r="C15" s="23">
        <v>7.8975486155630863</v>
      </c>
      <c r="D15" s="24">
        <v>5236</v>
      </c>
      <c r="E15" s="179">
        <v>5112</v>
      </c>
      <c r="F15" s="175">
        <v>11334</v>
      </c>
      <c r="G15" s="23">
        <v>8.7273231280993002</v>
      </c>
      <c r="H15" s="25">
        <v>5778</v>
      </c>
      <c r="I15" s="183">
        <v>5556</v>
      </c>
      <c r="J15" s="175">
        <v>7528</v>
      </c>
      <c r="K15" s="23">
        <v>6.1376903760232207</v>
      </c>
      <c r="L15" s="25">
        <v>3871</v>
      </c>
      <c r="M15" s="183">
        <v>3657</v>
      </c>
      <c r="N15" s="25">
        <v>501482</v>
      </c>
      <c r="O15" s="22">
        <v>5733</v>
      </c>
      <c r="P15" s="23">
        <f>O15/(O7-O29)%</f>
        <v>4.8635029437214747</v>
      </c>
      <c r="Q15" s="25">
        <v>2992</v>
      </c>
      <c r="R15" s="25">
        <v>2741</v>
      </c>
      <c r="S15" s="289" t="s">
        <v>403</v>
      </c>
    </row>
    <row r="16" spans="1:56" ht="24.75" customHeight="1">
      <c r="A16" s="15" t="s">
        <v>430</v>
      </c>
      <c r="B16" s="175">
        <v>8101</v>
      </c>
      <c r="C16" s="23">
        <v>6.1826479836370849</v>
      </c>
      <c r="D16" s="24">
        <v>4172</v>
      </c>
      <c r="E16" s="179">
        <v>3929</v>
      </c>
      <c r="F16" s="175">
        <v>10303</v>
      </c>
      <c r="G16" s="23">
        <v>7.9334401084177779</v>
      </c>
      <c r="H16" s="25">
        <v>5273</v>
      </c>
      <c r="I16" s="183">
        <v>5030</v>
      </c>
      <c r="J16" s="175">
        <v>10642</v>
      </c>
      <c r="K16" s="23">
        <v>8.6765808955418589</v>
      </c>
      <c r="L16" s="25">
        <v>5406</v>
      </c>
      <c r="M16" s="183">
        <v>5236</v>
      </c>
      <c r="N16" s="25">
        <v>572362</v>
      </c>
      <c r="O16" s="22">
        <v>7206</v>
      </c>
      <c r="P16" s="23">
        <f>O16/(O7-O29)%</f>
        <v>6.113099984729975</v>
      </c>
      <c r="Q16" s="25">
        <v>3670</v>
      </c>
      <c r="R16" s="25">
        <v>3536</v>
      </c>
      <c r="S16" s="289" t="s">
        <v>404</v>
      </c>
    </row>
    <row r="17" spans="1:23" ht="24.75" customHeight="1">
      <c r="A17" s="15" t="s">
        <v>431</v>
      </c>
      <c r="B17" s="175">
        <v>6391</v>
      </c>
      <c r="C17" s="23">
        <v>4.8775834172848551</v>
      </c>
      <c r="D17" s="24">
        <v>3268</v>
      </c>
      <c r="E17" s="179">
        <v>3123</v>
      </c>
      <c r="F17" s="175">
        <v>8038</v>
      </c>
      <c r="G17" s="23">
        <v>6.1893615055286908</v>
      </c>
      <c r="H17" s="25">
        <v>4176</v>
      </c>
      <c r="I17" s="183">
        <v>3862</v>
      </c>
      <c r="J17" s="175">
        <v>9826</v>
      </c>
      <c r="K17" s="23">
        <v>8.0112839578645278</v>
      </c>
      <c r="L17" s="25">
        <v>5015</v>
      </c>
      <c r="M17" s="183">
        <v>4811</v>
      </c>
      <c r="N17" s="25">
        <v>711919</v>
      </c>
      <c r="O17" s="22">
        <v>10630</v>
      </c>
      <c r="P17" s="23">
        <f>O17/(O7-O29)%</f>
        <v>9.0177980624035019</v>
      </c>
      <c r="Q17" s="25">
        <v>5402</v>
      </c>
      <c r="R17" s="25">
        <v>5228</v>
      </c>
      <c r="S17" s="289" t="s">
        <v>405</v>
      </c>
    </row>
    <row r="18" spans="1:23" ht="24.75" customHeight="1">
      <c r="A18" s="15" t="s">
        <v>432</v>
      </c>
      <c r="B18" s="175">
        <v>8183</v>
      </c>
      <c r="C18" s="23">
        <v>6.2452300271697654</v>
      </c>
      <c r="D18" s="24">
        <v>4133</v>
      </c>
      <c r="E18" s="179">
        <v>4050</v>
      </c>
      <c r="F18" s="175">
        <v>6412</v>
      </c>
      <c r="G18" s="23">
        <v>4.9373209720639419</v>
      </c>
      <c r="H18" s="25">
        <v>3297</v>
      </c>
      <c r="I18" s="183">
        <v>3115</v>
      </c>
      <c r="J18" s="175">
        <v>7828</v>
      </c>
      <c r="K18" s="23">
        <v>6.3822848384045923</v>
      </c>
      <c r="L18" s="25">
        <v>4047</v>
      </c>
      <c r="M18" s="183">
        <v>3781</v>
      </c>
      <c r="N18" s="25">
        <v>633679</v>
      </c>
      <c r="O18" s="22">
        <v>9718</v>
      </c>
      <c r="P18" s="23">
        <f>O18/(O7-O29)%</f>
        <v>8.2441167987241055</v>
      </c>
      <c r="Q18" s="25">
        <v>4987</v>
      </c>
      <c r="R18" s="25">
        <v>4731</v>
      </c>
      <c r="S18" s="289" t="s">
        <v>406</v>
      </c>
    </row>
    <row r="19" spans="1:23" ht="24.75" customHeight="1">
      <c r="A19" s="15" t="s">
        <v>433</v>
      </c>
      <c r="B19" s="175">
        <v>11492</v>
      </c>
      <c r="C19" s="23">
        <v>8.7706444424092567</v>
      </c>
      <c r="D19" s="24">
        <v>5624</v>
      </c>
      <c r="E19" s="179">
        <v>5868</v>
      </c>
      <c r="F19" s="175">
        <v>7975</v>
      </c>
      <c r="G19" s="23">
        <v>6.1408507099516427</v>
      </c>
      <c r="H19" s="25">
        <v>4080</v>
      </c>
      <c r="I19" s="183">
        <v>3895</v>
      </c>
      <c r="J19" s="175">
        <v>6052</v>
      </c>
      <c r="K19" s="23">
        <v>4.9342856211068717</v>
      </c>
      <c r="L19" s="25">
        <v>3097</v>
      </c>
      <c r="M19" s="183">
        <v>2955</v>
      </c>
      <c r="N19" s="25">
        <v>538085</v>
      </c>
      <c r="O19" s="22">
        <v>7779</v>
      </c>
      <c r="P19" s="23">
        <f>O19/(O7-O29)%</f>
        <v>6.5991957786864388</v>
      </c>
      <c r="Q19" s="25">
        <v>3997</v>
      </c>
      <c r="R19" s="25">
        <v>3782</v>
      </c>
      <c r="S19" s="289" t="s">
        <v>407</v>
      </c>
    </row>
    <row r="20" spans="1:23" ht="24.75" customHeight="1">
      <c r="A20" s="15" t="s">
        <v>434</v>
      </c>
      <c r="B20" s="175">
        <v>11311</v>
      </c>
      <c r="C20" s="23">
        <v>8.6325060292456577</v>
      </c>
      <c r="D20" s="24">
        <v>5425</v>
      </c>
      <c r="E20" s="179">
        <v>5886</v>
      </c>
      <c r="F20" s="175">
        <v>10981</v>
      </c>
      <c r="G20" s="23">
        <v>8.4555086703421924</v>
      </c>
      <c r="H20" s="25">
        <v>5356</v>
      </c>
      <c r="I20" s="183">
        <v>5625</v>
      </c>
      <c r="J20" s="175">
        <v>7432</v>
      </c>
      <c r="K20" s="23">
        <v>6.0594201480611813</v>
      </c>
      <c r="L20" s="25">
        <v>3700</v>
      </c>
      <c r="M20" s="183">
        <v>3732</v>
      </c>
      <c r="N20" s="25">
        <v>448981</v>
      </c>
      <c r="O20" s="22">
        <v>5891</v>
      </c>
      <c r="P20" s="23">
        <f>O20/(O7-O29)%</f>
        <v>4.9975398293150546</v>
      </c>
      <c r="Q20" s="25">
        <v>3002</v>
      </c>
      <c r="R20" s="25">
        <v>2889</v>
      </c>
      <c r="S20" s="289" t="s">
        <v>408</v>
      </c>
    </row>
    <row r="21" spans="1:23" ht="24.75" customHeight="1">
      <c r="A21" s="15" t="s">
        <v>435</v>
      </c>
      <c r="B21" s="175">
        <v>9394</v>
      </c>
      <c r="C21" s="23">
        <v>7.1694599627560525</v>
      </c>
      <c r="D21" s="24">
        <v>4614</v>
      </c>
      <c r="E21" s="179">
        <v>4780</v>
      </c>
      <c r="F21" s="175">
        <v>10606</v>
      </c>
      <c r="G21" s="23">
        <v>8.1667539347645306</v>
      </c>
      <c r="H21" s="25">
        <v>4943</v>
      </c>
      <c r="I21" s="183">
        <v>5663</v>
      </c>
      <c r="J21" s="175">
        <v>10102</v>
      </c>
      <c r="K21" s="23">
        <v>8.2363108632553885</v>
      </c>
      <c r="L21" s="25">
        <v>4789</v>
      </c>
      <c r="M21" s="183">
        <v>5313</v>
      </c>
      <c r="N21" s="25">
        <v>499249</v>
      </c>
      <c r="O21" s="22">
        <v>7093</v>
      </c>
      <c r="P21" s="23">
        <f>O21/(O7-O29)%</f>
        <v>6.0172381614889972</v>
      </c>
      <c r="Q21" s="25">
        <v>3496</v>
      </c>
      <c r="R21" s="25">
        <v>3597</v>
      </c>
      <c r="S21" s="289" t="s">
        <v>409</v>
      </c>
    </row>
    <row r="22" spans="1:23" ht="24.75" customHeight="1">
      <c r="A22" s="15" t="s">
        <v>436</v>
      </c>
      <c r="B22" s="175">
        <v>6479</v>
      </c>
      <c r="C22" s="23">
        <v>4.9447446347345609</v>
      </c>
      <c r="D22" s="24">
        <v>3161</v>
      </c>
      <c r="E22" s="179">
        <v>3318</v>
      </c>
      <c r="F22" s="175">
        <v>8630</v>
      </c>
      <c r="G22" s="23">
        <v>6.6452089814272952</v>
      </c>
      <c r="H22" s="25">
        <v>4097</v>
      </c>
      <c r="I22" s="183">
        <v>4533</v>
      </c>
      <c r="J22" s="175">
        <v>9471</v>
      </c>
      <c r="K22" s="23">
        <v>7.721847177379904</v>
      </c>
      <c r="L22" s="25">
        <v>4249</v>
      </c>
      <c r="M22" s="183">
        <v>5222</v>
      </c>
      <c r="N22" s="25">
        <v>618732</v>
      </c>
      <c r="O22" s="22">
        <v>9371</v>
      </c>
      <c r="P22" s="23">
        <f>O22/(O7-O29)%</f>
        <v>7.9497446512495973</v>
      </c>
      <c r="Q22" s="25">
        <v>4297</v>
      </c>
      <c r="R22" s="25">
        <v>5074</v>
      </c>
      <c r="S22" s="289" t="s">
        <v>410</v>
      </c>
    </row>
    <row r="23" spans="1:23" ht="24.75" customHeight="1">
      <c r="A23" s="15" t="s">
        <v>437</v>
      </c>
      <c r="B23" s="175">
        <v>3586</v>
      </c>
      <c r="C23" s="23">
        <v>2.7368196110754952</v>
      </c>
      <c r="D23" s="24">
        <v>1646</v>
      </c>
      <c r="E23" s="179">
        <v>1940</v>
      </c>
      <c r="F23" s="175">
        <v>5590</v>
      </c>
      <c r="G23" s="23">
        <v>4.3043705916777029</v>
      </c>
      <c r="H23" s="25">
        <v>2583</v>
      </c>
      <c r="I23" s="183">
        <v>3007</v>
      </c>
      <c r="J23" s="175">
        <v>7425</v>
      </c>
      <c r="K23" s="23">
        <v>6.0537129439389492</v>
      </c>
      <c r="L23" s="25">
        <v>3323</v>
      </c>
      <c r="M23" s="183">
        <v>4102</v>
      </c>
      <c r="N23" s="25">
        <v>511718</v>
      </c>
      <c r="O23" s="22">
        <v>8436</v>
      </c>
      <c r="P23" s="23">
        <f>O23/(O7-O29)%</f>
        <v>7.1565516890344254</v>
      </c>
      <c r="Q23" s="25">
        <v>3581</v>
      </c>
      <c r="R23" s="25">
        <v>4855</v>
      </c>
      <c r="S23" s="289" t="s">
        <v>411</v>
      </c>
    </row>
    <row r="24" spans="1:23" ht="24.75" customHeight="1">
      <c r="A24" s="15" t="s">
        <v>438</v>
      </c>
      <c r="B24" s="175">
        <v>2000</v>
      </c>
      <c r="C24" s="23">
        <v>1.5263913056751228</v>
      </c>
      <c r="D24" s="24">
        <v>684</v>
      </c>
      <c r="E24" s="179">
        <v>1316</v>
      </c>
      <c r="F24" s="175">
        <v>2821</v>
      </c>
      <c r="G24" s="23">
        <v>2.1722056241722365</v>
      </c>
      <c r="H24" s="25">
        <v>1162</v>
      </c>
      <c r="I24" s="183">
        <v>1659</v>
      </c>
      <c r="J24" s="175">
        <v>4511</v>
      </c>
      <c r="K24" s="23">
        <v>3.6778853993412257</v>
      </c>
      <c r="L24" s="25">
        <v>1862</v>
      </c>
      <c r="M24" s="183">
        <v>2649</v>
      </c>
      <c r="N24" s="25">
        <v>374409</v>
      </c>
      <c r="O24" s="22">
        <v>6155</v>
      </c>
      <c r="P24" s="23">
        <f>O24/(O7-O29)%</f>
        <v>5.2215001951169855</v>
      </c>
      <c r="Q24" s="25">
        <v>2555</v>
      </c>
      <c r="R24" s="25">
        <v>3600</v>
      </c>
      <c r="S24" s="289" t="s">
        <v>412</v>
      </c>
      <c r="W24" s="12"/>
    </row>
    <row r="25" spans="1:23" ht="24.75" customHeight="1">
      <c r="A25" s="15" t="s">
        <v>439</v>
      </c>
      <c r="B25" s="175">
        <v>1141</v>
      </c>
      <c r="C25" s="23">
        <v>0.8708062398876576</v>
      </c>
      <c r="D25" s="24">
        <v>293</v>
      </c>
      <c r="E25" s="179">
        <v>848</v>
      </c>
      <c r="F25" s="175">
        <v>1310</v>
      </c>
      <c r="G25" s="23">
        <v>1.0087165429513043</v>
      </c>
      <c r="H25" s="25">
        <v>354</v>
      </c>
      <c r="I25" s="183">
        <v>956</v>
      </c>
      <c r="J25" s="175">
        <v>1889</v>
      </c>
      <c r="K25" s="23">
        <v>1.5401297981280371</v>
      </c>
      <c r="L25" s="25">
        <v>663</v>
      </c>
      <c r="M25" s="183">
        <v>1226</v>
      </c>
      <c r="N25" s="25">
        <v>230635</v>
      </c>
      <c r="O25" s="22">
        <v>3199</v>
      </c>
      <c r="P25" s="23">
        <f>O25/(O7-O29)%</f>
        <v>2.7138227659105176</v>
      </c>
      <c r="Q25" s="25">
        <v>1217</v>
      </c>
      <c r="R25" s="25">
        <v>1982</v>
      </c>
      <c r="S25" s="289" t="s">
        <v>413</v>
      </c>
    </row>
    <row r="26" spans="1:23" ht="24.75" customHeight="1">
      <c r="A26" s="15" t="s">
        <v>440</v>
      </c>
      <c r="B26" s="175">
        <v>510</v>
      </c>
      <c r="C26" s="23">
        <v>0.38922978294715632</v>
      </c>
      <c r="D26" s="24">
        <v>86</v>
      </c>
      <c r="E26" s="179">
        <v>424</v>
      </c>
      <c r="F26" s="175">
        <v>634</v>
      </c>
      <c r="G26" s="23">
        <v>0.488188006283303</v>
      </c>
      <c r="H26" s="25">
        <v>131</v>
      </c>
      <c r="I26" s="183">
        <v>503</v>
      </c>
      <c r="J26" s="175">
        <v>672</v>
      </c>
      <c r="K26" s="23">
        <v>0.5478915957342726</v>
      </c>
      <c r="L26" s="25">
        <v>148</v>
      </c>
      <c r="M26" s="183">
        <v>524</v>
      </c>
      <c r="N26" s="25">
        <v>97857</v>
      </c>
      <c r="O26" s="22">
        <v>1059</v>
      </c>
      <c r="P26" s="23">
        <f>O26/(O7-O29)%</f>
        <v>0.8983864673645634</v>
      </c>
      <c r="Q26" s="25">
        <v>318</v>
      </c>
      <c r="R26" s="25">
        <v>741</v>
      </c>
      <c r="S26" s="289" t="s">
        <v>414</v>
      </c>
    </row>
    <row r="27" spans="1:23" ht="24.75" customHeight="1">
      <c r="A27" s="15" t="s">
        <v>441</v>
      </c>
      <c r="B27" s="175">
        <v>124</v>
      </c>
      <c r="C27" s="23">
        <v>9.463626095185762E-2</v>
      </c>
      <c r="D27" s="24">
        <v>28</v>
      </c>
      <c r="E27" s="179">
        <v>96</v>
      </c>
      <c r="F27" s="175">
        <v>149</v>
      </c>
      <c r="G27" s="23">
        <v>0.11473188160285828</v>
      </c>
      <c r="H27" s="25">
        <v>11</v>
      </c>
      <c r="I27" s="183">
        <v>138</v>
      </c>
      <c r="J27" s="175">
        <v>186</v>
      </c>
      <c r="K27" s="23">
        <v>0.15164856667645044</v>
      </c>
      <c r="L27" s="25">
        <v>32</v>
      </c>
      <c r="M27" s="183">
        <v>154</v>
      </c>
      <c r="N27" s="25">
        <v>25048</v>
      </c>
      <c r="O27" s="22">
        <v>215</v>
      </c>
      <c r="P27" s="23">
        <f>O27/(O7-O29)%</f>
        <v>0.18239196457354215</v>
      </c>
      <c r="Q27" s="25">
        <v>35</v>
      </c>
      <c r="R27" s="25">
        <v>180</v>
      </c>
      <c r="S27" s="289" t="s">
        <v>415</v>
      </c>
    </row>
    <row r="28" spans="1:23" ht="24.75" customHeight="1">
      <c r="A28" s="15" t="s">
        <v>416</v>
      </c>
      <c r="B28" s="184">
        <v>12</v>
      </c>
      <c r="C28" s="23">
        <v>9.1583478340507372E-3</v>
      </c>
      <c r="D28" s="28">
        <v>4</v>
      </c>
      <c r="E28" s="179">
        <v>8</v>
      </c>
      <c r="F28" s="184">
        <v>34</v>
      </c>
      <c r="G28" s="23">
        <v>2.6180429359041486E-2</v>
      </c>
      <c r="H28" s="27">
        <v>2</v>
      </c>
      <c r="I28" s="179">
        <v>32</v>
      </c>
      <c r="J28" s="184">
        <v>33</v>
      </c>
      <c r="K28" s="23">
        <v>2.6905390861950887E-2</v>
      </c>
      <c r="L28" s="27">
        <v>3</v>
      </c>
      <c r="M28" s="179">
        <v>30</v>
      </c>
      <c r="N28" s="24">
        <v>4075</v>
      </c>
      <c r="O28" s="22">
        <v>45</v>
      </c>
      <c r="P28" s="23">
        <f>O28/(O7-O29)%</f>
        <v>3.8175062352601846E-2</v>
      </c>
      <c r="Q28" s="27">
        <v>9</v>
      </c>
      <c r="R28" s="24">
        <v>36</v>
      </c>
      <c r="S28" s="289" t="s">
        <v>459</v>
      </c>
    </row>
    <row r="29" spans="1:23" ht="24.75" customHeight="1">
      <c r="A29" s="264" t="s">
        <v>442</v>
      </c>
      <c r="B29" s="175">
        <v>678</v>
      </c>
      <c r="C29" s="23"/>
      <c r="D29" s="24">
        <v>416</v>
      </c>
      <c r="E29" s="179">
        <v>262</v>
      </c>
      <c r="F29" s="175">
        <v>414</v>
      </c>
      <c r="G29" s="23"/>
      <c r="H29" s="25">
        <v>278</v>
      </c>
      <c r="I29" s="183">
        <v>136</v>
      </c>
      <c r="J29" s="175">
        <v>924</v>
      </c>
      <c r="K29" s="23"/>
      <c r="L29" s="25">
        <v>606</v>
      </c>
      <c r="M29" s="183">
        <v>318</v>
      </c>
      <c r="N29" s="25">
        <v>246959</v>
      </c>
      <c r="O29" s="22">
        <v>1886</v>
      </c>
      <c r="P29" s="23"/>
      <c r="Q29" s="25">
        <v>1047</v>
      </c>
      <c r="R29" s="25">
        <v>839</v>
      </c>
      <c r="S29" s="289" t="s">
        <v>462</v>
      </c>
    </row>
    <row r="30" spans="1:23" ht="24.75" customHeight="1">
      <c r="A30" s="264" t="s">
        <v>443</v>
      </c>
      <c r="B30" s="175"/>
      <c r="C30" s="23"/>
      <c r="D30" s="24"/>
      <c r="E30" s="179"/>
      <c r="F30" s="175"/>
      <c r="G30" s="23"/>
      <c r="H30" s="24"/>
      <c r="I30" s="179"/>
      <c r="J30" s="175"/>
      <c r="K30" s="23"/>
      <c r="L30" s="24"/>
      <c r="M30" s="179"/>
      <c r="N30" s="24"/>
      <c r="O30" s="22"/>
      <c r="P30" s="23"/>
      <c r="Q30" s="24"/>
      <c r="R30" s="24"/>
      <c r="S30" s="289" t="s">
        <v>443</v>
      </c>
    </row>
    <row r="31" spans="1:23" ht="24.75" customHeight="1">
      <c r="A31" s="264" t="s">
        <v>444</v>
      </c>
      <c r="B31" s="175">
        <v>18653</v>
      </c>
      <c r="C31" s="23">
        <v>14.235888512379034</v>
      </c>
      <c r="D31" s="22">
        <v>9589</v>
      </c>
      <c r="E31" s="180">
        <v>9064</v>
      </c>
      <c r="F31" s="175">
        <v>17041</v>
      </c>
      <c r="G31" s="23">
        <v>13.121785197277235</v>
      </c>
      <c r="H31" s="22">
        <v>8740</v>
      </c>
      <c r="I31" s="180">
        <v>8301</v>
      </c>
      <c r="J31" s="175">
        <v>14182</v>
      </c>
      <c r="K31" s="23">
        <v>11.562795551642044</v>
      </c>
      <c r="L31" s="22">
        <v>7207</v>
      </c>
      <c r="M31" s="180">
        <v>6975</v>
      </c>
      <c r="N31" s="186">
        <v>1029499</v>
      </c>
      <c r="O31" s="22">
        <v>11764</v>
      </c>
      <c r="P31" s="23">
        <v>9.9798096336890687</v>
      </c>
      <c r="Q31" s="22">
        <v>6004</v>
      </c>
      <c r="R31" s="22">
        <v>5760</v>
      </c>
      <c r="S31" s="289" t="s">
        <v>460</v>
      </c>
    </row>
    <row r="32" spans="1:23" ht="24.75" customHeight="1">
      <c r="A32" s="264" t="s">
        <v>445</v>
      </c>
      <c r="B32" s="175">
        <v>89129</v>
      </c>
      <c r="C32" s="23">
        <v>68.022865341759015</v>
      </c>
      <c r="D32" s="22">
        <v>44708</v>
      </c>
      <c r="E32" s="180">
        <v>44421</v>
      </c>
      <c r="F32" s="175">
        <v>83053</v>
      </c>
      <c r="G32" s="23">
        <v>63.951858810484488</v>
      </c>
      <c r="H32" s="22">
        <v>42122</v>
      </c>
      <c r="I32" s="180">
        <v>40931</v>
      </c>
      <c r="J32" s="175">
        <v>74181</v>
      </c>
      <c r="K32" s="23">
        <v>60.480872713041776</v>
      </c>
      <c r="L32" s="22">
        <v>37738</v>
      </c>
      <c r="M32" s="180">
        <v>36443</v>
      </c>
      <c r="N32" s="186">
        <v>5199504</v>
      </c>
      <c r="O32" s="22">
        <v>70541</v>
      </c>
      <c r="P32" s="23">
        <v>59.842379409219703</v>
      </c>
      <c r="Q32" s="22">
        <v>36213</v>
      </c>
      <c r="R32" s="22">
        <v>34328</v>
      </c>
      <c r="S32" s="289" t="s">
        <v>458</v>
      </c>
    </row>
    <row r="33" spans="1:19" ht="24.75" customHeight="1" thickBot="1">
      <c r="A33" s="265" t="s">
        <v>446</v>
      </c>
      <c r="B33" s="176">
        <v>23246</v>
      </c>
      <c r="C33" s="30">
        <v>17.741246145861954</v>
      </c>
      <c r="D33" s="29">
        <v>10516</v>
      </c>
      <c r="E33" s="181">
        <v>12730</v>
      </c>
      <c r="F33" s="176">
        <v>29774</v>
      </c>
      <c r="G33" s="30">
        <v>22.926355992238271</v>
      </c>
      <c r="H33" s="29">
        <v>13283</v>
      </c>
      <c r="I33" s="181">
        <v>16491</v>
      </c>
      <c r="J33" s="176">
        <v>34289</v>
      </c>
      <c r="K33" s="30">
        <v>27.95633173531618</v>
      </c>
      <c r="L33" s="29">
        <v>15069</v>
      </c>
      <c r="M33" s="181">
        <v>19220</v>
      </c>
      <c r="N33" s="187">
        <v>2361723</v>
      </c>
      <c r="O33" s="29">
        <v>35573</v>
      </c>
      <c r="P33" s="30">
        <v>30.177810957091232</v>
      </c>
      <c r="Q33" s="29">
        <v>15508</v>
      </c>
      <c r="R33" s="29">
        <v>20065</v>
      </c>
      <c r="S33" s="290" t="s">
        <v>461</v>
      </c>
    </row>
    <row r="34" spans="1:19" ht="6" customHeight="1">
      <c r="K34" s="26"/>
      <c r="P34" s="26"/>
      <c r="S34" s="26"/>
    </row>
    <row r="35" spans="1:19" ht="13">
      <c r="A35" s="171" t="s">
        <v>388</v>
      </c>
      <c r="K35" s="26"/>
      <c r="P35" s="26"/>
      <c r="S35" s="26"/>
    </row>
    <row r="36" spans="1:19" ht="21.75" customHeight="1">
      <c r="K36" s="26"/>
      <c r="P36" s="26"/>
      <c r="S36" s="26"/>
    </row>
    <row r="37" spans="1:19" ht="21.75" customHeight="1">
      <c r="K37" s="26"/>
      <c r="P37" s="26"/>
      <c r="S37" s="26"/>
    </row>
    <row r="38" spans="1:19" ht="21.75" customHeight="1">
      <c r="K38" s="26"/>
      <c r="P38" s="26"/>
      <c r="S38" s="26"/>
    </row>
    <row r="39" spans="1:19" ht="21.75" customHeight="1">
      <c r="K39" s="26"/>
      <c r="P39" s="26"/>
      <c r="S39" s="26"/>
    </row>
    <row r="40" spans="1:19" ht="21.75" customHeight="1">
      <c r="K40" s="26"/>
      <c r="P40" s="26"/>
      <c r="S40" s="26"/>
    </row>
    <row r="41" spans="1:19" ht="21.75" customHeight="1">
      <c r="K41" s="26"/>
      <c r="P41" s="26"/>
      <c r="S41" s="26"/>
    </row>
    <row r="42" spans="1:19" ht="21.75" customHeight="1">
      <c r="K42" s="26"/>
      <c r="P42" s="26"/>
      <c r="S42" s="26"/>
    </row>
    <row r="43" spans="1:19" ht="21.75" customHeight="1">
      <c r="K43" s="26"/>
      <c r="P43" s="26"/>
      <c r="S43" s="26"/>
    </row>
    <row r="44" spans="1:19" ht="21.75" customHeight="1">
      <c r="K44" s="26"/>
      <c r="P44" s="26"/>
      <c r="S44" s="26"/>
    </row>
    <row r="45" spans="1:19" ht="21.75" customHeight="1">
      <c r="K45" s="26"/>
      <c r="P45" s="26"/>
      <c r="S45" s="26"/>
    </row>
    <row r="46" spans="1:19" ht="21.75" customHeight="1">
      <c r="K46" s="26"/>
      <c r="P46" s="26"/>
      <c r="S46" s="26"/>
    </row>
    <row r="47" spans="1:19" ht="21.75" customHeight="1">
      <c r="K47" s="26"/>
      <c r="P47" s="26"/>
      <c r="S47" s="26"/>
    </row>
    <row r="48" spans="1:19" ht="21.75" customHeight="1">
      <c r="K48" s="26"/>
      <c r="P48" s="26"/>
      <c r="S48" s="26"/>
    </row>
    <row r="49" spans="11:19" ht="21.75" customHeight="1">
      <c r="K49" s="26"/>
      <c r="P49" s="26"/>
      <c r="S49" s="26"/>
    </row>
    <row r="50" spans="11:19" ht="21.75" customHeight="1">
      <c r="K50" s="26"/>
      <c r="P50" s="26"/>
      <c r="S50" s="26"/>
    </row>
    <row r="51" spans="11:19" ht="21.75" customHeight="1">
      <c r="K51" s="26"/>
      <c r="P51" s="26"/>
      <c r="S51" s="26"/>
    </row>
    <row r="52" spans="11:19" ht="21.75" customHeight="1">
      <c r="K52" s="26"/>
      <c r="P52" s="26"/>
      <c r="S52" s="26"/>
    </row>
    <row r="53" spans="11:19" ht="21.75" customHeight="1">
      <c r="K53" s="26"/>
      <c r="P53" s="26"/>
      <c r="S53" s="26"/>
    </row>
    <row r="54" spans="11:19" ht="21.75" customHeight="1">
      <c r="K54" s="26"/>
      <c r="P54" s="26"/>
      <c r="S54" s="26"/>
    </row>
    <row r="55" spans="11:19" ht="21.75" customHeight="1">
      <c r="K55" s="26"/>
      <c r="P55" s="26"/>
      <c r="S55" s="26"/>
    </row>
    <row r="56" spans="11:19" ht="21.75" customHeight="1">
      <c r="K56" s="26"/>
      <c r="P56" s="26"/>
      <c r="S56" s="26"/>
    </row>
    <row r="57" spans="11:19" ht="21.75" customHeight="1">
      <c r="K57" s="26"/>
      <c r="P57" s="26"/>
      <c r="S57" s="26"/>
    </row>
    <row r="58" spans="11:19" ht="21.75" customHeight="1">
      <c r="K58" s="26"/>
      <c r="P58" s="26"/>
      <c r="S58" s="26"/>
    </row>
    <row r="59" spans="11:19" ht="21.75" customHeight="1">
      <c r="K59" s="26"/>
      <c r="P59" s="26"/>
      <c r="S59" s="26"/>
    </row>
    <row r="60" spans="11:19" ht="21.75" customHeight="1">
      <c r="K60" s="26"/>
      <c r="P60" s="26"/>
      <c r="S60" s="26"/>
    </row>
    <row r="61" spans="11:19" ht="21.75" customHeight="1">
      <c r="K61" s="26"/>
      <c r="P61" s="26"/>
      <c r="S61" s="26"/>
    </row>
    <row r="62" spans="11:19" ht="21.75" customHeight="1">
      <c r="K62" s="26"/>
      <c r="P62" s="26"/>
      <c r="S62" s="26"/>
    </row>
    <row r="63" spans="11:19" ht="21.75" customHeight="1">
      <c r="K63" s="26"/>
      <c r="P63" s="26"/>
      <c r="S63" s="26"/>
    </row>
    <row r="64" spans="11:19" ht="21.75" customHeight="1">
      <c r="K64" s="26"/>
      <c r="P64" s="26"/>
      <c r="S64" s="26"/>
    </row>
    <row r="65" spans="8:19" ht="21.75" customHeight="1">
      <c r="K65" s="26"/>
      <c r="P65" s="26"/>
      <c r="S65" s="26"/>
    </row>
    <row r="66" spans="8:19" ht="21.75" customHeight="1">
      <c r="K66" s="26"/>
      <c r="P66" s="26"/>
      <c r="S66" s="26"/>
    </row>
    <row r="67" spans="8:19" ht="21.75" customHeight="1">
      <c r="H67" s="1"/>
      <c r="K67" s="26"/>
      <c r="P67" s="26"/>
      <c r="S67" s="26"/>
    </row>
    <row r="68" spans="8:19" ht="21.75" customHeight="1">
      <c r="K68" s="26"/>
      <c r="P68" s="26"/>
      <c r="S68" s="26"/>
    </row>
    <row r="69" spans="8:19" ht="21.75" customHeight="1">
      <c r="K69" s="26"/>
      <c r="P69" s="26"/>
      <c r="S69" s="26"/>
    </row>
    <row r="70" spans="8:19" ht="21.75" customHeight="1">
      <c r="K70" s="26"/>
      <c r="P70" s="26"/>
      <c r="S70" s="26"/>
    </row>
    <row r="71" spans="8:19" ht="21.75" customHeight="1">
      <c r="K71" s="26"/>
      <c r="P71" s="26"/>
      <c r="S71" s="26"/>
    </row>
    <row r="72" spans="8:19" ht="21.75" customHeight="1">
      <c r="K72" s="26"/>
      <c r="P72" s="26"/>
      <c r="S72" s="26"/>
    </row>
    <row r="73" spans="8:19" ht="21.75" customHeight="1">
      <c r="K73" s="26"/>
      <c r="P73" s="26"/>
      <c r="S73" s="26"/>
    </row>
    <row r="74" spans="8:19" ht="21.75" customHeight="1">
      <c r="K74" s="26"/>
      <c r="P74" s="26"/>
      <c r="S74" s="26"/>
    </row>
    <row r="75" spans="8:19" ht="21.75" customHeight="1">
      <c r="K75" s="26"/>
      <c r="P75" s="26"/>
      <c r="S75" s="26"/>
    </row>
    <row r="76" spans="8:19" ht="21.75" customHeight="1">
      <c r="K76" s="26"/>
      <c r="P76" s="26"/>
      <c r="S76" s="26"/>
    </row>
    <row r="77" spans="8:19" ht="21.75" customHeight="1">
      <c r="K77" s="26"/>
      <c r="P77" s="26"/>
      <c r="S77" s="26"/>
    </row>
    <row r="78" spans="8:19" ht="21.75" customHeight="1">
      <c r="K78" s="26"/>
      <c r="P78" s="26"/>
      <c r="S78" s="26"/>
    </row>
    <row r="79" spans="8:19" ht="21.75" customHeight="1">
      <c r="K79" s="26"/>
      <c r="P79" s="26"/>
      <c r="S79" s="26"/>
    </row>
    <row r="80" spans="8:19" ht="21.75" customHeight="1">
      <c r="K80" s="26"/>
      <c r="P80" s="26"/>
      <c r="S80" s="26"/>
    </row>
    <row r="81" spans="11:19" ht="21.75" customHeight="1">
      <c r="K81" s="26"/>
      <c r="P81" s="26"/>
      <c r="S81" s="26"/>
    </row>
    <row r="82" spans="11:19" ht="21.75" customHeight="1">
      <c r="K82" s="26"/>
      <c r="P82" s="26"/>
      <c r="S82" s="26"/>
    </row>
    <row r="83" spans="11:19" ht="21.75" customHeight="1">
      <c r="K83" s="26"/>
      <c r="P83" s="26"/>
      <c r="S83" s="26"/>
    </row>
    <row r="84" spans="11:19" ht="21.75" customHeight="1">
      <c r="K84" s="26"/>
      <c r="P84" s="26"/>
      <c r="S84" s="26"/>
    </row>
    <row r="85" spans="11:19" ht="21.75" customHeight="1">
      <c r="K85" s="26"/>
      <c r="P85" s="26"/>
      <c r="S85" s="26"/>
    </row>
    <row r="86" spans="11:19" ht="21.75" customHeight="1">
      <c r="K86" s="26"/>
      <c r="P86" s="26"/>
      <c r="S86" s="26"/>
    </row>
    <row r="87" spans="11:19" ht="21.75" customHeight="1">
      <c r="K87" s="26"/>
      <c r="P87" s="26"/>
      <c r="S87" s="26"/>
    </row>
    <row r="88" spans="11:19" ht="21.75" customHeight="1">
      <c r="K88" s="26"/>
      <c r="P88" s="26"/>
      <c r="S88" s="26"/>
    </row>
    <row r="89" spans="11:19" ht="21.75" customHeight="1">
      <c r="K89" s="26"/>
      <c r="P89" s="26"/>
      <c r="S89" s="26"/>
    </row>
    <row r="90" spans="11:19" ht="21.75" customHeight="1">
      <c r="K90" s="26"/>
      <c r="P90" s="26"/>
      <c r="S90" s="26"/>
    </row>
    <row r="91" spans="11:19" ht="21.75" customHeight="1">
      <c r="K91" s="26"/>
      <c r="P91" s="26"/>
      <c r="S91" s="26"/>
    </row>
    <row r="92" spans="11:19" ht="21.75" customHeight="1">
      <c r="K92" s="26"/>
      <c r="P92" s="26"/>
      <c r="S92" s="26"/>
    </row>
    <row r="93" spans="11:19" ht="21.75" customHeight="1">
      <c r="K93" s="26"/>
      <c r="P93" s="26"/>
      <c r="S93" s="26"/>
    </row>
    <row r="94" spans="11:19" ht="21.75" customHeight="1">
      <c r="K94" s="26"/>
      <c r="P94" s="26"/>
      <c r="S94" s="26"/>
    </row>
    <row r="95" spans="11:19" ht="21.75" customHeight="1">
      <c r="K95" s="26"/>
      <c r="P95" s="26"/>
      <c r="S95" s="26"/>
    </row>
    <row r="96" spans="11:19" ht="21.75" customHeight="1">
      <c r="K96" s="26"/>
      <c r="P96" s="26"/>
      <c r="S96" s="26"/>
    </row>
    <row r="97" spans="11:19" ht="21.75" customHeight="1">
      <c r="K97" s="26"/>
      <c r="P97" s="26"/>
      <c r="S97" s="26"/>
    </row>
    <row r="98" spans="11:19" ht="21.75" customHeight="1">
      <c r="K98" s="26"/>
      <c r="P98" s="26"/>
      <c r="S98" s="26"/>
    </row>
    <row r="99" spans="11:19" ht="21.75" customHeight="1">
      <c r="K99" s="26"/>
      <c r="P99" s="26"/>
      <c r="S99" s="26"/>
    </row>
    <row r="100" spans="11:19" ht="21.75" customHeight="1">
      <c r="K100" s="26"/>
      <c r="P100" s="26"/>
      <c r="S100" s="26"/>
    </row>
    <row r="101" spans="11:19" ht="21.75" customHeight="1">
      <c r="K101" s="26"/>
      <c r="P101" s="26"/>
      <c r="S101" s="26"/>
    </row>
    <row r="102" spans="11:19" ht="21.75" customHeight="1">
      <c r="K102" s="26"/>
      <c r="P102" s="26"/>
      <c r="S102" s="26"/>
    </row>
    <row r="103" spans="11:19" ht="21.75" customHeight="1">
      <c r="K103" s="26"/>
      <c r="P103" s="26"/>
      <c r="S103" s="26"/>
    </row>
    <row r="104" spans="11:19" ht="21.75" customHeight="1">
      <c r="K104" s="26"/>
      <c r="P104" s="26"/>
      <c r="S104" s="26"/>
    </row>
    <row r="105" spans="11:19" ht="21.75" customHeight="1">
      <c r="K105" s="26"/>
      <c r="P105" s="26"/>
      <c r="S105" s="26"/>
    </row>
    <row r="106" spans="11:19" ht="21.75" customHeight="1">
      <c r="K106" s="26"/>
      <c r="P106" s="26"/>
      <c r="S106" s="26"/>
    </row>
    <row r="107" spans="11:19" ht="21.75" customHeight="1">
      <c r="K107" s="26"/>
      <c r="P107" s="26"/>
      <c r="S107" s="26"/>
    </row>
    <row r="108" spans="11:19" ht="21.75" customHeight="1">
      <c r="K108" s="26"/>
      <c r="P108" s="26"/>
      <c r="S108" s="26"/>
    </row>
    <row r="109" spans="11:19" ht="21.75" customHeight="1">
      <c r="K109" s="26"/>
      <c r="P109" s="26"/>
      <c r="S109" s="26"/>
    </row>
    <row r="110" spans="11:19" ht="21.75" customHeight="1">
      <c r="K110" s="26"/>
      <c r="P110" s="26"/>
      <c r="S110" s="26"/>
    </row>
    <row r="111" spans="11:19" ht="21.75" customHeight="1">
      <c r="K111" s="26"/>
      <c r="P111" s="26"/>
      <c r="S111" s="26"/>
    </row>
    <row r="112" spans="11:19" ht="21.75" customHeight="1">
      <c r="K112" s="26"/>
      <c r="P112" s="26"/>
      <c r="S112" s="26"/>
    </row>
    <row r="113" spans="11:19" ht="21.75" customHeight="1">
      <c r="K113" s="26"/>
      <c r="P113" s="26"/>
      <c r="S113" s="26"/>
    </row>
    <row r="114" spans="11:19" ht="21.75" customHeight="1">
      <c r="K114" s="26"/>
      <c r="P114" s="26"/>
      <c r="S114" s="26"/>
    </row>
    <row r="115" spans="11:19" ht="21.75" customHeight="1">
      <c r="K115" s="26"/>
      <c r="P115" s="26"/>
      <c r="S115" s="26"/>
    </row>
    <row r="116" spans="11:19" ht="21.75" customHeight="1">
      <c r="K116" s="26"/>
      <c r="P116" s="26"/>
      <c r="S116" s="26"/>
    </row>
    <row r="117" spans="11:19" ht="21.75" customHeight="1">
      <c r="K117" s="26"/>
      <c r="P117" s="26"/>
      <c r="S117" s="26"/>
    </row>
    <row r="118" spans="11:19" ht="21.75" customHeight="1">
      <c r="K118" s="26"/>
      <c r="P118" s="26"/>
      <c r="S118" s="26"/>
    </row>
    <row r="119" spans="11:19" ht="21.75" customHeight="1">
      <c r="K119" s="26"/>
      <c r="P119" s="26"/>
      <c r="S119" s="26"/>
    </row>
    <row r="120" spans="11:19" ht="21.75" customHeight="1">
      <c r="K120" s="26"/>
      <c r="P120" s="26"/>
      <c r="S120" s="26"/>
    </row>
    <row r="121" spans="11:19" ht="21.75" customHeight="1">
      <c r="K121" s="26"/>
      <c r="P121" s="26"/>
      <c r="S121" s="26"/>
    </row>
    <row r="122" spans="11:19" ht="21.75" customHeight="1">
      <c r="K122" s="26"/>
      <c r="P122" s="26"/>
      <c r="S122" s="26"/>
    </row>
    <row r="123" spans="11:19" ht="21.75" customHeight="1">
      <c r="K123" s="26"/>
      <c r="P123" s="26"/>
      <c r="S123" s="26"/>
    </row>
    <row r="124" spans="11:19" ht="21.75" customHeight="1">
      <c r="K124" s="26"/>
      <c r="P124" s="26"/>
      <c r="S124" s="26"/>
    </row>
    <row r="125" spans="11:19" ht="21.75" customHeight="1">
      <c r="K125" s="26"/>
      <c r="P125" s="26"/>
      <c r="S125" s="26"/>
    </row>
    <row r="126" spans="11:19" ht="21.75" customHeight="1">
      <c r="K126" s="26"/>
      <c r="P126" s="26"/>
      <c r="S126" s="26"/>
    </row>
    <row r="127" spans="11:19" ht="21.75" customHeight="1">
      <c r="K127" s="26"/>
      <c r="P127" s="26"/>
      <c r="S127" s="26"/>
    </row>
    <row r="128" spans="11:19" ht="21.75" customHeight="1">
      <c r="K128" s="26"/>
      <c r="P128" s="26"/>
      <c r="S128" s="26"/>
    </row>
    <row r="129" spans="11:19" ht="21.75" customHeight="1">
      <c r="K129" s="26"/>
      <c r="P129" s="26"/>
      <c r="S129" s="26"/>
    </row>
    <row r="130" spans="11:19" ht="21.75" customHeight="1">
      <c r="K130" s="26"/>
      <c r="P130" s="26"/>
      <c r="S130" s="26"/>
    </row>
    <row r="131" spans="11:19" ht="21.75" customHeight="1">
      <c r="K131" s="26"/>
      <c r="P131" s="26"/>
      <c r="S131" s="26"/>
    </row>
    <row r="132" spans="11:19" ht="21.75" customHeight="1">
      <c r="K132" s="26"/>
      <c r="P132" s="26"/>
      <c r="S132" s="26"/>
    </row>
    <row r="133" spans="11:19" ht="21.75" customHeight="1">
      <c r="K133" s="26"/>
      <c r="P133" s="26"/>
      <c r="S133" s="26"/>
    </row>
    <row r="134" spans="11:19" ht="21.75" customHeight="1">
      <c r="K134" s="26"/>
      <c r="P134" s="26"/>
      <c r="S134" s="26"/>
    </row>
    <row r="135" spans="11:19" ht="21.75" customHeight="1">
      <c r="K135" s="26"/>
      <c r="P135" s="26"/>
      <c r="S135" s="26"/>
    </row>
    <row r="136" spans="11:19" ht="21.75" customHeight="1">
      <c r="K136" s="26"/>
      <c r="P136" s="26"/>
      <c r="S136" s="26"/>
    </row>
    <row r="137" spans="11:19" ht="21.75" customHeight="1">
      <c r="K137" s="26"/>
      <c r="P137" s="26"/>
      <c r="S137" s="26"/>
    </row>
    <row r="138" spans="11:19" ht="21.75" customHeight="1">
      <c r="K138" s="26"/>
      <c r="P138" s="26"/>
      <c r="S138" s="26"/>
    </row>
    <row r="139" spans="11:19" ht="21.75" customHeight="1">
      <c r="K139" s="26"/>
      <c r="P139" s="26"/>
      <c r="S139" s="26"/>
    </row>
    <row r="140" spans="11:19" ht="21.75" customHeight="1">
      <c r="K140" s="26"/>
      <c r="P140" s="26"/>
      <c r="S140" s="26"/>
    </row>
    <row r="141" spans="11:19" ht="21.75" customHeight="1">
      <c r="K141" s="26"/>
      <c r="P141" s="26"/>
      <c r="S141" s="26"/>
    </row>
    <row r="142" spans="11:19" ht="21.75" customHeight="1">
      <c r="K142" s="26"/>
      <c r="P142" s="26"/>
      <c r="S142" s="26"/>
    </row>
    <row r="143" spans="11:19" ht="21.75" customHeight="1">
      <c r="K143" s="26"/>
      <c r="P143" s="26"/>
      <c r="S143" s="26"/>
    </row>
    <row r="144" spans="11:19" ht="21.75" customHeight="1">
      <c r="K144" s="26"/>
      <c r="P144" s="26"/>
      <c r="S144" s="26"/>
    </row>
    <row r="145" spans="11:19" ht="21.75" customHeight="1">
      <c r="K145" s="26"/>
      <c r="P145" s="26"/>
      <c r="S145" s="26"/>
    </row>
    <row r="146" spans="11:19" ht="21.75" customHeight="1">
      <c r="K146" s="26"/>
      <c r="P146" s="26"/>
      <c r="S146" s="26"/>
    </row>
    <row r="147" spans="11:19" ht="21.75" customHeight="1">
      <c r="K147" s="26"/>
      <c r="P147" s="26"/>
      <c r="S147" s="26"/>
    </row>
    <row r="148" spans="11:19" ht="21.75" customHeight="1">
      <c r="K148" s="26"/>
      <c r="P148" s="26"/>
      <c r="S148" s="26"/>
    </row>
    <row r="149" spans="11:19" ht="21.75" customHeight="1">
      <c r="K149" s="26"/>
      <c r="P149" s="26"/>
      <c r="S149" s="26"/>
    </row>
    <row r="150" spans="11:19" ht="21.75" customHeight="1">
      <c r="K150" s="26"/>
      <c r="P150" s="26"/>
      <c r="S150" s="26"/>
    </row>
    <row r="151" spans="11:19" ht="21.75" customHeight="1">
      <c r="K151" s="26"/>
      <c r="P151" s="26"/>
      <c r="S151" s="26"/>
    </row>
    <row r="152" spans="11:19" ht="21.75" customHeight="1">
      <c r="K152" s="26"/>
      <c r="P152" s="26"/>
      <c r="S152" s="26"/>
    </row>
    <row r="153" spans="11:19" ht="21.75" customHeight="1">
      <c r="K153" s="26"/>
      <c r="P153" s="26"/>
      <c r="S153" s="26"/>
    </row>
    <row r="154" spans="11:19" ht="21.75" customHeight="1">
      <c r="K154" s="26"/>
      <c r="P154" s="26"/>
      <c r="S154" s="26"/>
    </row>
    <row r="155" spans="11:19" ht="21.75" customHeight="1">
      <c r="K155" s="26"/>
      <c r="P155" s="26"/>
      <c r="S155" s="26"/>
    </row>
    <row r="156" spans="11:19" ht="21.75" customHeight="1">
      <c r="K156" s="26"/>
      <c r="P156" s="26"/>
      <c r="S156" s="26"/>
    </row>
  </sheetData>
  <mergeCells count="10">
    <mergeCell ref="S4:S5"/>
    <mergeCell ref="A4:A5"/>
    <mergeCell ref="N4:R4"/>
    <mergeCell ref="J5:K5"/>
    <mergeCell ref="O5:P5"/>
    <mergeCell ref="B4:E4"/>
    <mergeCell ref="F4:I4"/>
    <mergeCell ref="J4:M4"/>
    <mergeCell ref="B5:C5"/>
    <mergeCell ref="F5:G5"/>
  </mergeCells>
  <phoneticPr fontId="4"/>
  <pageMargins left="0.78740157480314965" right="0.39370078740157483" top="0.78740157480314965" bottom="0.59055118110236227" header="0.51181102362204722" footer="0.51181102362204722"/>
  <pageSetup paperSize="9" scale="96" firstPageNumber="34" orientation="portrait" useFirstPageNumber="1" r:id="rId1"/>
  <headerFooter differentOddEven="1" alignWithMargins="0">
    <oddHeader>&amp;L〔３〕国勢調査</oddHeader>
    <oddFooter>&amp;C&amp;P</oddFooter>
    <evenHeader>&amp;R〔３〕国勢調査</evenHeader>
    <evenFooter>&amp;C&amp;P</even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4"/>
  <sheetViews>
    <sheetView view="pageBreakPreview" topLeftCell="C16" zoomScaleNormal="100" zoomScaleSheetLayoutView="100" workbookViewId="0">
      <selection activeCell="L8" sqref="L8"/>
    </sheetView>
  </sheetViews>
  <sheetFormatPr defaultRowHeight="12"/>
  <cols>
    <col min="1" max="1" width="1.453125" style="164" customWidth="1"/>
    <col min="2" max="2" width="11.08984375" style="164" customWidth="1"/>
    <col min="3" max="3" width="10.26953125" style="164" customWidth="1"/>
    <col min="4" max="5" width="9.7265625" style="164" customWidth="1"/>
    <col min="6" max="6" width="1.453125" style="164" customWidth="1"/>
    <col min="7" max="7" width="11.08984375" style="163" customWidth="1"/>
    <col min="8" max="8" width="10.26953125" style="164" customWidth="1"/>
    <col min="9" max="10" width="9.7265625" style="164" customWidth="1"/>
    <col min="11" max="11" width="1.453125" style="164" customWidth="1"/>
    <col min="12" max="12" width="11.08984375" style="163" customWidth="1"/>
    <col min="13" max="13" width="10.26953125" style="164" customWidth="1"/>
    <col min="14" max="15" width="9.7265625" style="164" customWidth="1"/>
    <col min="16" max="16" width="1.453125" style="164" customWidth="1"/>
    <col min="17" max="17" width="11.08984375" style="163" customWidth="1"/>
    <col min="18" max="18" width="10.26953125" style="164" customWidth="1"/>
    <col min="19" max="20" width="9.7265625" style="164" customWidth="1"/>
    <col min="21" max="25" width="9" style="506"/>
    <col min="26" max="256" width="9" style="164"/>
    <col min="257" max="257" width="1.453125" style="164" customWidth="1"/>
    <col min="258" max="258" width="11.08984375" style="164" customWidth="1"/>
    <col min="259" max="261" width="9.26953125" style="164" customWidth="1"/>
    <col min="262" max="262" width="1.453125" style="164" customWidth="1"/>
    <col min="263" max="263" width="11.08984375" style="164" customWidth="1"/>
    <col min="264" max="266" width="9.26953125" style="164" customWidth="1"/>
    <col min="267" max="267" width="1.453125" style="164" customWidth="1"/>
    <col min="268" max="268" width="11.08984375" style="164" customWidth="1"/>
    <col min="269" max="271" width="9.26953125" style="164" customWidth="1"/>
    <col min="272" max="272" width="1.453125" style="164" customWidth="1"/>
    <col min="273" max="273" width="11.08984375" style="164" customWidth="1"/>
    <col min="274" max="276" width="9.26953125" style="164" customWidth="1"/>
    <col min="277" max="512" width="9" style="164"/>
    <col min="513" max="513" width="1.453125" style="164" customWidth="1"/>
    <col min="514" max="514" width="11.08984375" style="164" customWidth="1"/>
    <col min="515" max="517" width="9.26953125" style="164" customWidth="1"/>
    <col min="518" max="518" width="1.453125" style="164" customWidth="1"/>
    <col min="519" max="519" width="11.08984375" style="164" customWidth="1"/>
    <col min="520" max="522" width="9.26953125" style="164" customWidth="1"/>
    <col min="523" max="523" width="1.453125" style="164" customWidth="1"/>
    <col min="524" max="524" width="11.08984375" style="164" customWidth="1"/>
    <col min="525" max="527" width="9.26953125" style="164" customWidth="1"/>
    <col min="528" max="528" width="1.453125" style="164" customWidth="1"/>
    <col min="529" max="529" width="11.08984375" style="164" customWidth="1"/>
    <col min="530" max="532" width="9.26953125" style="164" customWidth="1"/>
    <col min="533" max="768" width="9" style="164"/>
    <col min="769" max="769" width="1.453125" style="164" customWidth="1"/>
    <col min="770" max="770" width="11.08984375" style="164" customWidth="1"/>
    <col min="771" max="773" width="9.26953125" style="164" customWidth="1"/>
    <col min="774" max="774" width="1.453125" style="164" customWidth="1"/>
    <col min="775" max="775" width="11.08984375" style="164" customWidth="1"/>
    <col min="776" max="778" width="9.26953125" style="164" customWidth="1"/>
    <col min="779" max="779" width="1.453125" style="164" customWidth="1"/>
    <col min="780" max="780" width="11.08984375" style="164" customWidth="1"/>
    <col min="781" max="783" width="9.26953125" style="164" customWidth="1"/>
    <col min="784" max="784" width="1.453125" style="164" customWidth="1"/>
    <col min="785" max="785" width="11.08984375" style="164" customWidth="1"/>
    <col min="786" max="788" width="9.26953125" style="164" customWidth="1"/>
    <col min="789" max="1024" width="9" style="164"/>
    <col min="1025" max="1025" width="1.453125" style="164" customWidth="1"/>
    <col min="1026" max="1026" width="11.08984375" style="164" customWidth="1"/>
    <col min="1027" max="1029" width="9.26953125" style="164" customWidth="1"/>
    <col min="1030" max="1030" width="1.453125" style="164" customWidth="1"/>
    <col min="1031" max="1031" width="11.08984375" style="164" customWidth="1"/>
    <col min="1032" max="1034" width="9.26953125" style="164" customWidth="1"/>
    <col min="1035" max="1035" width="1.453125" style="164" customWidth="1"/>
    <col min="1036" max="1036" width="11.08984375" style="164" customWidth="1"/>
    <col min="1037" max="1039" width="9.26953125" style="164" customWidth="1"/>
    <col min="1040" max="1040" width="1.453125" style="164" customWidth="1"/>
    <col min="1041" max="1041" width="11.08984375" style="164" customWidth="1"/>
    <col min="1042" max="1044" width="9.26953125" style="164" customWidth="1"/>
    <col min="1045" max="1280" width="9" style="164"/>
    <col min="1281" max="1281" width="1.453125" style="164" customWidth="1"/>
    <col min="1282" max="1282" width="11.08984375" style="164" customWidth="1"/>
    <col min="1283" max="1285" width="9.26953125" style="164" customWidth="1"/>
    <col min="1286" max="1286" width="1.453125" style="164" customWidth="1"/>
    <col min="1287" max="1287" width="11.08984375" style="164" customWidth="1"/>
    <col min="1288" max="1290" width="9.26953125" style="164" customWidth="1"/>
    <col min="1291" max="1291" width="1.453125" style="164" customWidth="1"/>
    <col min="1292" max="1292" width="11.08984375" style="164" customWidth="1"/>
    <col min="1293" max="1295" width="9.26953125" style="164" customWidth="1"/>
    <col min="1296" max="1296" width="1.453125" style="164" customWidth="1"/>
    <col min="1297" max="1297" width="11.08984375" style="164" customWidth="1"/>
    <col min="1298" max="1300" width="9.26953125" style="164" customWidth="1"/>
    <col min="1301" max="1536" width="9" style="164"/>
    <col min="1537" max="1537" width="1.453125" style="164" customWidth="1"/>
    <col min="1538" max="1538" width="11.08984375" style="164" customWidth="1"/>
    <col min="1539" max="1541" width="9.26953125" style="164" customWidth="1"/>
    <col min="1542" max="1542" width="1.453125" style="164" customWidth="1"/>
    <col min="1543" max="1543" width="11.08984375" style="164" customWidth="1"/>
    <col min="1544" max="1546" width="9.26953125" style="164" customWidth="1"/>
    <col min="1547" max="1547" width="1.453125" style="164" customWidth="1"/>
    <col min="1548" max="1548" width="11.08984375" style="164" customWidth="1"/>
    <col min="1549" max="1551" width="9.26953125" style="164" customWidth="1"/>
    <col min="1552" max="1552" width="1.453125" style="164" customWidth="1"/>
    <col min="1553" max="1553" width="11.08984375" style="164" customWidth="1"/>
    <col min="1554" max="1556" width="9.26953125" style="164" customWidth="1"/>
    <col min="1557" max="1792" width="9" style="164"/>
    <col min="1793" max="1793" width="1.453125" style="164" customWidth="1"/>
    <col min="1794" max="1794" width="11.08984375" style="164" customWidth="1"/>
    <col min="1795" max="1797" width="9.26953125" style="164" customWidth="1"/>
    <col min="1798" max="1798" width="1.453125" style="164" customWidth="1"/>
    <col min="1799" max="1799" width="11.08984375" style="164" customWidth="1"/>
    <col min="1800" max="1802" width="9.26953125" style="164" customWidth="1"/>
    <col min="1803" max="1803" width="1.453125" style="164" customWidth="1"/>
    <col min="1804" max="1804" width="11.08984375" style="164" customWidth="1"/>
    <col min="1805" max="1807" width="9.26953125" style="164" customWidth="1"/>
    <col min="1808" max="1808" width="1.453125" style="164" customWidth="1"/>
    <col min="1809" max="1809" width="11.08984375" style="164" customWidth="1"/>
    <col min="1810" max="1812" width="9.26953125" style="164" customWidth="1"/>
    <col min="1813" max="2048" width="9" style="164"/>
    <col min="2049" max="2049" width="1.453125" style="164" customWidth="1"/>
    <col min="2050" max="2050" width="11.08984375" style="164" customWidth="1"/>
    <col min="2051" max="2053" width="9.26953125" style="164" customWidth="1"/>
    <col min="2054" max="2054" width="1.453125" style="164" customWidth="1"/>
    <col min="2055" max="2055" width="11.08984375" style="164" customWidth="1"/>
    <col min="2056" max="2058" width="9.26953125" style="164" customWidth="1"/>
    <col min="2059" max="2059" width="1.453125" style="164" customWidth="1"/>
    <col min="2060" max="2060" width="11.08984375" style="164" customWidth="1"/>
    <col min="2061" max="2063" width="9.26953125" style="164" customWidth="1"/>
    <col min="2064" max="2064" width="1.453125" style="164" customWidth="1"/>
    <col min="2065" max="2065" width="11.08984375" style="164" customWidth="1"/>
    <col min="2066" max="2068" width="9.26953125" style="164" customWidth="1"/>
    <col min="2069" max="2304" width="9" style="164"/>
    <col min="2305" max="2305" width="1.453125" style="164" customWidth="1"/>
    <col min="2306" max="2306" width="11.08984375" style="164" customWidth="1"/>
    <col min="2307" max="2309" width="9.26953125" style="164" customWidth="1"/>
    <col min="2310" max="2310" width="1.453125" style="164" customWidth="1"/>
    <col min="2311" max="2311" width="11.08984375" style="164" customWidth="1"/>
    <col min="2312" max="2314" width="9.26953125" style="164" customWidth="1"/>
    <col min="2315" max="2315" width="1.453125" style="164" customWidth="1"/>
    <col min="2316" max="2316" width="11.08984375" style="164" customWidth="1"/>
    <col min="2317" max="2319" width="9.26953125" style="164" customWidth="1"/>
    <col min="2320" max="2320" width="1.453125" style="164" customWidth="1"/>
    <col min="2321" max="2321" width="11.08984375" style="164" customWidth="1"/>
    <col min="2322" max="2324" width="9.26953125" style="164" customWidth="1"/>
    <col min="2325" max="2560" width="9" style="164"/>
    <col min="2561" max="2561" width="1.453125" style="164" customWidth="1"/>
    <col min="2562" max="2562" width="11.08984375" style="164" customWidth="1"/>
    <col min="2563" max="2565" width="9.26953125" style="164" customWidth="1"/>
    <col min="2566" max="2566" width="1.453125" style="164" customWidth="1"/>
    <col min="2567" max="2567" width="11.08984375" style="164" customWidth="1"/>
    <col min="2568" max="2570" width="9.26953125" style="164" customWidth="1"/>
    <col min="2571" max="2571" width="1.453125" style="164" customWidth="1"/>
    <col min="2572" max="2572" width="11.08984375" style="164" customWidth="1"/>
    <col min="2573" max="2575" width="9.26953125" style="164" customWidth="1"/>
    <col min="2576" max="2576" width="1.453125" style="164" customWidth="1"/>
    <col min="2577" max="2577" width="11.08984375" style="164" customWidth="1"/>
    <col min="2578" max="2580" width="9.26953125" style="164" customWidth="1"/>
    <col min="2581" max="2816" width="9" style="164"/>
    <col min="2817" max="2817" width="1.453125" style="164" customWidth="1"/>
    <col min="2818" max="2818" width="11.08984375" style="164" customWidth="1"/>
    <col min="2819" max="2821" width="9.26953125" style="164" customWidth="1"/>
    <col min="2822" max="2822" width="1.453125" style="164" customWidth="1"/>
    <col min="2823" max="2823" width="11.08984375" style="164" customWidth="1"/>
    <col min="2824" max="2826" width="9.26953125" style="164" customWidth="1"/>
    <col min="2827" max="2827" width="1.453125" style="164" customWidth="1"/>
    <col min="2828" max="2828" width="11.08984375" style="164" customWidth="1"/>
    <col min="2829" max="2831" width="9.26953125" style="164" customWidth="1"/>
    <col min="2832" max="2832" width="1.453125" style="164" customWidth="1"/>
    <col min="2833" max="2833" width="11.08984375" style="164" customWidth="1"/>
    <col min="2834" max="2836" width="9.26953125" style="164" customWidth="1"/>
    <col min="2837" max="3072" width="9" style="164"/>
    <col min="3073" max="3073" width="1.453125" style="164" customWidth="1"/>
    <col min="3074" max="3074" width="11.08984375" style="164" customWidth="1"/>
    <col min="3075" max="3077" width="9.26953125" style="164" customWidth="1"/>
    <col min="3078" max="3078" width="1.453125" style="164" customWidth="1"/>
    <col min="3079" max="3079" width="11.08984375" style="164" customWidth="1"/>
    <col min="3080" max="3082" width="9.26953125" style="164" customWidth="1"/>
    <col min="3083" max="3083" width="1.453125" style="164" customWidth="1"/>
    <col min="3084" max="3084" width="11.08984375" style="164" customWidth="1"/>
    <col min="3085" max="3087" width="9.26953125" style="164" customWidth="1"/>
    <col min="3088" max="3088" width="1.453125" style="164" customWidth="1"/>
    <col min="3089" max="3089" width="11.08984375" style="164" customWidth="1"/>
    <col min="3090" max="3092" width="9.26953125" style="164" customWidth="1"/>
    <col min="3093" max="3328" width="9" style="164"/>
    <col min="3329" max="3329" width="1.453125" style="164" customWidth="1"/>
    <col min="3330" max="3330" width="11.08984375" style="164" customWidth="1"/>
    <col min="3331" max="3333" width="9.26953125" style="164" customWidth="1"/>
    <col min="3334" max="3334" width="1.453125" style="164" customWidth="1"/>
    <col min="3335" max="3335" width="11.08984375" style="164" customWidth="1"/>
    <col min="3336" max="3338" width="9.26953125" style="164" customWidth="1"/>
    <col min="3339" max="3339" width="1.453125" style="164" customWidth="1"/>
    <col min="3340" max="3340" width="11.08984375" style="164" customWidth="1"/>
    <col min="3341" max="3343" width="9.26953125" style="164" customWidth="1"/>
    <col min="3344" max="3344" width="1.453125" style="164" customWidth="1"/>
    <col min="3345" max="3345" width="11.08984375" style="164" customWidth="1"/>
    <col min="3346" max="3348" width="9.26953125" style="164" customWidth="1"/>
    <col min="3349" max="3584" width="9" style="164"/>
    <col min="3585" max="3585" width="1.453125" style="164" customWidth="1"/>
    <col min="3586" max="3586" width="11.08984375" style="164" customWidth="1"/>
    <col min="3587" max="3589" width="9.26953125" style="164" customWidth="1"/>
    <col min="3590" max="3590" width="1.453125" style="164" customWidth="1"/>
    <col min="3591" max="3591" width="11.08984375" style="164" customWidth="1"/>
    <col min="3592" max="3594" width="9.26953125" style="164" customWidth="1"/>
    <col min="3595" max="3595" width="1.453125" style="164" customWidth="1"/>
    <col min="3596" max="3596" width="11.08984375" style="164" customWidth="1"/>
    <col min="3597" max="3599" width="9.26953125" style="164" customWidth="1"/>
    <col min="3600" max="3600" width="1.453125" style="164" customWidth="1"/>
    <col min="3601" max="3601" width="11.08984375" style="164" customWidth="1"/>
    <col min="3602" max="3604" width="9.26953125" style="164" customWidth="1"/>
    <col min="3605" max="3840" width="9" style="164"/>
    <col min="3841" max="3841" width="1.453125" style="164" customWidth="1"/>
    <col min="3842" max="3842" width="11.08984375" style="164" customWidth="1"/>
    <col min="3843" max="3845" width="9.26953125" style="164" customWidth="1"/>
    <col min="3846" max="3846" width="1.453125" style="164" customWidth="1"/>
    <col min="3847" max="3847" width="11.08984375" style="164" customWidth="1"/>
    <col min="3848" max="3850" width="9.26953125" style="164" customWidth="1"/>
    <col min="3851" max="3851" width="1.453125" style="164" customWidth="1"/>
    <col min="3852" max="3852" width="11.08984375" style="164" customWidth="1"/>
    <col min="3853" max="3855" width="9.26953125" style="164" customWidth="1"/>
    <col min="3856" max="3856" width="1.453125" style="164" customWidth="1"/>
    <col min="3857" max="3857" width="11.08984375" style="164" customWidth="1"/>
    <col min="3858" max="3860" width="9.26953125" style="164" customWidth="1"/>
    <col min="3861" max="4096" width="9" style="164"/>
    <col min="4097" max="4097" width="1.453125" style="164" customWidth="1"/>
    <col min="4098" max="4098" width="11.08984375" style="164" customWidth="1"/>
    <col min="4099" max="4101" width="9.26953125" style="164" customWidth="1"/>
    <col min="4102" max="4102" width="1.453125" style="164" customWidth="1"/>
    <col min="4103" max="4103" width="11.08984375" style="164" customWidth="1"/>
    <col min="4104" max="4106" width="9.26953125" style="164" customWidth="1"/>
    <col min="4107" max="4107" width="1.453125" style="164" customWidth="1"/>
    <col min="4108" max="4108" width="11.08984375" style="164" customWidth="1"/>
    <col min="4109" max="4111" width="9.26953125" style="164" customWidth="1"/>
    <col min="4112" max="4112" width="1.453125" style="164" customWidth="1"/>
    <col min="4113" max="4113" width="11.08984375" style="164" customWidth="1"/>
    <col min="4114" max="4116" width="9.26953125" style="164" customWidth="1"/>
    <col min="4117" max="4352" width="9" style="164"/>
    <col min="4353" max="4353" width="1.453125" style="164" customWidth="1"/>
    <col min="4354" max="4354" width="11.08984375" style="164" customWidth="1"/>
    <col min="4355" max="4357" width="9.26953125" style="164" customWidth="1"/>
    <col min="4358" max="4358" width="1.453125" style="164" customWidth="1"/>
    <col min="4359" max="4359" width="11.08984375" style="164" customWidth="1"/>
    <col min="4360" max="4362" width="9.26953125" style="164" customWidth="1"/>
    <col min="4363" max="4363" width="1.453125" style="164" customWidth="1"/>
    <col min="4364" max="4364" width="11.08984375" style="164" customWidth="1"/>
    <col min="4365" max="4367" width="9.26953125" style="164" customWidth="1"/>
    <col min="4368" max="4368" width="1.453125" style="164" customWidth="1"/>
    <col min="4369" max="4369" width="11.08984375" style="164" customWidth="1"/>
    <col min="4370" max="4372" width="9.26953125" style="164" customWidth="1"/>
    <col min="4373" max="4608" width="9" style="164"/>
    <col min="4609" max="4609" width="1.453125" style="164" customWidth="1"/>
    <col min="4610" max="4610" width="11.08984375" style="164" customWidth="1"/>
    <col min="4611" max="4613" width="9.26953125" style="164" customWidth="1"/>
    <col min="4614" max="4614" width="1.453125" style="164" customWidth="1"/>
    <col min="4615" max="4615" width="11.08984375" style="164" customWidth="1"/>
    <col min="4616" max="4618" width="9.26953125" style="164" customWidth="1"/>
    <col min="4619" max="4619" width="1.453125" style="164" customWidth="1"/>
    <col min="4620" max="4620" width="11.08984375" style="164" customWidth="1"/>
    <col min="4621" max="4623" width="9.26953125" style="164" customWidth="1"/>
    <col min="4624" max="4624" width="1.453125" style="164" customWidth="1"/>
    <col min="4625" max="4625" width="11.08984375" style="164" customWidth="1"/>
    <col min="4626" max="4628" width="9.26953125" style="164" customWidth="1"/>
    <col min="4629" max="4864" width="9" style="164"/>
    <col min="4865" max="4865" width="1.453125" style="164" customWidth="1"/>
    <col min="4866" max="4866" width="11.08984375" style="164" customWidth="1"/>
    <col min="4867" max="4869" width="9.26953125" style="164" customWidth="1"/>
    <col min="4870" max="4870" width="1.453125" style="164" customWidth="1"/>
    <col min="4871" max="4871" width="11.08984375" style="164" customWidth="1"/>
    <col min="4872" max="4874" width="9.26953125" style="164" customWidth="1"/>
    <col min="4875" max="4875" width="1.453125" style="164" customWidth="1"/>
    <col min="4876" max="4876" width="11.08984375" style="164" customWidth="1"/>
    <col min="4877" max="4879" width="9.26953125" style="164" customWidth="1"/>
    <col min="4880" max="4880" width="1.453125" style="164" customWidth="1"/>
    <col min="4881" max="4881" width="11.08984375" style="164" customWidth="1"/>
    <col min="4882" max="4884" width="9.26953125" style="164" customWidth="1"/>
    <col min="4885" max="5120" width="9" style="164"/>
    <col min="5121" max="5121" width="1.453125" style="164" customWidth="1"/>
    <col min="5122" max="5122" width="11.08984375" style="164" customWidth="1"/>
    <col min="5123" max="5125" width="9.26953125" style="164" customWidth="1"/>
    <col min="5126" max="5126" width="1.453125" style="164" customWidth="1"/>
    <col min="5127" max="5127" width="11.08984375" style="164" customWidth="1"/>
    <col min="5128" max="5130" width="9.26953125" style="164" customWidth="1"/>
    <col min="5131" max="5131" width="1.453125" style="164" customWidth="1"/>
    <col min="5132" max="5132" width="11.08984375" style="164" customWidth="1"/>
    <col min="5133" max="5135" width="9.26953125" style="164" customWidth="1"/>
    <col min="5136" max="5136" width="1.453125" style="164" customWidth="1"/>
    <col min="5137" max="5137" width="11.08984375" style="164" customWidth="1"/>
    <col min="5138" max="5140" width="9.26953125" style="164" customWidth="1"/>
    <col min="5141" max="5376" width="9" style="164"/>
    <col min="5377" max="5377" width="1.453125" style="164" customWidth="1"/>
    <col min="5378" max="5378" width="11.08984375" style="164" customWidth="1"/>
    <col min="5379" max="5381" width="9.26953125" style="164" customWidth="1"/>
    <col min="5382" max="5382" width="1.453125" style="164" customWidth="1"/>
    <col min="5383" max="5383" width="11.08984375" style="164" customWidth="1"/>
    <col min="5384" max="5386" width="9.26953125" style="164" customWidth="1"/>
    <col min="5387" max="5387" width="1.453125" style="164" customWidth="1"/>
    <col min="5388" max="5388" width="11.08984375" style="164" customWidth="1"/>
    <col min="5389" max="5391" width="9.26953125" style="164" customWidth="1"/>
    <col min="5392" max="5392" width="1.453125" style="164" customWidth="1"/>
    <col min="5393" max="5393" width="11.08984375" style="164" customWidth="1"/>
    <col min="5394" max="5396" width="9.26953125" style="164" customWidth="1"/>
    <col min="5397" max="5632" width="9" style="164"/>
    <col min="5633" max="5633" width="1.453125" style="164" customWidth="1"/>
    <col min="5634" max="5634" width="11.08984375" style="164" customWidth="1"/>
    <col min="5635" max="5637" width="9.26953125" style="164" customWidth="1"/>
    <col min="5638" max="5638" width="1.453125" style="164" customWidth="1"/>
    <col min="5639" max="5639" width="11.08984375" style="164" customWidth="1"/>
    <col min="5640" max="5642" width="9.26953125" style="164" customWidth="1"/>
    <col min="5643" max="5643" width="1.453125" style="164" customWidth="1"/>
    <col min="5644" max="5644" width="11.08984375" style="164" customWidth="1"/>
    <col min="5645" max="5647" width="9.26953125" style="164" customWidth="1"/>
    <col min="5648" max="5648" width="1.453125" style="164" customWidth="1"/>
    <col min="5649" max="5649" width="11.08984375" style="164" customWidth="1"/>
    <col min="5650" max="5652" width="9.26953125" style="164" customWidth="1"/>
    <col min="5653" max="5888" width="9" style="164"/>
    <col min="5889" max="5889" width="1.453125" style="164" customWidth="1"/>
    <col min="5890" max="5890" width="11.08984375" style="164" customWidth="1"/>
    <col min="5891" max="5893" width="9.26953125" style="164" customWidth="1"/>
    <col min="5894" max="5894" width="1.453125" style="164" customWidth="1"/>
    <col min="5895" max="5895" width="11.08984375" style="164" customWidth="1"/>
    <col min="5896" max="5898" width="9.26953125" style="164" customWidth="1"/>
    <col min="5899" max="5899" width="1.453125" style="164" customWidth="1"/>
    <col min="5900" max="5900" width="11.08984375" style="164" customWidth="1"/>
    <col min="5901" max="5903" width="9.26953125" style="164" customWidth="1"/>
    <col min="5904" max="5904" width="1.453125" style="164" customWidth="1"/>
    <col min="5905" max="5905" width="11.08984375" style="164" customWidth="1"/>
    <col min="5906" max="5908" width="9.26953125" style="164" customWidth="1"/>
    <col min="5909" max="6144" width="9" style="164"/>
    <col min="6145" max="6145" width="1.453125" style="164" customWidth="1"/>
    <col min="6146" max="6146" width="11.08984375" style="164" customWidth="1"/>
    <col min="6147" max="6149" width="9.26953125" style="164" customWidth="1"/>
    <col min="6150" max="6150" width="1.453125" style="164" customWidth="1"/>
    <col min="6151" max="6151" width="11.08984375" style="164" customWidth="1"/>
    <col min="6152" max="6154" width="9.26953125" style="164" customWidth="1"/>
    <col min="6155" max="6155" width="1.453125" style="164" customWidth="1"/>
    <col min="6156" max="6156" width="11.08984375" style="164" customWidth="1"/>
    <col min="6157" max="6159" width="9.26953125" style="164" customWidth="1"/>
    <col min="6160" max="6160" width="1.453125" style="164" customWidth="1"/>
    <col min="6161" max="6161" width="11.08984375" style="164" customWidth="1"/>
    <col min="6162" max="6164" width="9.26953125" style="164" customWidth="1"/>
    <col min="6165" max="6400" width="9" style="164"/>
    <col min="6401" max="6401" width="1.453125" style="164" customWidth="1"/>
    <col min="6402" max="6402" width="11.08984375" style="164" customWidth="1"/>
    <col min="6403" max="6405" width="9.26953125" style="164" customWidth="1"/>
    <col min="6406" max="6406" width="1.453125" style="164" customWidth="1"/>
    <col min="6407" max="6407" width="11.08984375" style="164" customWidth="1"/>
    <col min="6408" max="6410" width="9.26953125" style="164" customWidth="1"/>
    <col min="6411" max="6411" width="1.453125" style="164" customWidth="1"/>
    <col min="6412" max="6412" width="11.08984375" style="164" customWidth="1"/>
    <col min="6413" max="6415" width="9.26953125" style="164" customWidth="1"/>
    <col min="6416" max="6416" width="1.453125" style="164" customWidth="1"/>
    <col min="6417" max="6417" width="11.08984375" style="164" customWidth="1"/>
    <col min="6418" max="6420" width="9.26953125" style="164" customWidth="1"/>
    <col min="6421" max="6656" width="9" style="164"/>
    <col min="6657" max="6657" width="1.453125" style="164" customWidth="1"/>
    <col min="6658" max="6658" width="11.08984375" style="164" customWidth="1"/>
    <col min="6659" max="6661" width="9.26953125" style="164" customWidth="1"/>
    <col min="6662" max="6662" width="1.453125" style="164" customWidth="1"/>
    <col min="6663" max="6663" width="11.08984375" style="164" customWidth="1"/>
    <col min="6664" max="6666" width="9.26953125" style="164" customWidth="1"/>
    <col min="6667" max="6667" width="1.453125" style="164" customWidth="1"/>
    <col min="6668" max="6668" width="11.08984375" style="164" customWidth="1"/>
    <col min="6669" max="6671" width="9.26953125" style="164" customWidth="1"/>
    <col min="6672" max="6672" width="1.453125" style="164" customWidth="1"/>
    <col min="6673" max="6673" width="11.08984375" style="164" customWidth="1"/>
    <col min="6674" max="6676" width="9.26953125" style="164" customWidth="1"/>
    <col min="6677" max="6912" width="9" style="164"/>
    <col min="6913" max="6913" width="1.453125" style="164" customWidth="1"/>
    <col min="6914" max="6914" width="11.08984375" style="164" customWidth="1"/>
    <col min="6915" max="6917" width="9.26953125" style="164" customWidth="1"/>
    <col min="6918" max="6918" width="1.453125" style="164" customWidth="1"/>
    <col min="6919" max="6919" width="11.08984375" style="164" customWidth="1"/>
    <col min="6920" max="6922" width="9.26953125" style="164" customWidth="1"/>
    <col min="6923" max="6923" width="1.453125" style="164" customWidth="1"/>
    <col min="6924" max="6924" width="11.08984375" style="164" customWidth="1"/>
    <col min="6925" max="6927" width="9.26953125" style="164" customWidth="1"/>
    <col min="6928" max="6928" width="1.453125" style="164" customWidth="1"/>
    <col min="6929" max="6929" width="11.08984375" style="164" customWidth="1"/>
    <col min="6930" max="6932" width="9.26953125" style="164" customWidth="1"/>
    <col min="6933" max="7168" width="9" style="164"/>
    <col min="7169" max="7169" width="1.453125" style="164" customWidth="1"/>
    <col min="7170" max="7170" width="11.08984375" style="164" customWidth="1"/>
    <col min="7171" max="7173" width="9.26953125" style="164" customWidth="1"/>
    <col min="7174" max="7174" width="1.453125" style="164" customWidth="1"/>
    <col min="7175" max="7175" width="11.08984375" style="164" customWidth="1"/>
    <col min="7176" max="7178" width="9.26953125" style="164" customWidth="1"/>
    <col min="7179" max="7179" width="1.453125" style="164" customWidth="1"/>
    <col min="7180" max="7180" width="11.08984375" style="164" customWidth="1"/>
    <col min="7181" max="7183" width="9.26953125" style="164" customWidth="1"/>
    <col min="7184" max="7184" width="1.453125" style="164" customWidth="1"/>
    <col min="7185" max="7185" width="11.08984375" style="164" customWidth="1"/>
    <col min="7186" max="7188" width="9.26953125" style="164" customWidth="1"/>
    <col min="7189" max="7424" width="9" style="164"/>
    <col min="7425" max="7425" width="1.453125" style="164" customWidth="1"/>
    <col min="7426" max="7426" width="11.08984375" style="164" customWidth="1"/>
    <col min="7427" max="7429" width="9.26953125" style="164" customWidth="1"/>
    <col min="7430" max="7430" width="1.453125" style="164" customWidth="1"/>
    <col min="7431" max="7431" width="11.08984375" style="164" customWidth="1"/>
    <col min="7432" max="7434" width="9.26953125" style="164" customWidth="1"/>
    <col min="7435" max="7435" width="1.453125" style="164" customWidth="1"/>
    <col min="7436" max="7436" width="11.08984375" style="164" customWidth="1"/>
    <col min="7437" max="7439" width="9.26953125" style="164" customWidth="1"/>
    <col min="7440" max="7440" width="1.453125" style="164" customWidth="1"/>
    <col min="7441" max="7441" width="11.08984375" style="164" customWidth="1"/>
    <col min="7442" max="7444" width="9.26953125" style="164" customWidth="1"/>
    <col min="7445" max="7680" width="9" style="164"/>
    <col min="7681" max="7681" width="1.453125" style="164" customWidth="1"/>
    <col min="7682" max="7682" width="11.08984375" style="164" customWidth="1"/>
    <col min="7683" max="7685" width="9.26953125" style="164" customWidth="1"/>
    <col min="7686" max="7686" width="1.453125" style="164" customWidth="1"/>
    <col min="7687" max="7687" width="11.08984375" style="164" customWidth="1"/>
    <col min="7688" max="7690" width="9.26953125" style="164" customWidth="1"/>
    <col min="7691" max="7691" width="1.453125" style="164" customWidth="1"/>
    <col min="7692" max="7692" width="11.08984375" style="164" customWidth="1"/>
    <col min="7693" max="7695" width="9.26953125" style="164" customWidth="1"/>
    <col min="7696" max="7696" width="1.453125" style="164" customWidth="1"/>
    <col min="7697" max="7697" width="11.08984375" style="164" customWidth="1"/>
    <col min="7698" max="7700" width="9.26953125" style="164" customWidth="1"/>
    <col min="7701" max="7936" width="9" style="164"/>
    <col min="7937" max="7937" width="1.453125" style="164" customWidth="1"/>
    <col min="7938" max="7938" width="11.08984375" style="164" customWidth="1"/>
    <col min="7939" max="7941" width="9.26953125" style="164" customWidth="1"/>
    <col min="7942" max="7942" width="1.453125" style="164" customWidth="1"/>
    <col min="7943" max="7943" width="11.08984375" style="164" customWidth="1"/>
    <col min="7944" max="7946" width="9.26953125" style="164" customWidth="1"/>
    <col min="7947" max="7947" width="1.453125" style="164" customWidth="1"/>
    <col min="7948" max="7948" width="11.08984375" style="164" customWidth="1"/>
    <col min="7949" max="7951" width="9.26953125" style="164" customWidth="1"/>
    <col min="7952" max="7952" width="1.453125" style="164" customWidth="1"/>
    <col min="7953" max="7953" width="11.08984375" style="164" customWidth="1"/>
    <col min="7954" max="7956" width="9.26953125" style="164" customWidth="1"/>
    <col min="7957" max="8192" width="9" style="164"/>
    <col min="8193" max="8193" width="1.453125" style="164" customWidth="1"/>
    <col min="8194" max="8194" width="11.08984375" style="164" customWidth="1"/>
    <col min="8195" max="8197" width="9.26953125" style="164" customWidth="1"/>
    <col min="8198" max="8198" width="1.453125" style="164" customWidth="1"/>
    <col min="8199" max="8199" width="11.08984375" style="164" customWidth="1"/>
    <col min="8200" max="8202" width="9.26953125" style="164" customWidth="1"/>
    <col min="8203" max="8203" width="1.453125" style="164" customWidth="1"/>
    <col min="8204" max="8204" width="11.08984375" style="164" customWidth="1"/>
    <col min="8205" max="8207" width="9.26953125" style="164" customWidth="1"/>
    <col min="8208" max="8208" width="1.453125" style="164" customWidth="1"/>
    <col min="8209" max="8209" width="11.08984375" style="164" customWidth="1"/>
    <col min="8210" max="8212" width="9.26953125" style="164" customWidth="1"/>
    <col min="8213" max="8448" width="9" style="164"/>
    <col min="8449" max="8449" width="1.453125" style="164" customWidth="1"/>
    <col min="8450" max="8450" width="11.08984375" style="164" customWidth="1"/>
    <col min="8451" max="8453" width="9.26953125" style="164" customWidth="1"/>
    <col min="8454" max="8454" width="1.453125" style="164" customWidth="1"/>
    <col min="8455" max="8455" width="11.08984375" style="164" customWidth="1"/>
    <col min="8456" max="8458" width="9.26953125" style="164" customWidth="1"/>
    <col min="8459" max="8459" width="1.453125" style="164" customWidth="1"/>
    <col min="8460" max="8460" width="11.08984375" style="164" customWidth="1"/>
    <col min="8461" max="8463" width="9.26953125" style="164" customWidth="1"/>
    <col min="8464" max="8464" width="1.453125" style="164" customWidth="1"/>
    <col min="8465" max="8465" width="11.08984375" style="164" customWidth="1"/>
    <col min="8466" max="8468" width="9.26953125" style="164" customWidth="1"/>
    <col min="8469" max="8704" width="9" style="164"/>
    <col min="8705" max="8705" width="1.453125" style="164" customWidth="1"/>
    <col min="8706" max="8706" width="11.08984375" style="164" customWidth="1"/>
    <col min="8707" max="8709" width="9.26953125" style="164" customWidth="1"/>
    <col min="8710" max="8710" width="1.453125" style="164" customWidth="1"/>
    <col min="8711" max="8711" width="11.08984375" style="164" customWidth="1"/>
    <col min="8712" max="8714" width="9.26953125" style="164" customWidth="1"/>
    <col min="8715" max="8715" width="1.453125" style="164" customWidth="1"/>
    <col min="8716" max="8716" width="11.08984375" style="164" customWidth="1"/>
    <col min="8717" max="8719" width="9.26953125" style="164" customWidth="1"/>
    <col min="8720" max="8720" width="1.453125" style="164" customWidth="1"/>
    <col min="8721" max="8721" width="11.08984375" style="164" customWidth="1"/>
    <col min="8722" max="8724" width="9.26953125" style="164" customWidth="1"/>
    <col min="8725" max="8960" width="9" style="164"/>
    <col min="8961" max="8961" width="1.453125" style="164" customWidth="1"/>
    <col min="8962" max="8962" width="11.08984375" style="164" customWidth="1"/>
    <col min="8963" max="8965" width="9.26953125" style="164" customWidth="1"/>
    <col min="8966" max="8966" width="1.453125" style="164" customWidth="1"/>
    <col min="8967" max="8967" width="11.08984375" style="164" customWidth="1"/>
    <col min="8968" max="8970" width="9.26953125" style="164" customWidth="1"/>
    <col min="8971" max="8971" width="1.453125" style="164" customWidth="1"/>
    <col min="8972" max="8972" width="11.08984375" style="164" customWidth="1"/>
    <col min="8973" max="8975" width="9.26953125" style="164" customWidth="1"/>
    <col min="8976" max="8976" width="1.453125" style="164" customWidth="1"/>
    <col min="8977" max="8977" width="11.08984375" style="164" customWidth="1"/>
    <col min="8978" max="8980" width="9.26953125" style="164" customWidth="1"/>
    <col min="8981" max="9216" width="9" style="164"/>
    <col min="9217" max="9217" width="1.453125" style="164" customWidth="1"/>
    <col min="9218" max="9218" width="11.08984375" style="164" customWidth="1"/>
    <col min="9219" max="9221" width="9.26953125" style="164" customWidth="1"/>
    <col min="9222" max="9222" width="1.453125" style="164" customWidth="1"/>
    <col min="9223" max="9223" width="11.08984375" style="164" customWidth="1"/>
    <col min="9224" max="9226" width="9.26953125" style="164" customWidth="1"/>
    <col min="9227" max="9227" width="1.453125" style="164" customWidth="1"/>
    <col min="9228" max="9228" width="11.08984375" style="164" customWidth="1"/>
    <col min="9229" max="9231" width="9.26953125" style="164" customWidth="1"/>
    <col min="9232" max="9232" width="1.453125" style="164" customWidth="1"/>
    <col min="9233" max="9233" width="11.08984375" style="164" customWidth="1"/>
    <col min="9234" max="9236" width="9.26953125" style="164" customWidth="1"/>
    <col min="9237" max="9472" width="9" style="164"/>
    <col min="9473" max="9473" width="1.453125" style="164" customWidth="1"/>
    <col min="9474" max="9474" width="11.08984375" style="164" customWidth="1"/>
    <col min="9475" max="9477" width="9.26953125" style="164" customWidth="1"/>
    <col min="9478" max="9478" width="1.453125" style="164" customWidth="1"/>
    <col min="9479" max="9479" width="11.08984375" style="164" customWidth="1"/>
    <col min="9480" max="9482" width="9.26953125" style="164" customWidth="1"/>
    <col min="9483" max="9483" width="1.453125" style="164" customWidth="1"/>
    <col min="9484" max="9484" width="11.08984375" style="164" customWidth="1"/>
    <col min="9485" max="9487" width="9.26953125" style="164" customWidth="1"/>
    <col min="9488" max="9488" width="1.453125" style="164" customWidth="1"/>
    <col min="9489" max="9489" width="11.08984375" style="164" customWidth="1"/>
    <col min="9490" max="9492" width="9.26953125" style="164" customWidth="1"/>
    <col min="9493" max="9728" width="9" style="164"/>
    <col min="9729" max="9729" width="1.453125" style="164" customWidth="1"/>
    <col min="9730" max="9730" width="11.08984375" style="164" customWidth="1"/>
    <col min="9731" max="9733" width="9.26953125" style="164" customWidth="1"/>
    <col min="9734" max="9734" width="1.453125" style="164" customWidth="1"/>
    <col min="9735" max="9735" width="11.08984375" style="164" customWidth="1"/>
    <col min="9736" max="9738" width="9.26953125" style="164" customWidth="1"/>
    <col min="9739" max="9739" width="1.453125" style="164" customWidth="1"/>
    <col min="9740" max="9740" width="11.08984375" style="164" customWidth="1"/>
    <col min="9741" max="9743" width="9.26953125" style="164" customWidth="1"/>
    <col min="9744" max="9744" width="1.453125" style="164" customWidth="1"/>
    <col min="9745" max="9745" width="11.08984375" style="164" customWidth="1"/>
    <col min="9746" max="9748" width="9.26953125" style="164" customWidth="1"/>
    <col min="9749" max="9984" width="9" style="164"/>
    <col min="9985" max="9985" width="1.453125" style="164" customWidth="1"/>
    <col min="9986" max="9986" width="11.08984375" style="164" customWidth="1"/>
    <col min="9987" max="9989" width="9.26953125" style="164" customWidth="1"/>
    <col min="9990" max="9990" width="1.453125" style="164" customWidth="1"/>
    <col min="9991" max="9991" width="11.08984375" style="164" customWidth="1"/>
    <col min="9992" max="9994" width="9.26953125" style="164" customWidth="1"/>
    <col min="9995" max="9995" width="1.453125" style="164" customWidth="1"/>
    <col min="9996" max="9996" width="11.08984375" style="164" customWidth="1"/>
    <col min="9997" max="9999" width="9.26953125" style="164" customWidth="1"/>
    <col min="10000" max="10000" width="1.453125" style="164" customWidth="1"/>
    <col min="10001" max="10001" width="11.08984375" style="164" customWidth="1"/>
    <col min="10002" max="10004" width="9.26953125" style="164" customWidth="1"/>
    <col min="10005" max="10240" width="9" style="164"/>
    <col min="10241" max="10241" width="1.453125" style="164" customWidth="1"/>
    <col min="10242" max="10242" width="11.08984375" style="164" customWidth="1"/>
    <col min="10243" max="10245" width="9.26953125" style="164" customWidth="1"/>
    <col min="10246" max="10246" width="1.453125" style="164" customWidth="1"/>
    <col min="10247" max="10247" width="11.08984375" style="164" customWidth="1"/>
    <col min="10248" max="10250" width="9.26953125" style="164" customWidth="1"/>
    <col min="10251" max="10251" width="1.453125" style="164" customWidth="1"/>
    <col min="10252" max="10252" width="11.08984375" style="164" customWidth="1"/>
    <col min="10253" max="10255" width="9.26953125" style="164" customWidth="1"/>
    <col min="10256" max="10256" width="1.453125" style="164" customWidth="1"/>
    <col min="10257" max="10257" width="11.08984375" style="164" customWidth="1"/>
    <col min="10258" max="10260" width="9.26953125" style="164" customWidth="1"/>
    <col min="10261" max="10496" width="9" style="164"/>
    <col min="10497" max="10497" width="1.453125" style="164" customWidth="1"/>
    <col min="10498" max="10498" width="11.08984375" style="164" customWidth="1"/>
    <col min="10499" max="10501" width="9.26953125" style="164" customWidth="1"/>
    <col min="10502" max="10502" width="1.453125" style="164" customWidth="1"/>
    <col min="10503" max="10503" width="11.08984375" style="164" customWidth="1"/>
    <col min="10504" max="10506" width="9.26953125" style="164" customWidth="1"/>
    <col min="10507" max="10507" width="1.453125" style="164" customWidth="1"/>
    <col min="10508" max="10508" width="11.08984375" style="164" customWidth="1"/>
    <col min="10509" max="10511" width="9.26953125" style="164" customWidth="1"/>
    <col min="10512" max="10512" width="1.453125" style="164" customWidth="1"/>
    <col min="10513" max="10513" width="11.08984375" style="164" customWidth="1"/>
    <col min="10514" max="10516" width="9.26953125" style="164" customWidth="1"/>
    <col min="10517" max="10752" width="9" style="164"/>
    <col min="10753" max="10753" width="1.453125" style="164" customWidth="1"/>
    <col min="10754" max="10754" width="11.08984375" style="164" customWidth="1"/>
    <col min="10755" max="10757" width="9.26953125" style="164" customWidth="1"/>
    <col min="10758" max="10758" width="1.453125" style="164" customWidth="1"/>
    <col min="10759" max="10759" width="11.08984375" style="164" customWidth="1"/>
    <col min="10760" max="10762" width="9.26953125" style="164" customWidth="1"/>
    <col min="10763" max="10763" width="1.453125" style="164" customWidth="1"/>
    <col min="10764" max="10764" width="11.08984375" style="164" customWidth="1"/>
    <col min="10765" max="10767" width="9.26953125" style="164" customWidth="1"/>
    <col min="10768" max="10768" width="1.453125" style="164" customWidth="1"/>
    <col min="10769" max="10769" width="11.08984375" style="164" customWidth="1"/>
    <col min="10770" max="10772" width="9.26953125" style="164" customWidth="1"/>
    <col min="10773" max="11008" width="9" style="164"/>
    <col min="11009" max="11009" width="1.453125" style="164" customWidth="1"/>
    <col min="11010" max="11010" width="11.08984375" style="164" customWidth="1"/>
    <col min="11011" max="11013" width="9.26953125" style="164" customWidth="1"/>
    <col min="11014" max="11014" width="1.453125" style="164" customWidth="1"/>
    <col min="11015" max="11015" width="11.08984375" style="164" customWidth="1"/>
    <col min="11016" max="11018" width="9.26953125" style="164" customWidth="1"/>
    <col min="11019" max="11019" width="1.453125" style="164" customWidth="1"/>
    <col min="11020" max="11020" width="11.08984375" style="164" customWidth="1"/>
    <col min="11021" max="11023" width="9.26953125" style="164" customWidth="1"/>
    <col min="11024" max="11024" width="1.453125" style="164" customWidth="1"/>
    <col min="11025" max="11025" width="11.08984375" style="164" customWidth="1"/>
    <col min="11026" max="11028" width="9.26953125" style="164" customWidth="1"/>
    <col min="11029" max="11264" width="9" style="164"/>
    <col min="11265" max="11265" width="1.453125" style="164" customWidth="1"/>
    <col min="11266" max="11266" width="11.08984375" style="164" customWidth="1"/>
    <col min="11267" max="11269" width="9.26953125" style="164" customWidth="1"/>
    <col min="11270" max="11270" width="1.453125" style="164" customWidth="1"/>
    <col min="11271" max="11271" width="11.08984375" style="164" customWidth="1"/>
    <col min="11272" max="11274" width="9.26953125" style="164" customWidth="1"/>
    <col min="11275" max="11275" width="1.453125" style="164" customWidth="1"/>
    <col min="11276" max="11276" width="11.08984375" style="164" customWidth="1"/>
    <col min="11277" max="11279" width="9.26953125" style="164" customWidth="1"/>
    <col min="11280" max="11280" width="1.453125" style="164" customWidth="1"/>
    <col min="11281" max="11281" width="11.08984375" style="164" customWidth="1"/>
    <col min="11282" max="11284" width="9.26953125" style="164" customWidth="1"/>
    <col min="11285" max="11520" width="9" style="164"/>
    <col min="11521" max="11521" width="1.453125" style="164" customWidth="1"/>
    <col min="11522" max="11522" width="11.08984375" style="164" customWidth="1"/>
    <col min="11523" max="11525" width="9.26953125" style="164" customWidth="1"/>
    <col min="11526" max="11526" width="1.453125" style="164" customWidth="1"/>
    <col min="11527" max="11527" width="11.08984375" style="164" customWidth="1"/>
    <col min="11528" max="11530" width="9.26953125" style="164" customWidth="1"/>
    <col min="11531" max="11531" width="1.453125" style="164" customWidth="1"/>
    <col min="11532" max="11532" width="11.08984375" style="164" customWidth="1"/>
    <col min="11533" max="11535" width="9.26953125" style="164" customWidth="1"/>
    <col min="11536" max="11536" width="1.453125" style="164" customWidth="1"/>
    <col min="11537" max="11537" width="11.08984375" style="164" customWidth="1"/>
    <col min="11538" max="11540" width="9.26953125" style="164" customWidth="1"/>
    <col min="11541" max="11776" width="9" style="164"/>
    <col min="11777" max="11777" width="1.453125" style="164" customWidth="1"/>
    <col min="11778" max="11778" width="11.08984375" style="164" customWidth="1"/>
    <col min="11779" max="11781" width="9.26953125" style="164" customWidth="1"/>
    <col min="11782" max="11782" width="1.453125" style="164" customWidth="1"/>
    <col min="11783" max="11783" width="11.08984375" style="164" customWidth="1"/>
    <col min="11784" max="11786" width="9.26953125" style="164" customWidth="1"/>
    <col min="11787" max="11787" width="1.453125" style="164" customWidth="1"/>
    <col min="11788" max="11788" width="11.08984375" style="164" customWidth="1"/>
    <col min="11789" max="11791" width="9.26953125" style="164" customWidth="1"/>
    <col min="11792" max="11792" width="1.453125" style="164" customWidth="1"/>
    <col min="11793" max="11793" width="11.08984375" style="164" customWidth="1"/>
    <col min="11794" max="11796" width="9.26953125" style="164" customWidth="1"/>
    <col min="11797" max="12032" width="9" style="164"/>
    <col min="12033" max="12033" width="1.453125" style="164" customWidth="1"/>
    <col min="12034" max="12034" width="11.08984375" style="164" customWidth="1"/>
    <col min="12035" max="12037" width="9.26953125" style="164" customWidth="1"/>
    <col min="12038" max="12038" width="1.453125" style="164" customWidth="1"/>
    <col min="12039" max="12039" width="11.08984375" style="164" customWidth="1"/>
    <col min="12040" max="12042" width="9.26953125" style="164" customWidth="1"/>
    <col min="12043" max="12043" width="1.453125" style="164" customWidth="1"/>
    <col min="12044" max="12044" width="11.08984375" style="164" customWidth="1"/>
    <col min="12045" max="12047" width="9.26953125" style="164" customWidth="1"/>
    <col min="12048" max="12048" width="1.453125" style="164" customWidth="1"/>
    <col min="12049" max="12049" width="11.08984375" style="164" customWidth="1"/>
    <col min="12050" max="12052" width="9.26953125" style="164" customWidth="1"/>
    <col min="12053" max="12288" width="9" style="164"/>
    <col min="12289" max="12289" width="1.453125" style="164" customWidth="1"/>
    <col min="12290" max="12290" width="11.08984375" style="164" customWidth="1"/>
    <col min="12291" max="12293" width="9.26953125" style="164" customWidth="1"/>
    <col min="12294" max="12294" width="1.453125" style="164" customWidth="1"/>
    <col min="12295" max="12295" width="11.08984375" style="164" customWidth="1"/>
    <col min="12296" max="12298" width="9.26953125" style="164" customWidth="1"/>
    <col min="12299" max="12299" width="1.453125" style="164" customWidth="1"/>
    <col min="12300" max="12300" width="11.08984375" style="164" customWidth="1"/>
    <col min="12301" max="12303" width="9.26953125" style="164" customWidth="1"/>
    <col min="12304" max="12304" width="1.453125" style="164" customWidth="1"/>
    <col min="12305" max="12305" width="11.08984375" style="164" customWidth="1"/>
    <col min="12306" max="12308" width="9.26953125" style="164" customWidth="1"/>
    <col min="12309" max="12544" width="9" style="164"/>
    <col min="12545" max="12545" width="1.453125" style="164" customWidth="1"/>
    <col min="12546" max="12546" width="11.08984375" style="164" customWidth="1"/>
    <col min="12547" max="12549" width="9.26953125" style="164" customWidth="1"/>
    <col min="12550" max="12550" width="1.453125" style="164" customWidth="1"/>
    <col min="12551" max="12551" width="11.08984375" style="164" customWidth="1"/>
    <col min="12552" max="12554" width="9.26953125" style="164" customWidth="1"/>
    <col min="12555" max="12555" width="1.453125" style="164" customWidth="1"/>
    <col min="12556" max="12556" width="11.08984375" style="164" customWidth="1"/>
    <col min="12557" max="12559" width="9.26953125" style="164" customWidth="1"/>
    <col min="12560" max="12560" width="1.453125" style="164" customWidth="1"/>
    <col min="12561" max="12561" width="11.08984375" style="164" customWidth="1"/>
    <col min="12562" max="12564" width="9.26953125" style="164" customWidth="1"/>
    <col min="12565" max="12800" width="9" style="164"/>
    <col min="12801" max="12801" width="1.453125" style="164" customWidth="1"/>
    <col min="12802" max="12802" width="11.08984375" style="164" customWidth="1"/>
    <col min="12803" max="12805" width="9.26953125" style="164" customWidth="1"/>
    <col min="12806" max="12806" width="1.453125" style="164" customWidth="1"/>
    <col min="12807" max="12807" width="11.08984375" style="164" customWidth="1"/>
    <col min="12808" max="12810" width="9.26953125" style="164" customWidth="1"/>
    <col min="12811" max="12811" width="1.453125" style="164" customWidth="1"/>
    <col min="12812" max="12812" width="11.08984375" style="164" customWidth="1"/>
    <col min="12813" max="12815" width="9.26953125" style="164" customWidth="1"/>
    <col min="12816" max="12816" width="1.453125" style="164" customWidth="1"/>
    <col min="12817" max="12817" width="11.08984375" style="164" customWidth="1"/>
    <col min="12818" max="12820" width="9.26953125" style="164" customWidth="1"/>
    <col min="12821" max="13056" width="9" style="164"/>
    <col min="13057" max="13057" width="1.453125" style="164" customWidth="1"/>
    <col min="13058" max="13058" width="11.08984375" style="164" customWidth="1"/>
    <col min="13059" max="13061" width="9.26953125" style="164" customWidth="1"/>
    <col min="13062" max="13062" width="1.453125" style="164" customWidth="1"/>
    <col min="13063" max="13063" width="11.08984375" style="164" customWidth="1"/>
    <col min="13064" max="13066" width="9.26953125" style="164" customWidth="1"/>
    <col min="13067" max="13067" width="1.453125" style="164" customWidth="1"/>
    <col min="13068" max="13068" width="11.08984375" style="164" customWidth="1"/>
    <col min="13069" max="13071" width="9.26953125" style="164" customWidth="1"/>
    <col min="13072" max="13072" width="1.453125" style="164" customWidth="1"/>
    <col min="13073" max="13073" width="11.08984375" style="164" customWidth="1"/>
    <col min="13074" max="13076" width="9.26953125" style="164" customWidth="1"/>
    <col min="13077" max="13312" width="9" style="164"/>
    <col min="13313" max="13313" width="1.453125" style="164" customWidth="1"/>
    <col min="13314" max="13314" width="11.08984375" style="164" customWidth="1"/>
    <col min="13315" max="13317" width="9.26953125" style="164" customWidth="1"/>
    <col min="13318" max="13318" width="1.453125" style="164" customWidth="1"/>
    <col min="13319" max="13319" width="11.08984375" style="164" customWidth="1"/>
    <col min="13320" max="13322" width="9.26953125" style="164" customWidth="1"/>
    <col min="13323" max="13323" width="1.453125" style="164" customWidth="1"/>
    <col min="13324" max="13324" width="11.08984375" style="164" customWidth="1"/>
    <col min="13325" max="13327" width="9.26953125" style="164" customWidth="1"/>
    <col min="13328" max="13328" width="1.453125" style="164" customWidth="1"/>
    <col min="13329" max="13329" width="11.08984375" style="164" customWidth="1"/>
    <col min="13330" max="13332" width="9.26953125" style="164" customWidth="1"/>
    <col min="13333" max="13568" width="9" style="164"/>
    <col min="13569" max="13569" width="1.453125" style="164" customWidth="1"/>
    <col min="13570" max="13570" width="11.08984375" style="164" customWidth="1"/>
    <col min="13571" max="13573" width="9.26953125" style="164" customWidth="1"/>
    <col min="13574" max="13574" width="1.453125" style="164" customWidth="1"/>
    <col min="13575" max="13575" width="11.08984375" style="164" customWidth="1"/>
    <col min="13576" max="13578" width="9.26953125" style="164" customWidth="1"/>
    <col min="13579" max="13579" width="1.453125" style="164" customWidth="1"/>
    <col min="13580" max="13580" width="11.08984375" style="164" customWidth="1"/>
    <col min="13581" max="13583" width="9.26953125" style="164" customWidth="1"/>
    <col min="13584" max="13584" width="1.453125" style="164" customWidth="1"/>
    <col min="13585" max="13585" width="11.08984375" style="164" customWidth="1"/>
    <col min="13586" max="13588" width="9.26953125" style="164" customWidth="1"/>
    <col min="13589" max="13824" width="9" style="164"/>
    <col min="13825" max="13825" width="1.453125" style="164" customWidth="1"/>
    <col min="13826" max="13826" width="11.08984375" style="164" customWidth="1"/>
    <col min="13827" max="13829" width="9.26953125" style="164" customWidth="1"/>
    <col min="13830" max="13830" width="1.453125" style="164" customWidth="1"/>
    <col min="13831" max="13831" width="11.08984375" style="164" customWidth="1"/>
    <col min="13832" max="13834" width="9.26953125" style="164" customWidth="1"/>
    <col min="13835" max="13835" width="1.453125" style="164" customWidth="1"/>
    <col min="13836" max="13836" width="11.08984375" style="164" customWidth="1"/>
    <col min="13837" max="13839" width="9.26953125" style="164" customWidth="1"/>
    <col min="13840" max="13840" width="1.453125" style="164" customWidth="1"/>
    <col min="13841" max="13841" width="11.08984375" style="164" customWidth="1"/>
    <col min="13842" max="13844" width="9.26953125" style="164" customWidth="1"/>
    <col min="13845" max="14080" width="9" style="164"/>
    <col min="14081" max="14081" width="1.453125" style="164" customWidth="1"/>
    <col min="14082" max="14082" width="11.08984375" style="164" customWidth="1"/>
    <col min="14083" max="14085" width="9.26953125" style="164" customWidth="1"/>
    <col min="14086" max="14086" width="1.453125" style="164" customWidth="1"/>
    <col min="14087" max="14087" width="11.08984375" style="164" customWidth="1"/>
    <col min="14088" max="14090" width="9.26953125" style="164" customWidth="1"/>
    <col min="14091" max="14091" width="1.453125" style="164" customWidth="1"/>
    <col min="14092" max="14092" width="11.08984375" style="164" customWidth="1"/>
    <col min="14093" max="14095" width="9.26953125" style="164" customWidth="1"/>
    <col min="14096" max="14096" width="1.453125" style="164" customWidth="1"/>
    <col min="14097" max="14097" width="11.08984375" style="164" customWidth="1"/>
    <col min="14098" max="14100" width="9.26953125" style="164" customWidth="1"/>
    <col min="14101" max="14336" width="9" style="164"/>
    <col min="14337" max="14337" width="1.453125" style="164" customWidth="1"/>
    <col min="14338" max="14338" width="11.08984375" style="164" customWidth="1"/>
    <col min="14339" max="14341" width="9.26953125" style="164" customWidth="1"/>
    <col min="14342" max="14342" width="1.453125" style="164" customWidth="1"/>
    <col min="14343" max="14343" width="11.08984375" style="164" customWidth="1"/>
    <col min="14344" max="14346" width="9.26953125" style="164" customWidth="1"/>
    <col min="14347" max="14347" width="1.453125" style="164" customWidth="1"/>
    <col min="14348" max="14348" width="11.08984375" style="164" customWidth="1"/>
    <col min="14349" max="14351" width="9.26953125" style="164" customWidth="1"/>
    <col min="14352" max="14352" width="1.453125" style="164" customWidth="1"/>
    <col min="14353" max="14353" width="11.08984375" style="164" customWidth="1"/>
    <col min="14354" max="14356" width="9.26953125" style="164" customWidth="1"/>
    <col min="14357" max="14592" width="9" style="164"/>
    <col min="14593" max="14593" width="1.453125" style="164" customWidth="1"/>
    <col min="14594" max="14594" width="11.08984375" style="164" customWidth="1"/>
    <col min="14595" max="14597" width="9.26953125" style="164" customWidth="1"/>
    <col min="14598" max="14598" width="1.453125" style="164" customWidth="1"/>
    <col min="14599" max="14599" width="11.08984375" style="164" customWidth="1"/>
    <col min="14600" max="14602" width="9.26953125" style="164" customWidth="1"/>
    <col min="14603" max="14603" width="1.453125" style="164" customWidth="1"/>
    <col min="14604" max="14604" width="11.08984375" style="164" customWidth="1"/>
    <col min="14605" max="14607" width="9.26953125" style="164" customWidth="1"/>
    <col min="14608" max="14608" width="1.453125" style="164" customWidth="1"/>
    <col min="14609" max="14609" width="11.08984375" style="164" customWidth="1"/>
    <col min="14610" max="14612" width="9.26953125" style="164" customWidth="1"/>
    <col min="14613" max="14848" width="9" style="164"/>
    <col min="14849" max="14849" width="1.453125" style="164" customWidth="1"/>
    <col min="14850" max="14850" width="11.08984375" style="164" customWidth="1"/>
    <col min="14851" max="14853" width="9.26953125" style="164" customWidth="1"/>
    <col min="14854" max="14854" width="1.453125" style="164" customWidth="1"/>
    <col min="14855" max="14855" width="11.08984375" style="164" customWidth="1"/>
    <col min="14856" max="14858" width="9.26953125" style="164" customWidth="1"/>
    <col min="14859" max="14859" width="1.453125" style="164" customWidth="1"/>
    <col min="14860" max="14860" width="11.08984375" style="164" customWidth="1"/>
    <col min="14861" max="14863" width="9.26953125" style="164" customWidth="1"/>
    <col min="14864" max="14864" width="1.453125" style="164" customWidth="1"/>
    <col min="14865" max="14865" width="11.08984375" style="164" customWidth="1"/>
    <col min="14866" max="14868" width="9.26953125" style="164" customWidth="1"/>
    <col min="14869" max="15104" width="9" style="164"/>
    <col min="15105" max="15105" width="1.453125" style="164" customWidth="1"/>
    <col min="15106" max="15106" width="11.08984375" style="164" customWidth="1"/>
    <col min="15107" max="15109" width="9.26953125" style="164" customWidth="1"/>
    <col min="15110" max="15110" width="1.453125" style="164" customWidth="1"/>
    <col min="15111" max="15111" width="11.08984375" style="164" customWidth="1"/>
    <col min="15112" max="15114" width="9.26953125" style="164" customWidth="1"/>
    <col min="15115" max="15115" width="1.453125" style="164" customWidth="1"/>
    <col min="15116" max="15116" width="11.08984375" style="164" customWidth="1"/>
    <col min="15117" max="15119" width="9.26953125" style="164" customWidth="1"/>
    <col min="15120" max="15120" width="1.453125" style="164" customWidth="1"/>
    <col min="15121" max="15121" width="11.08984375" style="164" customWidth="1"/>
    <col min="15122" max="15124" width="9.26953125" style="164" customWidth="1"/>
    <col min="15125" max="15360" width="9" style="164"/>
    <col min="15361" max="15361" width="1.453125" style="164" customWidth="1"/>
    <col min="15362" max="15362" width="11.08984375" style="164" customWidth="1"/>
    <col min="15363" max="15365" width="9.26953125" style="164" customWidth="1"/>
    <col min="15366" max="15366" width="1.453125" style="164" customWidth="1"/>
    <col min="15367" max="15367" width="11.08984375" style="164" customWidth="1"/>
    <col min="15368" max="15370" width="9.26953125" style="164" customWidth="1"/>
    <col min="15371" max="15371" width="1.453125" style="164" customWidth="1"/>
    <col min="15372" max="15372" width="11.08984375" style="164" customWidth="1"/>
    <col min="15373" max="15375" width="9.26953125" style="164" customWidth="1"/>
    <col min="15376" max="15376" width="1.453125" style="164" customWidth="1"/>
    <col min="15377" max="15377" width="11.08984375" style="164" customWidth="1"/>
    <col min="15378" max="15380" width="9.26953125" style="164" customWidth="1"/>
    <col min="15381" max="15616" width="9" style="164"/>
    <col min="15617" max="15617" width="1.453125" style="164" customWidth="1"/>
    <col min="15618" max="15618" width="11.08984375" style="164" customWidth="1"/>
    <col min="15619" max="15621" width="9.26953125" style="164" customWidth="1"/>
    <col min="15622" max="15622" width="1.453125" style="164" customWidth="1"/>
    <col min="15623" max="15623" width="11.08984375" style="164" customWidth="1"/>
    <col min="15624" max="15626" width="9.26953125" style="164" customWidth="1"/>
    <col min="15627" max="15627" width="1.453125" style="164" customWidth="1"/>
    <col min="15628" max="15628" width="11.08984375" style="164" customWidth="1"/>
    <col min="15629" max="15631" width="9.26953125" style="164" customWidth="1"/>
    <col min="15632" max="15632" width="1.453125" style="164" customWidth="1"/>
    <col min="15633" max="15633" width="11.08984375" style="164" customWidth="1"/>
    <col min="15634" max="15636" width="9.26953125" style="164" customWidth="1"/>
    <col min="15637" max="15872" width="9" style="164"/>
    <col min="15873" max="15873" width="1.453125" style="164" customWidth="1"/>
    <col min="15874" max="15874" width="11.08984375" style="164" customWidth="1"/>
    <col min="15875" max="15877" width="9.26953125" style="164" customWidth="1"/>
    <col min="15878" max="15878" width="1.453125" style="164" customWidth="1"/>
    <col min="15879" max="15879" width="11.08984375" style="164" customWidth="1"/>
    <col min="15880" max="15882" width="9.26953125" style="164" customWidth="1"/>
    <col min="15883" max="15883" width="1.453125" style="164" customWidth="1"/>
    <col min="15884" max="15884" width="11.08984375" style="164" customWidth="1"/>
    <col min="15885" max="15887" width="9.26953125" style="164" customWidth="1"/>
    <col min="15888" max="15888" width="1.453125" style="164" customWidth="1"/>
    <col min="15889" max="15889" width="11.08984375" style="164" customWidth="1"/>
    <col min="15890" max="15892" width="9.26953125" style="164" customWidth="1"/>
    <col min="15893" max="16128" width="9" style="164"/>
    <col min="16129" max="16129" width="1.453125" style="164" customWidth="1"/>
    <col min="16130" max="16130" width="11.08984375" style="164" customWidth="1"/>
    <col min="16131" max="16133" width="9.26953125" style="164" customWidth="1"/>
    <col min="16134" max="16134" width="1.453125" style="164" customWidth="1"/>
    <col min="16135" max="16135" width="11.08984375" style="164" customWidth="1"/>
    <col min="16136" max="16138" width="9.26953125" style="164" customWidth="1"/>
    <col min="16139" max="16139" width="1.453125" style="164" customWidth="1"/>
    <col min="16140" max="16140" width="11.08984375" style="164" customWidth="1"/>
    <col min="16141" max="16143" width="9.26953125" style="164" customWidth="1"/>
    <col min="16144" max="16144" width="1.453125" style="164" customWidth="1"/>
    <col min="16145" max="16145" width="11.08984375" style="164" customWidth="1"/>
    <col min="16146" max="16148" width="9.26953125" style="164" customWidth="1"/>
    <col min="16149" max="16384" width="9" style="164"/>
  </cols>
  <sheetData>
    <row r="1" spans="1:25" ht="22.5" customHeight="1">
      <c r="A1" s="544" t="s">
        <v>594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</row>
    <row r="2" spans="1:25" ht="10" customHeight="1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</row>
    <row r="3" spans="1:25" ht="16.5" customHeight="1">
      <c r="A3" s="538" t="s">
        <v>595</v>
      </c>
      <c r="B3" s="538"/>
      <c r="C3" s="538"/>
      <c r="D3" s="538"/>
      <c r="E3" s="538"/>
      <c r="F3" s="538"/>
      <c r="G3" s="538"/>
      <c r="H3" s="538"/>
      <c r="I3" s="538"/>
      <c r="J3" s="538"/>
      <c r="K3" s="538"/>
      <c r="L3" s="538"/>
      <c r="M3" s="538"/>
      <c r="N3" s="538"/>
      <c r="O3" s="538"/>
      <c r="P3" s="538"/>
      <c r="Q3" s="538"/>
      <c r="R3" s="538"/>
      <c r="S3" s="538"/>
      <c r="T3" s="538"/>
    </row>
    <row r="4" spans="1:25" ht="16.5" customHeight="1" thickBot="1">
      <c r="A4" s="545" t="s">
        <v>572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</row>
    <row r="5" spans="1:25" s="163" customFormat="1" ht="26.25" customHeight="1">
      <c r="A5" s="546" t="s">
        <v>0</v>
      </c>
      <c r="B5" s="547"/>
      <c r="C5" s="191" t="s">
        <v>1</v>
      </c>
      <c r="D5" s="191" t="s">
        <v>2</v>
      </c>
      <c r="E5" s="191" t="s">
        <v>3</v>
      </c>
      <c r="F5" s="548" t="s">
        <v>0</v>
      </c>
      <c r="G5" s="548"/>
      <c r="H5" s="191" t="s">
        <v>1</v>
      </c>
      <c r="I5" s="191" t="s">
        <v>2</v>
      </c>
      <c r="J5" s="254" t="s">
        <v>3</v>
      </c>
      <c r="K5" s="549" t="s">
        <v>0</v>
      </c>
      <c r="L5" s="548"/>
      <c r="M5" s="191" t="s">
        <v>1</v>
      </c>
      <c r="N5" s="191" t="s">
        <v>2</v>
      </c>
      <c r="O5" s="191" t="s">
        <v>3</v>
      </c>
      <c r="P5" s="548" t="s">
        <v>0</v>
      </c>
      <c r="Q5" s="548"/>
      <c r="R5" s="191" t="s">
        <v>1</v>
      </c>
      <c r="S5" s="191" t="s">
        <v>2</v>
      </c>
      <c r="T5" s="253" t="s">
        <v>3</v>
      </c>
      <c r="U5" s="507"/>
      <c r="V5" s="507"/>
      <c r="W5" s="507"/>
      <c r="X5" s="507"/>
      <c r="Y5" s="507"/>
    </row>
    <row r="6" spans="1:25" ht="17.25" customHeight="1">
      <c r="A6" s="170"/>
      <c r="B6" s="245" t="s">
        <v>596</v>
      </c>
      <c r="C6" s="246">
        <v>3380</v>
      </c>
      <c r="D6" s="355">
        <v>1717</v>
      </c>
      <c r="E6" s="355">
        <v>1663</v>
      </c>
      <c r="F6" s="3"/>
      <c r="G6" s="247" t="s">
        <v>8</v>
      </c>
      <c r="H6" s="246">
        <v>5523</v>
      </c>
      <c r="I6" s="238">
        <v>2860</v>
      </c>
      <c r="J6" s="356">
        <v>2663</v>
      </c>
      <c r="K6" s="5"/>
      <c r="L6" s="245" t="s">
        <v>10</v>
      </c>
      <c r="M6" s="246">
        <f>SUM(M7:M11)</f>
        <v>5891</v>
      </c>
      <c r="N6" s="238">
        <f>SUM(N7:N11)</f>
        <v>3002</v>
      </c>
      <c r="O6" s="238">
        <f>SUM(O7:O11)</f>
        <v>2889</v>
      </c>
      <c r="P6" s="4"/>
      <c r="Q6" s="245" t="s">
        <v>13</v>
      </c>
      <c r="R6" s="246">
        <v>1059</v>
      </c>
      <c r="S6" s="238">
        <v>318</v>
      </c>
      <c r="T6" s="238">
        <v>741</v>
      </c>
    </row>
    <row r="7" spans="1:25" ht="17.25" customHeight="1">
      <c r="B7" s="163">
        <v>0</v>
      </c>
      <c r="C7" s="167">
        <v>663</v>
      </c>
      <c r="D7" s="165">
        <v>330</v>
      </c>
      <c r="E7" s="165">
        <v>333</v>
      </c>
      <c r="F7" s="4"/>
      <c r="G7" s="163">
        <v>30</v>
      </c>
      <c r="H7" s="167">
        <v>1152</v>
      </c>
      <c r="I7" s="165">
        <v>587</v>
      </c>
      <c r="J7" s="256">
        <v>565</v>
      </c>
      <c r="K7" s="5"/>
      <c r="L7" s="163">
        <v>60</v>
      </c>
      <c r="M7" s="167">
        <v>1207</v>
      </c>
      <c r="N7" s="165">
        <v>621</v>
      </c>
      <c r="O7" s="165">
        <v>586</v>
      </c>
      <c r="P7" s="4"/>
      <c r="Q7" s="163">
        <v>90</v>
      </c>
      <c r="R7" s="167">
        <v>333</v>
      </c>
      <c r="S7" s="165">
        <v>101</v>
      </c>
      <c r="T7" s="165">
        <v>232</v>
      </c>
    </row>
    <row r="8" spans="1:25" ht="17.25" customHeight="1">
      <c r="B8" s="163">
        <v>1</v>
      </c>
      <c r="C8" s="167">
        <v>656</v>
      </c>
      <c r="D8" s="165">
        <v>315</v>
      </c>
      <c r="E8" s="165">
        <v>341</v>
      </c>
      <c r="F8" s="4"/>
      <c r="G8" s="163">
        <v>31</v>
      </c>
      <c r="H8" s="167">
        <v>1071</v>
      </c>
      <c r="I8" s="165">
        <v>553</v>
      </c>
      <c r="J8" s="256">
        <v>518</v>
      </c>
      <c r="K8" s="5"/>
      <c r="L8" s="163">
        <v>61</v>
      </c>
      <c r="M8" s="167">
        <v>1227</v>
      </c>
      <c r="N8" s="165">
        <v>630</v>
      </c>
      <c r="O8" s="165">
        <v>597</v>
      </c>
      <c r="P8" s="4"/>
      <c r="Q8" s="163">
        <v>91</v>
      </c>
      <c r="R8" s="167">
        <v>261</v>
      </c>
      <c r="S8" s="165">
        <v>77</v>
      </c>
      <c r="T8" s="165">
        <v>184</v>
      </c>
    </row>
    <row r="9" spans="1:25" ht="17.25" customHeight="1">
      <c r="B9" s="163">
        <v>2</v>
      </c>
      <c r="C9" s="167">
        <v>622</v>
      </c>
      <c r="D9" s="165">
        <v>306</v>
      </c>
      <c r="E9" s="165">
        <v>316</v>
      </c>
      <c r="F9" s="4"/>
      <c r="G9" s="163">
        <v>32</v>
      </c>
      <c r="H9" s="167">
        <v>1118</v>
      </c>
      <c r="I9" s="165">
        <v>603</v>
      </c>
      <c r="J9" s="256">
        <v>515</v>
      </c>
      <c r="K9" s="5"/>
      <c r="L9" s="163">
        <v>62</v>
      </c>
      <c r="M9" s="167">
        <v>1172</v>
      </c>
      <c r="N9" s="165">
        <v>590</v>
      </c>
      <c r="O9" s="165">
        <v>582</v>
      </c>
      <c r="P9" s="4"/>
      <c r="Q9" s="163">
        <v>92</v>
      </c>
      <c r="R9" s="167">
        <v>217</v>
      </c>
      <c r="S9" s="165">
        <v>76</v>
      </c>
      <c r="T9" s="165">
        <v>141</v>
      </c>
    </row>
    <row r="10" spans="1:25" ht="17.25" customHeight="1">
      <c r="B10" s="163">
        <v>3</v>
      </c>
      <c r="C10" s="167">
        <v>708</v>
      </c>
      <c r="D10" s="165">
        <v>381</v>
      </c>
      <c r="E10" s="165">
        <v>327</v>
      </c>
      <c r="F10" s="4"/>
      <c r="G10" s="163">
        <v>33</v>
      </c>
      <c r="H10" s="167">
        <v>1094</v>
      </c>
      <c r="I10" s="165">
        <v>536</v>
      </c>
      <c r="J10" s="256">
        <v>558</v>
      </c>
      <c r="K10" s="5"/>
      <c r="L10" s="163">
        <v>63</v>
      </c>
      <c r="M10" s="167">
        <v>1120</v>
      </c>
      <c r="N10" s="165">
        <v>573</v>
      </c>
      <c r="O10" s="165">
        <v>547</v>
      </c>
      <c r="P10" s="4"/>
      <c r="Q10" s="163">
        <v>93</v>
      </c>
      <c r="R10" s="167">
        <v>130</v>
      </c>
      <c r="S10" s="165">
        <v>29</v>
      </c>
      <c r="T10" s="165">
        <v>101</v>
      </c>
    </row>
    <row r="11" spans="1:25" ht="17.25" customHeight="1">
      <c r="B11" s="163">
        <v>4</v>
      </c>
      <c r="C11" s="167">
        <v>731</v>
      </c>
      <c r="D11" s="165">
        <v>385</v>
      </c>
      <c r="E11" s="165">
        <v>346</v>
      </c>
      <c r="F11" s="4"/>
      <c r="G11" s="163">
        <v>34</v>
      </c>
      <c r="H11" s="167">
        <v>1088</v>
      </c>
      <c r="I11" s="165">
        <v>581</v>
      </c>
      <c r="J11" s="256">
        <v>507</v>
      </c>
      <c r="K11" s="5"/>
      <c r="L11" s="163">
        <v>64</v>
      </c>
      <c r="M11" s="167">
        <v>1165</v>
      </c>
      <c r="N11" s="165">
        <v>588</v>
      </c>
      <c r="O11" s="165">
        <v>577</v>
      </c>
      <c r="P11" s="4"/>
      <c r="Q11" s="163">
        <v>94</v>
      </c>
      <c r="R11" s="167">
        <v>118</v>
      </c>
      <c r="S11" s="165">
        <v>35</v>
      </c>
      <c r="T11" s="165">
        <v>83</v>
      </c>
    </row>
    <row r="12" spans="1:25" ht="17.25" customHeight="1">
      <c r="B12" s="245" t="s">
        <v>597</v>
      </c>
      <c r="C12" s="248">
        <v>3834</v>
      </c>
      <c r="D12" s="238">
        <v>1968</v>
      </c>
      <c r="E12" s="255">
        <v>1866</v>
      </c>
      <c r="F12" s="4"/>
      <c r="G12" s="245" t="s">
        <v>11</v>
      </c>
      <c r="H12" s="248">
        <v>5733</v>
      </c>
      <c r="I12" s="238">
        <v>2992</v>
      </c>
      <c r="J12" s="255">
        <v>2741</v>
      </c>
      <c r="K12" s="5"/>
      <c r="L12" s="245" t="s">
        <v>14</v>
      </c>
      <c r="M12" s="248">
        <f>SUM(M13:M17)</f>
        <v>7093</v>
      </c>
      <c r="N12" s="238">
        <f>SUM(N13:N17)</f>
        <v>3496</v>
      </c>
      <c r="O12" s="238">
        <f>SUM(O13:O17)</f>
        <v>3597</v>
      </c>
      <c r="P12" s="4"/>
      <c r="Q12" s="245" t="s">
        <v>17</v>
      </c>
      <c r="R12" s="248">
        <v>215</v>
      </c>
      <c r="S12" s="238">
        <v>35</v>
      </c>
      <c r="T12" s="238">
        <v>180</v>
      </c>
      <c r="V12" s="506" t="s">
        <v>524</v>
      </c>
      <c r="W12" s="506" t="s">
        <v>525</v>
      </c>
      <c r="X12" s="506" t="s">
        <v>526</v>
      </c>
    </row>
    <row r="13" spans="1:25" ht="17.25" customHeight="1">
      <c r="B13" s="163">
        <v>5</v>
      </c>
      <c r="C13" s="167">
        <v>705</v>
      </c>
      <c r="D13" s="165">
        <v>357</v>
      </c>
      <c r="E13" s="165">
        <v>348</v>
      </c>
      <c r="F13" s="4"/>
      <c r="G13" s="163">
        <v>35</v>
      </c>
      <c r="H13" s="167">
        <v>1071</v>
      </c>
      <c r="I13" s="165">
        <v>554</v>
      </c>
      <c r="J13" s="256">
        <v>517</v>
      </c>
      <c r="K13" s="5"/>
      <c r="L13" s="163">
        <v>65</v>
      </c>
      <c r="M13" s="167">
        <v>1194</v>
      </c>
      <c r="N13" s="165">
        <v>620</v>
      </c>
      <c r="O13" s="165">
        <v>574</v>
      </c>
      <c r="P13" s="4"/>
      <c r="Q13" s="163">
        <v>95</v>
      </c>
      <c r="R13" s="167">
        <v>63</v>
      </c>
      <c r="S13" s="165">
        <v>11</v>
      </c>
      <c r="T13" s="165">
        <v>52</v>
      </c>
      <c r="V13" s="508">
        <f>+C6/R22</f>
        <v>2.8222170268194114E-2</v>
      </c>
      <c r="W13" s="508">
        <f>+C12/R22</f>
        <v>3.2012958819010721E-2</v>
      </c>
      <c r="X13" s="508">
        <f>+C18/R22</f>
        <v>3.7991383053338233E-2</v>
      </c>
    </row>
    <row r="14" spans="1:25" ht="17.25" customHeight="1">
      <c r="B14" s="163">
        <v>6</v>
      </c>
      <c r="C14" s="167">
        <v>739</v>
      </c>
      <c r="D14" s="165">
        <v>386</v>
      </c>
      <c r="E14" s="165">
        <v>353</v>
      </c>
      <c r="F14" s="4"/>
      <c r="G14" s="163">
        <v>36</v>
      </c>
      <c r="H14" s="167">
        <v>1155</v>
      </c>
      <c r="I14" s="165">
        <v>603</v>
      </c>
      <c r="J14" s="256">
        <v>552</v>
      </c>
      <c r="K14" s="5"/>
      <c r="L14" s="163">
        <v>66</v>
      </c>
      <c r="M14" s="167">
        <v>1268</v>
      </c>
      <c r="N14" s="165">
        <v>653</v>
      </c>
      <c r="O14" s="165">
        <v>615</v>
      </c>
      <c r="P14" s="4"/>
      <c r="Q14" s="163">
        <v>96</v>
      </c>
      <c r="R14" s="167">
        <v>59</v>
      </c>
      <c r="S14" s="165">
        <v>10</v>
      </c>
      <c r="T14" s="165">
        <v>49</v>
      </c>
      <c r="V14" s="506" t="s">
        <v>527</v>
      </c>
      <c r="W14" s="506" t="s">
        <v>528</v>
      </c>
      <c r="X14" s="506" t="s">
        <v>529</v>
      </c>
    </row>
    <row r="15" spans="1:25" ht="17.25" customHeight="1">
      <c r="B15" s="163">
        <v>7</v>
      </c>
      <c r="C15" s="167">
        <v>783</v>
      </c>
      <c r="D15" s="165">
        <v>426</v>
      </c>
      <c r="E15" s="165">
        <v>357</v>
      </c>
      <c r="F15" s="4"/>
      <c r="G15" s="163">
        <v>37</v>
      </c>
      <c r="H15" s="167">
        <v>1180</v>
      </c>
      <c r="I15" s="165">
        <v>627</v>
      </c>
      <c r="J15" s="256">
        <v>553</v>
      </c>
      <c r="K15" s="5"/>
      <c r="L15" s="163">
        <v>67</v>
      </c>
      <c r="M15" s="167">
        <v>1406</v>
      </c>
      <c r="N15" s="165">
        <v>677</v>
      </c>
      <c r="O15" s="165">
        <v>729</v>
      </c>
      <c r="P15" s="4"/>
      <c r="Q15" s="163">
        <v>97</v>
      </c>
      <c r="R15" s="167">
        <v>47</v>
      </c>
      <c r="S15" s="165">
        <v>8</v>
      </c>
      <c r="T15" s="165">
        <v>39</v>
      </c>
      <c r="V15" s="508">
        <f>+C24/R22</f>
        <v>4.5347516783006581E-2</v>
      </c>
      <c r="W15" s="508">
        <f>+C30/R22</f>
        <v>5.437360141611837E-2</v>
      </c>
    </row>
    <row r="16" spans="1:25" ht="17.25" customHeight="1">
      <c r="B16" s="163">
        <v>8</v>
      </c>
      <c r="C16" s="167">
        <v>817</v>
      </c>
      <c r="D16" s="165">
        <v>402</v>
      </c>
      <c r="E16" s="165">
        <v>415</v>
      </c>
      <c r="F16" s="4"/>
      <c r="G16" s="163">
        <v>38</v>
      </c>
      <c r="H16" s="167">
        <v>1128</v>
      </c>
      <c r="I16" s="165">
        <v>581</v>
      </c>
      <c r="J16" s="256">
        <v>547</v>
      </c>
      <c r="K16" s="5"/>
      <c r="L16" s="163">
        <v>68</v>
      </c>
      <c r="M16" s="167">
        <v>1532</v>
      </c>
      <c r="N16" s="165">
        <v>740</v>
      </c>
      <c r="O16" s="165">
        <v>792</v>
      </c>
      <c r="P16" s="4"/>
      <c r="Q16" s="163">
        <v>98</v>
      </c>
      <c r="R16" s="167">
        <v>24</v>
      </c>
      <c r="S16" s="165">
        <v>4</v>
      </c>
      <c r="T16" s="165">
        <v>20</v>
      </c>
    </row>
    <row r="17" spans="2:23" ht="17.25" customHeight="1">
      <c r="B17" s="163">
        <v>9</v>
      </c>
      <c r="C17" s="167">
        <v>790</v>
      </c>
      <c r="D17" s="165">
        <v>397</v>
      </c>
      <c r="E17" s="165">
        <v>393</v>
      </c>
      <c r="F17" s="4"/>
      <c r="G17" s="163">
        <v>39</v>
      </c>
      <c r="H17" s="167">
        <v>1199</v>
      </c>
      <c r="I17" s="165">
        <v>627</v>
      </c>
      <c r="J17" s="256">
        <v>572</v>
      </c>
      <c r="K17" s="5"/>
      <c r="L17" s="163">
        <v>69</v>
      </c>
      <c r="M17" s="167">
        <v>1693</v>
      </c>
      <c r="N17" s="165">
        <v>806</v>
      </c>
      <c r="O17" s="165">
        <v>887</v>
      </c>
      <c r="P17" s="4"/>
      <c r="Q17" s="163">
        <v>99</v>
      </c>
      <c r="R17" s="167">
        <v>22</v>
      </c>
      <c r="S17" s="166">
        <v>2</v>
      </c>
      <c r="T17" s="165">
        <v>20</v>
      </c>
    </row>
    <row r="18" spans="2:23" ht="17.25" customHeight="1">
      <c r="B18" s="245" t="s">
        <v>12</v>
      </c>
      <c r="C18" s="248">
        <v>4550</v>
      </c>
      <c r="D18" s="238">
        <v>2319</v>
      </c>
      <c r="E18" s="255">
        <v>2231</v>
      </c>
      <c r="F18" s="4"/>
      <c r="G18" s="245" t="s">
        <v>15</v>
      </c>
      <c r="H18" s="248">
        <v>7206</v>
      </c>
      <c r="I18" s="238">
        <v>3670</v>
      </c>
      <c r="J18" s="255">
        <v>3536</v>
      </c>
      <c r="K18" s="5"/>
      <c r="L18" s="245" t="s">
        <v>18</v>
      </c>
      <c r="M18" s="248">
        <f>SUM(M19:M23)</f>
        <v>9371</v>
      </c>
      <c r="N18" s="238">
        <f>SUM(N19:N23)</f>
        <v>4297</v>
      </c>
      <c r="O18" s="238">
        <f>SUM(O19:O23)</f>
        <v>5074</v>
      </c>
      <c r="P18" s="539" t="s">
        <v>21</v>
      </c>
      <c r="Q18" s="541"/>
      <c r="R18" s="248">
        <v>45</v>
      </c>
      <c r="S18" s="249">
        <v>9</v>
      </c>
      <c r="T18" s="238">
        <v>36</v>
      </c>
    </row>
    <row r="19" spans="2:23" ht="17.25" customHeight="1">
      <c r="B19" s="163">
        <v>10</v>
      </c>
      <c r="C19" s="167">
        <v>876</v>
      </c>
      <c r="D19" s="165">
        <v>449</v>
      </c>
      <c r="E19" s="165">
        <v>427</v>
      </c>
      <c r="F19" s="4"/>
      <c r="G19" s="163">
        <v>40</v>
      </c>
      <c r="H19" s="167">
        <v>1253</v>
      </c>
      <c r="I19" s="165">
        <v>653</v>
      </c>
      <c r="J19" s="256">
        <v>600</v>
      </c>
      <c r="K19" s="5"/>
      <c r="L19" s="163">
        <v>70</v>
      </c>
      <c r="M19" s="167">
        <v>1823</v>
      </c>
      <c r="N19" s="165">
        <v>858</v>
      </c>
      <c r="O19" s="165">
        <v>965</v>
      </c>
      <c r="P19" s="168"/>
      <c r="Q19" s="164"/>
      <c r="R19" s="168"/>
    </row>
    <row r="20" spans="2:23" ht="17.25" customHeight="1">
      <c r="B20" s="163">
        <v>11</v>
      </c>
      <c r="C20" s="167">
        <v>826</v>
      </c>
      <c r="D20" s="165">
        <v>417</v>
      </c>
      <c r="E20" s="165">
        <v>409</v>
      </c>
      <c r="F20" s="4"/>
      <c r="G20" s="163">
        <v>41</v>
      </c>
      <c r="H20" s="167">
        <v>1291</v>
      </c>
      <c r="I20" s="165">
        <v>648</v>
      </c>
      <c r="J20" s="256">
        <v>643</v>
      </c>
      <c r="K20" s="5"/>
      <c r="L20" s="163">
        <v>71</v>
      </c>
      <c r="M20" s="167">
        <v>2084</v>
      </c>
      <c r="N20" s="165">
        <v>940</v>
      </c>
      <c r="O20" s="165">
        <v>1144</v>
      </c>
      <c r="P20" s="542" t="s">
        <v>24</v>
      </c>
      <c r="Q20" s="543"/>
      <c r="R20" s="167">
        <v>1886</v>
      </c>
      <c r="S20" s="165">
        <v>1047</v>
      </c>
      <c r="T20" s="165">
        <v>839</v>
      </c>
    </row>
    <row r="21" spans="2:23" ht="17.25" customHeight="1">
      <c r="B21" s="163">
        <v>12</v>
      </c>
      <c r="C21" s="167">
        <v>915</v>
      </c>
      <c r="D21" s="165">
        <v>491</v>
      </c>
      <c r="E21" s="165">
        <v>424</v>
      </c>
      <c r="F21" s="4"/>
      <c r="G21" s="163">
        <v>42</v>
      </c>
      <c r="H21" s="167">
        <v>1431</v>
      </c>
      <c r="I21" s="165">
        <v>737</v>
      </c>
      <c r="J21" s="256">
        <v>694</v>
      </c>
      <c r="K21" s="5"/>
      <c r="L21" s="163">
        <v>72</v>
      </c>
      <c r="M21" s="167">
        <v>2154</v>
      </c>
      <c r="N21" s="165">
        <v>988</v>
      </c>
      <c r="O21" s="165">
        <v>1166</v>
      </c>
      <c r="P21" s="168"/>
      <c r="Q21" s="164"/>
      <c r="R21" s="168"/>
    </row>
    <row r="22" spans="2:23" ht="17.25" customHeight="1">
      <c r="B22" s="163">
        <v>13</v>
      </c>
      <c r="C22" s="167">
        <v>987</v>
      </c>
      <c r="D22" s="165">
        <v>479</v>
      </c>
      <c r="E22" s="165">
        <v>508</v>
      </c>
      <c r="F22" s="4"/>
      <c r="G22" s="163">
        <v>43</v>
      </c>
      <c r="H22" s="167">
        <v>1520</v>
      </c>
      <c r="I22" s="165">
        <v>777</v>
      </c>
      <c r="J22" s="256">
        <v>743</v>
      </c>
      <c r="K22" s="5"/>
      <c r="L22" s="163">
        <v>73</v>
      </c>
      <c r="M22" s="167">
        <v>2058</v>
      </c>
      <c r="N22" s="165">
        <v>952</v>
      </c>
      <c r="O22" s="165">
        <v>1106</v>
      </c>
      <c r="P22" s="539" t="s">
        <v>4</v>
      </c>
      <c r="Q22" s="540"/>
      <c r="R22" s="248">
        <f>+C6+C12+C18+C24+C30+C36+H6+H12+H18+H24+H30+H36+M6+M12+M18+M24+M30+M36+R6+R12+R18+R20</f>
        <v>119764</v>
      </c>
      <c r="S22" s="238">
        <f>+D6+D12+D18+D24+D30+D36+I6+I12+I18+I24+I30+I36+N6+N12+N18+N24+N30+N36+S6+S12+S18+S20</f>
        <v>58772</v>
      </c>
      <c r="T22" s="238">
        <f>+E6+E12+E18+E24+E30+E36+J6+J12+J18+J24+J30+J36+O6+O12+O18+O24+O30+O36+T6+T12+T18+T20</f>
        <v>60992</v>
      </c>
      <c r="U22" s="509">
        <f>+R22-R20</f>
        <v>117878</v>
      </c>
      <c r="V22" s="509">
        <f>+S22-S20</f>
        <v>57725</v>
      </c>
      <c r="W22" s="509">
        <f>+T22-T20</f>
        <v>60153</v>
      </c>
    </row>
    <row r="23" spans="2:23" ht="17.25" customHeight="1">
      <c r="B23" s="163">
        <v>14</v>
      </c>
      <c r="C23" s="167">
        <v>946</v>
      </c>
      <c r="D23" s="165">
        <v>483</v>
      </c>
      <c r="E23" s="165">
        <v>463</v>
      </c>
      <c r="F23" s="4"/>
      <c r="G23" s="163">
        <v>44</v>
      </c>
      <c r="H23" s="167">
        <v>1711</v>
      </c>
      <c r="I23" s="165">
        <v>855</v>
      </c>
      <c r="J23" s="256">
        <v>856</v>
      </c>
      <c r="K23" s="5"/>
      <c r="L23" s="163">
        <v>74</v>
      </c>
      <c r="M23" s="167">
        <v>1252</v>
      </c>
      <c r="N23" s="165">
        <v>559</v>
      </c>
      <c r="O23" s="165">
        <v>693</v>
      </c>
      <c r="P23" s="168"/>
      <c r="R23" s="168"/>
    </row>
    <row r="24" spans="2:23" ht="17.25" customHeight="1">
      <c r="B24" s="245" t="s">
        <v>16</v>
      </c>
      <c r="C24" s="248">
        <v>5431</v>
      </c>
      <c r="D24" s="238">
        <v>2754</v>
      </c>
      <c r="E24" s="255">
        <v>2677</v>
      </c>
      <c r="F24" s="4"/>
      <c r="G24" s="245" t="s">
        <v>19</v>
      </c>
      <c r="H24" s="248">
        <v>10630</v>
      </c>
      <c r="I24" s="238">
        <v>5402</v>
      </c>
      <c r="J24" s="255">
        <v>5228</v>
      </c>
      <c r="K24" s="5"/>
      <c r="L24" s="245" t="s">
        <v>22</v>
      </c>
      <c r="M24" s="248">
        <f>SUM(M25:M29)</f>
        <v>8436</v>
      </c>
      <c r="N24" s="238">
        <f>SUM(N25:N29)</f>
        <v>3581</v>
      </c>
      <c r="O24" s="238">
        <f>SUM(O25:O29)</f>
        <v>4855</v>
      </c>
      <c r="P24" s="539" t="s">
        <v>393</v>
      </c>
      <c r="Q24" s="540"/>
      <c r="R24" s="360">
        <v>48.8</v>
      </c>
      <c r="S24" s="361">
        <v>47.3</v>
      </c>
      <c r="T24" s="361">
        <v>50.2</v>
      </c>
    </row>
    <row r="25" spans="2:23" ht="17.25" customHeight="1">
      <c r="B25" s="163">
        <v>15</v>
      </c>
      <c r="C25" s="167">
        <v>989</v>
      </c>
      <c r="D25" s="165">
        <v>510</v>
      </c>
      <c r="E25" s="165">
        <v>479</v>
      </c>
      <c r="F25" s="4"/>
      <c r="G25" s="163">
        <v>45</v>
      </c>
      <c r="H25" s="167">
        <v>1878</v>
      </c>
      <c r="I25" s="165">
        <v>983</v>
      </c>
      <c r="J25" s="256">
        <v>895</v>
      </c>
      <c r="K25" s="5"/>
      <c r="L25" s="163">
        <v>75</v>
      </c>
      <c r="M25" s="167">
        <v>1391</v>
      </c>
      <c r="N25" s="165">
        <v>609</v>
      </c>
      <c r="O25" s="165">
        <v>782</v>
      </c>
      <c r="P25" s="327"/>
      <c r="Q25" s="328"/>
      <c r="R25" s="327"/>
      <c r="S25" s="329"/>
      <c r="T25" s="329"/>
    </row>
    <row r="26" spans="2:23" ht="17.25" customHeight="1">
      <c r="B26" s="163">
        <v>16</v>
      </c>
      <c r="C26" s="167">
        <v>1037</v>
      </c>
      <c r="D26" s="165">
        <v>510</v>
      </c>
      <c r="E26" s="165">
        <v>527</v>
      </c>
      <c r="F26" s="4"/>
      <c r="G26" s="163">
        <v>46</v>
      </c>
      <c r="H26" s="167">
        <v>2009</v>
      </c>
      <c r="I26" s="165">
        <v>1010</v>
      </c>
      <c r="J26" s="256">
        <v>999</v>
      </c>
      <c r="K26" s="5"/>
      <c r="L26" s="163">
        <v>76</v>
      </c>
      <c r="M26" s="167">
        <v>1752</v>
      </c>
      <c r="N26" s="165">
        <v>769</v>
      </c>
      <c r="O26" s="165">
        <v>983</v>
      </c>
      <c r="P26" s="168"/>
      <c r="Q26" s="534" t="s">
        <v>598</v>
      </c>
      <c r="R26" s="167">
        <f>+C6+C12+C18</f>
        <v>11764</v>
      </c>
      <c r="S26" s="357">
        <f>+D6+D12+D18</f>
        <v>6004</v>
      </c>
      <c r="T26" s="357">
        <f>+E6+E12+E18</f>
        <v>5760</v>
      </c>
    </row>
    <row r="27" spans="2:23" ht="17.25" customHeight="1">
      <c r="B27" s="163">
        <v>17</v>
      </c>
      <c r="C27" s="167">
        <v>1069</v>
      </c>
      <c r="D27" s="165">
        <v>557</v>
      </c>
      <c r="E27" s="165">
        <v>512</v>
      </c>
      <c r="F27" s="4"/>
      <c r="G27" s="163">
        <v>47</v>
      </c>
      <c r="H27" s="167">
        <v>2228</v>
      </c>
      <c r="I27" s="165">
        <v>1101</v>
      </c>
      <c r="J27" s="256">
        <v>1127</v>
      </c>
      <c r="K27" s="5"/>
      <c r="L27" s="163">
        <v>77</v>
      </c>
      <c r="M27" s="167">
        <v>1680</v>
      </c>
      <c r="N27" s="165">
        <v>707</v>
      </c>
      <c r="O27" s="165">
        <v>973</v>
      </c>
      <c r="P27" s="327"/>
      <c r="Q27" s="535"/>
      <c r="R27" s="330">
        <f>R26/U22</f>
        <v>9.9798096336890685E-2</v>
      </c>
      <c r="S27" s="331">
        <f>S26/V22</f>
        <v>0.10401039411000433</v>
      </c>
      <c r="T27" s="331">
        <f>T26/W22</f>
        <v>9.5755822652236797E-2</v>
      </c>
    </row>
    <row r="28" spans="2:23" ht="17.25" customHeight="1">
      <c r="B28" s="163">
        <v>18</v>
      </c>
      <c r="C28" s="167">
        <v>1152</v>
      </c>
      <c r="D28" s="165">
        <v>584</v>
      </c>
      <c r="E28" s="165">
        <v>568</v>
      </c>
      <c r="F28" s="4"/>
      <c r="G28" s="163">
        <v>48</v>
      </c>
      <c r="H28" s="167">
        <v>2269</v>
      </c>
      <c r="I28" s="165">
        <v>1174</v>
      </c>
      <c r="J28" s="256">
        <v>1095</v>
      </c>
      <c r="K28" s="5"/>
      <c r="L28" s="163">
        <v>78</v>
      </c>
      <c r="M28" s="167">
        <v>1820</v>
      </c>
      <c r="N28" s="165">
        <v>739</v>
      </c>
      <c r="O28" s="165">
        <v>1081</v>
      </c>
      <c r="P28" s="168"/>
      <c r="Q28" s="538" t="s">
        <v>394</v>
      </c>
      <c r="R28" s="358">
        <f>+C24+C30+C36+H6+H12+H18+H24+H30+H36+M6</f>
        <v>70541</v>
      </c>
      <c r="S28" s="357">
        <f>+D24+D30+D36+I6+I12+I18+I24+I30+I36+N6</f>
        <v>36213</v>
      </c>
      <c r="T28" s="357">
        <f>+E24+E30+E36+J6+J12+J18+J24+J30+J36+O6</f>
        <v>34328</v>
      </c>
    </row>
    <row r="29" spans="2:23" ht="17.25" customHeight="1">
      <c r="B29" s="163">
        <v>19</v>
      </c>
      <c r="C29" s="167">
        <v>1184</v>
      </c>
      <c r="D29" s="165">
        <v>593</v>
      </c>
      <c r="E29" s="165">
        <v>591</v>
      </c>
      <c r="F29" s="4"/>
      <c r="G29" s="163">
        <v>49</v>
      </c>
      <c r="H29" s="167">
        <v>2246</v>
      </c>
      <c r="I29" s="165">
        <v>1134</v>
      </c>
      <c r="J29" s="256">
        <v>1112</v>
      </c>
      <c r="K29" s="5"/>
      <c r="L29" s="163">
        <v>79</v>
      </c>
      <c r="M29" s="167">
        <v>1793</v>
      </c>
      <c r="N29" s="165">
        <v>757</v>
      </c>
      <c r="O29" s="165">
        <v>1036</v>
      </c>
      <c r="P29" s="327"/>
      <c r="Q29" s="535"/>
      <c r="R29" s="330">
        <f>R28/U22</f>
        <v>0.59842379409219704</v>
      </c>
      <c r="S29" s="331">
        <f>S28/V22</f>
        <v>0.62733650931139018</v>
      </c>
      <c r="T29" s="331">
        <f>T28/W22</f>
        <v>0.5706781041677057</v>
      </c>
    </row>
    <row r="30" spans="2:23" ht="17.25" customHeight="1">
      <c r="B30" s="245" t="s">
        <v>20</v>
      </c>
      <c r="C30" s="248">
        <v>6512</v>
      </c>
      <c r="D30" s="238">
        <v>3364</v>
      </c>
      <c r="E30" s="255">
        <v>3148</v>
      </c>
      <c r="F30" s="4"/>
      <c r="G30" s="245" t="s">
        <v>23</v>
      </c>
      <c r="H30" s="248">
        <v>9718</v>
      </c>
      <c r="I30" s="238">
        <v>4987</v>
      </c>
      <c r="J30" s="255">
        <v>4731</v>
      </c>
      <c r="K30" s="5"/>
      <c r="L30" s="245" t="s">
        <v>6</v>
      </c>
      <c r="M30" s="248">
        <f>SUM(M31:M35)</f>
        <v>6155</v>
      </c>
      <c r="N30" s="238">
        <f>SUM(N31:N35)</f>
        <v>2555</v>
      </c>
      <c r="O30" s="238">
        <f>SUM(O31:O35)</f>
        <v>3600</v>
      </c>
      <c r="P30" s="168"/>
      <c r="Q30" s="534" t="s">
        <v>395</v>
      </c>
      <c r="R30" s="167">
        <f>+M12+M18+M24+M30+M36+R6+R12+R18</f>
        <v>35573</v>
      </c>
      <c r="S30" s="357">
        <f>+N12+N18+N24+N30+N36+S6+S12+S18</f>
        <v>15508</v>
      </c>
      <c r="T30" s="357">
        <f>+O12+O18+O24+O30+O36+T6+T12+T18</f>
        <v>20065</v>
      </c>
    </row>
    <row r="31" spans="2:23" ht="17.25" customHeight="1">
      <c r="B31" s="163">
        <v>20</v>
      </c>
      <c r="C31" s="167">
        <v>1310</v>
      </c>
      <c r="D31" s="165">
        <v>659</v>
      </c>
      <c r="E31" s="165">
        <v>651</v>
      </c>
      <c r="F31" s="4"/>
      <c r="G31" s="163">
        <v>50</v>
      </c>
      <c r="H31" s="167">
        <v>2123</v>
      </c>
      <c r="I31" s="165">
        <v>1074</v>
      </c>
      <c r="J31" s="256">
        <v>1049</v>
      </c>
      <c r="K31" s="5"/>
      <c r="L31" s="163">
        <v>80</v>
      </c>
      <c r="M31" s="167">
        <v>1499</v>
      </c>
      <c r="N31" s="165">
        <v>624</v>
      </c>
      <c r="O31" s="165">
        <v>875</v>
      </c>
      <c r="P31" s="327"/>
      <c r="Q31" s="535"/>
      <c r="R31" s="330">
        <f>R30/U22</f>
        <v>0.30177810957091228</v>
      </c>
      <c r="S31" s="331">
        <f>S30/V22</f>
        <v>0.26865309657860548</v>
      </c>
      <c r="T31" s="331">
        <f>T30/W22</f>
        <v>0.33356607318005754</v>
      </c>
    </row>
    <row r="32" spans="2:23" ht="17.25" customHeight="1">
      <c r="B32" s="163">
        <v>21</v>
      </c>
      <c r="C32" s="167">
        <v>1339</v>
      </c>
      <c r="D32" s="165">
        <v>684</v>
      </c>
      <c r="E32" s="165">
        <v>655</v>
      </c>
      <c r="F32" s="4"/>
      <c r="G32" s="163">
        <v>51</v>
      </c>
      <c r="H32" s="167">
        <v>2100</v>
      </c>
      <c r="I32" s="165">
        <v>1093</v>
      </c>
      <c r="J32" s="256">
        <v>1007</v>
      </c>
      <c r="K32" s="5"/>
      <c r="L32" s="163">
        <v>81</v>
      </c>
      <c r="M32" s="167">
        <v>1219</v>
      </c>
      <c r="N32" s="165">
        <v>510</v>
      </c>
      <c r="O32" s="165">
        <v>709</v>
      </c>
      <c r="P32" s="168"/>
      <c r="Q32" s="536" t="s">
        <v>553</v>
      </c>
      <c r="R32" s="297">
        <f>+M24+M30+M36+R6+R12+R18</f>
        <v>19109</v>
      </c>
      <c r="S32" s="359">
        <f>+N24+N30+N36+S6+S12+S18</f>
        <v>7715</v>
      </c>
      <c r="T32" s="359">
        <f>+O24+O30+O36+T6+T12+T18</f>
        <v>11394</v>
      </c>
    </row>
    <row r="33" spans="1:20" ht="17.25" customHeight="1">
      <c r="B33" s="163">
        <v>22</v>
      </c>
      <c r="C33" s="167">
        <v>1279</v>
      </c>
      <c r="D33" s="165">
        <v>680</v>
      </c>
      <c r="E33" s="165">
        <v>599</v>
      </c>
      <c r="F33" s="4"/>
      <c r="G33" s="163">
        <v>52</v>
      </c>
      <c r="H33" s="167">
        <v>2049</v>
      </c>
      <c r="I33" s="165">
        <v>1037</v>
      </c>
      <c r="J33" s="256">
        <v>1012</v>
      </c>
      <c r="K33" s="5"/>
      <c r="L33" s="163">
        <v>82</v>
      </c>
      <c r="M33" s="167">
        <v>1198</v>
      </c>
      <c r="N33" s="165">
        <v>511</v>
      </c>
      <c r="O33" s="165">
        <v>687</v>
      </c>
      <c r="P33" s="327"/>
      <c r="Q33" s="537"/>
      <c r="R33" s="342">
        <f>R32/U22</f>
        <v>0.16210828144352635</v>
      </c>
      <c r="S33" s="343">
        <f>S32/V22</f>
        <v>0.13365093113902121</v>
      </c>
      <c r="T33" s="343">
        <f>T32/W22</f>
        <v>0.1894169866839559</v>
      </c>
    </row>
    <row r="34" spans="1:20" ht="17.25" customHeight="1">
      <c r="B34" s="163">
        <v>23</v>
      </c>
      <c r="C34" s="167">
        <v>1290</v>
      </c>
      <c r="D34" s="165">
        <v>648</v>
      </c>
      <c r="E34" s="165">
        <v>642</v>
      </c>
      <c r="F34" s="4"/>
      <c r="G34" s="163">
        <v>53</v>
      </c>
      <c r="H34" s="167">
        <v>1908</v>
      </c>
      <c r="I34" s="165">
        <v>1009</v>
      </c>
      <c r="J34" s="256">
        <v>899</v>
      </c>
      <c r="K34" s="5"/>
      <c r="L34" s="163">
        <v>83</v>
      </c>
      <c r="M34" s="167">
        <v>1167</v>
      </c>
      <c r="N34" s="165">
        <v>462</v>
      </c>
      <c r="O34" s="165">
        <v>705</v>
      </c>
      <c r="P34" s="332"/>
      <c r="Q34" s="333"/>
      <c r="R34" s="332"/>
      <c r="S34" s="334"/>
      <c r="T34" s="334"/>
    </row>
    <row r="35" spans="1:20" ht="17.25" customHeight="1">
      <c r="B35" s="163">
        <v>24</v>
      </c>
      <c r="C35" s="167">
        <v>1294</v>
      </c>
      <c r="D35" s="165">
        <v>693</v>
      </c>
      <c r="E35" s="165">
        <v>601</v>
      </c>
      <c r="F35" s="4"/>
      <c r="G35" s="163">
        <v>54</v>
      </c>
      <c r="H35" s="167">
        <v>1538</v>
      </c>
      <c r="I35" s="165">
        <v>774</v>
      </c>
      <c r="J35" s="256">
        <v>764</v>
      </c>
      <c r="K35" s="5"/>
      <c r="L35" s="163">
        <v>84</v>
      </c>
      <c r="M35" s="167">
        <v>1072</v>
      </c>
      <c r="N35" s="165">
        <v>448</v>
      </c>
      <c r="O35" s="165">
        <v>624</v>
      </c>
      <c r="P35" s="168"/>
      <c r="Q35" s="534" t="s">
        <v>396</v>
      </c>
      <c r="R35" s="167">
        <f>+C6+C12+C18+C24</f>
        <v>17195</v>
      </c>
      <c r="S35" s="357">
        <f>+D6+D12+D18+D24</f>
        <v>8758</v>
      </c>
      <c r="T35" s="357">
        <f>+E6+E12+E18+E24</f>
        <v>8437</v>
      </c>
    </row>
    <row r="36" spans="1:20" ht="17.25" customHeight="1">
      <c r="A36" s="5"/>
      <c r="B36" s="245" t="s">
        <v>5</v>
      </c>
      <c r="C36" s="248">
        <v>6118</v>
      </c>
      <c r="D36" s="238">
        <v>3185</v>
      </c>
      <c r="E36" s="255">
        <v>2933</v>
      </c>
      <c r="F36" s="4"/>
      <c r="G36" s="245" t="s">
        <v>7</v>
      </c>
      <c r="H36" s="248">
        <v>7779</v>
      </c>
      <c r="I36" s="238">
        <v>3997</v>
      </c>
      <c r="J36" s="255">
        <v>3782</v>
      </c>
      <c r="K36" s="5"/>
      <c r="L36" s="245" t="s">
        <v>9</v>
      </c>
      <c r="M36" s="248">
        <f>SUM(M37:M41)</f>
        <v>3199</v>
      </c>
      <c r="N36" s="238">
        <f>SUM(N37:N41)</f>
        <v>1217</v>
      </c>
      <c r="O36" s="238">
        <f>SUM(O37:O41)</f>
        <v>1982</v>
      </c>
      <c r="P36" s="327"/>
      <c r="Q36" s="535"/>
      <c r="R36" s="330">
        <f>R35/U22</f>
        <v>0.14587115492288638</v>
      </c>
      <c r="S36" s="331">
        <f>S35/V22</f>
        <v>0.15171935902988307</v>
      </c>
      <c r="T36" s="331">
        <f>T35/W22</f>
        <v>0.14025900620085449</v>
      </c>
    </row>
    <row r="37" spans="1:20" ht="17.25" customHeight="1">
      <c r="A37" s="5"/>
      <c r="B37" s="163">
        <v>25</v>
      </c>
      <c r="C37" s="167">
        <v>1265</v>
      </c>
      <c r="D37" s="165">
        <v>621</v>
      </c>
      <c r="E37" s="165">
        <v>644</v>
      </c>
      <c r="F37" s="4"/>
      <c r="G37" s="163">
        <v>55</v>
      </c>
      <c r="H37" s="167">
        <v>1896</v>
      </c>
      <c r="I37" s="165">
        <v>981</v>
      </c>
      <c r="J37" s="256">
        <v>915</v>
      </c>
      <c r="K37" s="5"/>
      <c r="L37" s="163">
        <v>85</v>
      </c>
      <c r="M37" s="167">
        <v>886</v>
      </c>
      <c r="N37" s="165">
        <v>366</v>
      </c>
      <c r="O37" s="165">
        <v>520</v>
      </c>
      <c r="P37" s="168"/>
      <c r="Q37" s="534" t="s">
        <v>397</v>
      </c>
      <c r="R37" s="167">
        <f>+C30+C36+H6+H12+H18+H24+H30+H36+M6+M12+M18+M24+M30+M36+R6+R12+R18</f>
        <v>100683</v>
      </c>
      <c r="S37" s="165">
        <f>+D30+D36+I6+I12+I18+I24+I30+I36+N6+N12+N18+N24+N30+N36+S6+S12+S18</f>
        <v>48967</v>
      </c>
      <c r="T37" s="165">
        <f>+E30+E36+J6+J12+J18+J24+J30+J36+O6+O12+O18+O24+O30+O36+T6+T12+T18</f>
        <v>51716</v>
      </c>
    </row>
    <row r="38" spans="1:20" ht="17.25" customHeight="1">
      <c r="A38" s="5"/>
      <c r="B38" s="163">
        <v>26</v>
      </c>
      <c r="C38" s="167">
        <v>1267</v>
      </c>
      <c r="D38" s="165">
        <v>660</v>
      </c>
      <c r="E38" s="165">
        <v>607</v>
      </c>
      <c r="F38" s="4"/>
      <c r="G38" s="163">
        <v>56</v>
      </c>
      <c r="H38" s="167">
        <v>1724</v>
      </c>
      <c r="I38" s="165">
        <v>859</v>
      </c>
      <c r="J38" s="256">
        <v>865</v>
      </c>
      <c r="K38" s="5"/>
      <c r="L38" s="163">
        <v>86</v>
      </c>
      <c r="M38" s="167">
        <v>750</v>
      </c>
      <c r="N38" s="165">
        <v>290</v>
      </c>
      <c r="O38" s="165">
        <v>460</v>
      </c>
      <c r="P38" s="327"/>
      <c r="Q38" s="535"/>
      <c r="R38" s="330">
        <f>R37/U22</f>
        <v>0.85412884507711362</v>
      </c>
      <c r="S38" s="331">
        <f>S37/V22</f>
        <v>0.84828064097011691</v>
      </c>
      <c r="T38" s="331">
        <f>T37/W22</f>
        <v>0.85974099379914548</v>
      </c>
    </row>
    <row r="39" spans="1:20" ht="17.25" customHeight="1">
      <c r="A39" s="5"/>
      <c r="B39" s="163">
        <v>27</v>
      </c>
      <c r="C39" s="167">
        <v>1223</v>
      </c>
      <c r="D39" s="165">
        <v>662</v>
      </c>
      <c r="E39" s="165">
        <v>561</v>
      </c>
      <c r="F39" s="4"/>
      <c r="G39" s="163">
        <v>57</v>
      </c>
      <c r="H39" s="167">
        <v>1504</v>
      </c>
      <c r="I39" s="165">
        <v>799</v>
      </c>
      <c r="J39" s="256">
        <v>705</v>
      </c>
      <c r="K39" s="5"/>
      <c r="L39" s="163">
        <v>87</v>
      </c>
      <c r="M39" s="167">
        <v>601</v>
      </c>
      <c r="N39" s="165">
        <v>220</v>
      </c>
      <c r="O39" s="165">
        <v>381</v>
      </c>
      <c r="P39" s="168"/>
      <c r="R39" s="168"/>
    </row>
    <row r="40" spans="1:20" ht="17.25" customHeight="1">
      <c r="A40" s="5"/>
      <c r="B40" s="163">
        <v>28</v>
      </c>
      <c r="C40" s="167">
        <v>1197</v>
      </c>
      <c r="D40" s="165">
        <v>629</v>
      </c>
      <c r="E40" s="165">
        <v>568</v>
      </c>
      <c r="F40" s="4"/>
      <c r="G40" s="163">
        <v>58</v>
      </c>
      <c r="H40" s="167">
        <v>1406</v>
      </c>
      <c r="I40" s="165">
        <v>735</v>
      </c>
      <c r="J40" s="256">
        <v>671</v>
      </c>
      <c r="K40" s="5"/>
      <c r="L40" s="163">
        <v>88</v>
      </c>
      <c r="M40" s="167">
        <v>541</v>
      </c>
      <c r="N40" s="165">
        <v>210</v>
      </c>
      <c r="O40" s="165">
        <v>331</v>
      </c>
      <c r="P40" s="168"/>
      <c r="R40" s="168"/>
    </row>
    <row r="41" spans="1:20" ht="17.25" customHeight="1" thickBot="1">
      <c r="A41" s="10"/>
      <c r="B41" s="190">
        <v>29</v>
      </c>
      <c r="C41" s="7">
        <v>1166</v>
      </c>
      <c r="D41" s="8">
        <v>613</v>
      </c>
      <c r="E41" s="8">
        <v>553</v>
      </c>
      <c r="F41" s="9"/>
      <c r="G41" s="190">
        <v>59</v>
      </c>
      <c r="H41" s="7">
        <v>1249</v>
      </c>
      <c r="I41" s="8">
        <v>623</v>
      </c>
      <c r="J41" s="257">
        <v>626</v>
      </c>
      <c r="K41" s="10"/>
      <c r="L41" s="190">
        <v>89</v>
      </c>
      <c r="M41" s="7">
        <v>421</v>
      </c>
      <c r="N41" s="8">
        <v>131</v>
      </c>
      <c r="O41" s="8">
        <v>290</v>
      </c>
      <c r="P41" s="169"/>
      <c r="Q41" s="190"/>
      <c r="R41" s="169"/>
      <c r="S41" s="2"/>
      <c r="T41" s="2"/>
    </row>
    <row r="42" spans="1:20" ht="6" customHeight="1"/>
    <row r="43" spans="1:20" ht="17.25" customHeight="1">
      <c r="B43" s="164" t="s">
        <v>25</v>
      </c>
    </row>
    <row r="44" spans="1:20" ht="9.75" customHeight="1"/>
  </sheetData>
  <mergeCells count="17">
    <mergeCell ref="P24:Q24"/>
    <mergeCell ref="P22:Q22"/>
    <mergeCell ref="P18:Q18"/>
    <mergeCell ref="P20:Q20"/>
    <mergeCell ref="A1:T1"/>
    <mergeCell ref="A4:T4"/>
    <mergeCell ref="A5:B5"/>
    <mergeCell ref="F5:G5"/>
    <mergeCell ref="K5:L5"/>
    <mergeCell ref="P5:Q5"/>
    <mergeCell ref="A3:T3"/>
    <mergeCell ref="Q26:Q27"/>
    <mergeCell ref="Q37:Q38"/>
    <mergeCell ref="Q35:Q36"/>
    <mergeCell ref="Q32:Q33"/>
    <mergeCell ref="Q30:Q31"/>
    <mergeCell ref="Q28:Q29"/>
  </mergeCells>
  <phoneticPr fontId="4"/>
  <pageMargins left="0.78740157480314965" right="0.39370078740157483" top="0.78740157480314965" bottom="0.59055118110236227" header="0.51181102362204722" footer="0.51181102362204722"/>
  <pageSetup paperSize="9" firstPageNumber="36" orientation="portrait" useFirstPageNumber="1" r:id="rId1"/>
  <headerFooter differentOddEven="1" alignWithMargins="0">
    <oddHeader>&amp;L〔３〕国勢調査</oddHeader>
    <oddFooter>&amp;C&amp;P</oddFooter>
    <evenHeader>&amp;R〔３〕国勢調査</evenHeader>
    <evenFooter>&amp;C&amp;P</evenFooter>
  </headerFooter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4"/>
  <sheetViews>
    <sheetView view="pageBreakPreview" zoomScaleNormal="100" zoomScaleSheetLayoutView="100" workbookViewId="0">
      <selection activeCell="G29" sqref="G29"/>
    </sheetView>
  </sheetViews>
  <sheetFormatPr defaultRowHeight="12"/>
  <cols>
    <col min="1" max="1" width="2.7265625" style="151" customWidth="1"/>
    <col min="2" max="2" width="16.453125" style="151" customWidth="1"/>
    <col min="3" max="7" width="12" style="151" customWidth="1"/>
    <col min="8" max="9" width="2.7265625" style="151" customWidth="1"/>
    <col min="10" max="10" width="16.36328125" style="151" customWidth="1"/>
    <col min="11" max="15" width="12" style="151" customWidth="1"/>
    <col min="16" max="18" width="8" style="151" customWidth="1"/>
    <col min="19" max="19" width="9.90625" style="151" bestFit="1" customWidth="1"/>
    <col min="20" max="20" width="3.6328125" style="151" bestFit="1" customWidth="1"/>
    <col min="21" max="256" width="9" style="151"/>
    <col min="257" max="257" width="2.453125" style="151" customWidth="1"/>
    <col min="258" max="258" width="16.453125" style="151" customWidth="1"/>
    <col min="259" max="259" width="10.36328125" style="151" bestFit="1" customWidth="1"/>
    <col min="260" max="260" width="11.6328125" style="151" bestFit="1" customWidth="1"/>
    <col min="261" max="262" width="10.36328125" style="151" bestFit="1" customWidth="1"/>
    <col min="263" max="263" width="12.26953125" style="151" bestFit="1" customWidth="1"/>
    <col min="264" max="265" width="2.08984375" style="151" customWidth="1"/>
    <col min="266" max="266" width="16.36328125" style="151" customWidth="1"/>
    <col min="267" max="272" width="12.08984375" style="151" customWidth="1"/>
    <col min="273" max="274" width="1.6328125" style="151" customWidth="1"/>
    <col min="275" max="275" width="9.90625" style="151" bestFit="1" customWidth="1"/>
    <col min="276" max="276" width="3.6328125" style="151" bestFit="1" customWidth="1"/>
    <col min="277" max="512" width="9" style="151"/>
    <col min="513" max="513" width="2.453125" style="151" customWidth="1"/>
    <col min="514" max="514" width="16.453125" style="151" customWidth="1"/>
    <col min="515" max="515" width="10.36328125" style="151" bestFit="1" customWidth="1"/>
    <col min="516" max="516" width="11.6328125" style="151" bestFit="1" customWidth="1"/>
    <col min="517" max="518" width="10.36328125" style="151" bestFit="1" customWidth="1"/>
    <col min="519" max="519" width="12.26953125" style="151" bestFit="1" customWidth="1"/>
    <col min="520" max="521" width="2.08984375" style="151" customWidth="1"/>
    <col min="522" max="522" width="16.36328125" style="151" customWidth="1"/>
    <col min="523" max="528" width="12.08984375" style="151" customWidth="1"/>
    <col min="529" max="530" width="1.6328125" style="151" customWidth="1"/>
    <col min="531" max="531" width="9.90625" style="151" bestFit="1" customWidth="1"/>
    <col min="532" max="532" width="3.6328125" style="151" bestFit="1" customWidth="1"/>
    <col min="533" max="768" width="9" style="151"/>
    <col min="769" max="769" width="2.453125" style="151" customWidth="1"/>
    <col min="770" max="770" width="16.453125" style="151" customWidth="1"/>
    <col min="771" max="771" width="10.36328125" style="151" bestFit="1" customWidth="1"/>
    <col min="772" max="772" width="11.6328125" style="151" bestFit="1" customWidth="1"/>
    <col min="773" max="774" width="10.36328125" style="151" bestFit="1" customWidth="1"/>
    <col min="775" max="775" width="12.26953125" style="151" bestFit="1" customWidth="1"/>
    <col min="776" max="777" width="2.08984375" style="151" customWidth="1"/>
    <col min="778" max="778" width="16.36328125" style="151" customWidth="1"/>
    <col min="779" max="784" width="12.08984375" style="151" customWidth="1"/>
    <col min="785" max="786" width="1.6328125" style="151" customWidth="1"/>
    <col min="787" max="787" width="9.90625" style="151" bestFit="1" customWidth="1"/>
    <col min="788" max="788" width="3.6328125" style="151" bestFit="1" customWidth="1"/>
    <col min="789" max="1024" width="9" style="151"/>
    <col min="1025" max="1025" width="2.453125" style="151" customWidth="1"/>
    <col min="1026" max="1026" width="16.453125" style="151" customWidth="1"/>
    <col min="1027" max="1027" width="10.36328125" style="151" bestFit="1" customWidth="1"/>
    <col min="1028" max="1028" width="11.6328125" style="151" bestFit="1" customWidth="1"/>
    <col min="1029" max="1030" width="10.36328125" style="151" bestFit="1" customWidth="1"/>
    <col min="1031" max="1031" width="12.26953125" style="151" bestFit="1" customWidth="1"/>
    <col min="1032" max="1033" width="2.08984375" style="151" customWidth="1"/>
    <col min="1034" max="1034" width="16.36328125" style="151" customWidth="1"/>
    <col min="1035" max="1040" width="12.08984375" style="151" customWidth="1"/>
    <col min="1041" max="1042" width="1.6328125" style="151" customWidth="1"/>
    <col min="1043" max="1043" width="9.90625" style="151" bestFit="1" customWidth="1"/>
    <col min="1044" max="1044" width="3.6328125" style="151" bestFit="1" customWidth="1"/>
    <col min="1045" max="1280" width="9" style="151"/>
    <col min="1281" max="1281" width="2.453125" style="151" customWidth="1"/>
    <col min="1282" max="1282" width="16.453125" style="151" customWidth="1"/>
    <col min="1283" max="1283" width="10.36328125" style="151" bestFit="1" customWidth="1"/>
    <col min="1284" max="1284" width="11.6328125" style="151" bestFit="1" customWidth="1"/>
    <col min="1285" max="1286" width="10.36328125" style="151" bestFit="1" customWidth="1"/>
    <col min="1287" max="1287" width="12.26953125" style="151" bestFit="1" customWidth="1"/>
    <col min="1288" max="1289" width="2.08984375" style="151" customWidth="1"/>
    <col min="1290" max="1290" width="16.36328125" style="151" customWidth="1"/>
    <col min="1291" max="1296" width="12.08984375" style="151" customWidth="1"/>
    <col min="1297" max="1298" width="1.6328125" style="151" customWidth="1"/>
    <col min="1299" max="1299" width="9.90625" style="151" bestFit="1" customWidth="1"/>
    <col min="1300" max="1300" width="3.6328125" style="151" bestFit="1" customWidth="1"/>
    <col min="1301" max="1536" width="9" style="151"/>
    <col min="1537" max="1537" width="2.453125" style="151" customWidth="1"/>
    <col min="1538" max="1538" width="16.453125" style="151" customWidth="1"/>
    <col min="1539" max="1539" width="10.36328125" style="151" bestFit="1" customWidth="1"/>
    <col min="1540" max="1540" width="11.6328125" style="151" bestFit="1" customWidth="1"/>
    <col min="1541" max="1542" width="10.36328125" style="151" bestFit="1" customWidth="1"/>
    <col min="1543" max="1543" width="12.26953125" style="151" bestFit="1" customWidth="1"/>
    <col min="1544" max="1545" width="2.08984375" style="151" customWidth="1"/>
    <col min="1546" max="1546" width="16.36328125" style="151" customWidth="1"/>
    <col min="1547" max="1552" width="12.08984375" style="151" customWidth="1"/>
    <col min="1553" max="1554" width="1.6328125" style="151" customWidth="1"/>
    <col min="1555" max="1555" width="9.90625" style="151" bestFit="1" customWidth="1"/>
    <col min="1556" max="1556" width="3.6328125" style="151" bestFit="1" customWidth="1"/>
    <col min="1557" max="1792" width="9" style="151"/>
    <col min="1793" max="1793" width="2.453125" style="151" customWidth="1"/>
    <col min="1794" max="1794" width="16.453125" style="151" customWidth="1"/>
    <col min="1795" max="1795" width="10.36328125" style="151" bestFit="1" customWidth="1"/>
    <col min="1796" max="1796" width="11.6328125" style="151" bestFit="1" customWidth="1"/>
    <col min="1797" max="1798" width="10.36328125" style="151" bestFit="1" customWidth="1"/>
    <col min="1799" max="1799" width="12.26953125" style="151" bestFit="1" customWidth="1"/>
    <col min="1800" max="1801" width="2.08984375" style="151" customWidth="1"/>
    <col min="1802" max="1802" width="16.36328125" style="151" customWidth="1"/>
    <col min="1803" max="1808" width="12.08984375" style="151" customWidth="1"/>
    <col min="1809" max="1810" width="1.6328125" style="151" customWidth="1"/>
    <col min="1811" max="1811" width="9.90625" style="151" bestFit="1" customWidth="1"/>
    <col min="1812" max="1812" width="3.6328125" style="151" bestFit="1" customWidth="1"/>
    <col min="1813" max="2048" width="9" style="151"/>
    <col min="2049" max="2049" width="2.453125" style="151" customWidth="1"/>
    <col min="2050" max="2050" width="16.453125" style="151" customWidth="1"/>
    <col min="2051" max="2051" width="10.36328125" style="151" bestFit="1" customWidth="1"/>
    <col min="2052" max="2052" width="11.6328125" style="151" bestFit="1" customWidth="1"/>
    <col min="2053" max="2054" width="10.36328125" style="151" bestFit="1" customWidth="1"/>
    <col min="2055" max="2055" width="12.26953125" style="151" bestFit="1" customWidth="1"/>
    <col min="2056" max="2057" width="2.08984375" style="151" customWidth="1"/>
    <col min="2058" max="2058" width="16.36328125" style="151" customWidth="1"/>
    <col min="2059" max="2064" width="12.08984375" style="151" customWidth="1"/>
    <col min="2065" max="2066" width="1.6328125" style="151" customWidth="1"/>
    <col min="2067" max="2067" width="9.90625" style="151" bestFit="1" customWidth="1"/>
    <col min="2068" max="2068" width="3.6328125" style="151" bestFit="1" customWidth="1"/>
    <col min="2069" max="2304" width="9" style="151"/>
    <col min="2305" max="2305" width="2.453125" style="151" customWidth="1"/>
    <col min="2306" max="2306" width="16.453125" style="151" customWidth="1"/>
    <col min="2307" max="2307" width="10.36328125" style="151" bestFit="1" customWidth="1"/>
    <col min="2308" max="2308" width="11.6328125" style="151" bestFit="1" customWidth="1"/>
    <col min="2309" max="2310" width="10.36328125" style="151" bestFit="1" customWidth="1"/>
    <col min="2311" max="2311" width="12.26953125" style="151" bestFit="1" customWidth="1"/>
    <col min="2312" max="2313" width="2.08984375" style="151" customWidth="1"/>
    <col min="2314" max="2314" width="16.36328125" style="151" customWidth="1"/>
    <col min="2315" max="2320" width="12.08984375" style="151" customWidth="1"/>
    <col min="2321" max="2322" width="1.6328125" style="151" customWidth="1"/>
    <col min="2323" max="2323" width="9.90625" style="151" bestFit="1" customWidth="1"/>
    <col min="2324" max="2324" width="3.6328125" style="151" bestFit="1" customWidth="1"/>
    <col min="2325" max="2560" width="9" style="151"/>
    <col min="2561" max="2561" width="2.453125" style="151" customWidth="1"/>
    <col min="2562" max="2562" width="16.453125" style="151" customWidth="1"/>
    <col min="2563" max="2563" width="10.36328125" style="151" bestFit="1" customWidth="1"/>
    <col min="2564" max="2564" width="11.6328125" style="151" bestFit="1" customWidth="1"/>
    <col min="2565" max="2566" width="10.36328125" style="151" bestFit="1" customWidth="1"/>
    <col min="2567" max="2567" width="12.26953125" style="151" bestFit="1" customWidth="1"/>
    <col min="2568" max="2569" width="2.08984375" style="151" customWidth="1"/>
    <col min="2570" max="2570" width="16.36328125" style="151" customWidth="1"/>
    <col min="2571" max="2576" width="12.08984375" style="151" customWidth="1"/>
    <col min="2577" max="2578" width="1.6328125" style="151" customWidth="1"/>
    <col min="2579" max="2579" width="9.90625" style="151" bestFit="1" customWidth="1"/>
    <col min="2580" max="2580" width="3.6328125" style="151" bestFit="1" customWidth="1"/>
    <col min="2581" max="2816" width="9" style="151"/>
    <col min="2817" max="2817" width="2.453125" style="151" customWidth="1"/>
    <col min="2818" max="2818" width="16.453125" style="151" customWidth="1"/>
    <col min="2819" max="2819" width="10.36328125" style="151" bestFit="1" customWidth="1"/>
    <col min="2820" max="2820" width="11.6328125" style="151" bestFit="1" customWidth="1"/>
    <col min="2821" max="2822" width="10.36328125" style="151" bestFit="1" customWidth="1"/>
    <col min="2823" max="2823" width="12.26953125" style="151" bestFit="1" customWidth="1"/>
    <col min="2824" max="2825" width="2.08984375" style="151" customWidth="1"/>
    <col min="2826" max="2826" width="16.36328125" style="151" customWidth="1"/>
    <col min="2827" max="2832" width="12.08984375" style="151" customWidth="1"/>
    <col min="2833" max="2834" width="1.6328125" style="151" customWidth="1"/>
    <col min="2835" max="2835" width="9.90625" style="151" bestFit="1" customWidth="1"/>
    <col min="2836" max="2836" width="3.6328125" style="151" bestFit="1" customWidth="1"/>
    <col min="2837" max="3072" width="9" style="151"/>
    <col min="3073" max="3073" width="2.453125" style="151" customWidth="1"/>
    <col min="3074" max="3074" width="16.453125" style="151" customWidth="1"/>
    <col min="3075" max="3075" width="10.36328125" style="151" bestFit="1" customWidth="1"/>
    <col min="3076" max="3076" width="11.6328125" style="151" bestFit="1" customWidth="1"/>
    <col min="3077" max="3078" width="10.36328125" style="151" bestFit="1" customWidth="1"/>
    <col min="3079" max="3079" width="12.26953125" style="151" bestFit="1" customWidth="1"/>
    <col min="3080" max="3081" width="2.08984375" style="151" customWidth="1"/>
    <col min="3082" max="3082" width="16.36328125" style="151" customWidth="1"/>
    <col min="3083" max="3088" width="12.08984375" style="151" customWidth="1"/>
    <col min="3089" max="3090" width="1.6328125" style="151" customWidth="1"/>
    <col min="3091" max="3091" width="9.90625" style="151" bestFit="1" customWidth="1"/>
    <col min="3092" max="3092" width="3.6328125" style="151" bestFit="1" customWidth="1"/>
    <col min="3093" max="3328" width="9" style="151"/>
    <col min="3329" max="3329" width="2.453125" style="151" customWidth="1"/>
    <col min="3330" max="3330" width="16.453125" style="151" customWidth="1"/>
    <col min="3331" max="3331" width="10.36328125" style="151" bestFit="1" customWidth="1"/>
    <col min="3332" max="3332" width="11.6328125" style="151" bestFit="1" customWidth="1"/>
    <col min="3333" max="3334" width="10.36328125" style="151" bestFit="1" customWidth="1"/>
    <col min="3335" max="3335" width="12.26953125" style="151" bestFit="1" customWidth="1"/>
    <col min="3336" max="3337" width="2.08984375" style="151" customWidth="1"/>
    <col min="3338" max="3338" width="16.36328125" style="151" customWidth="1"/>
    <col min="3339" max="3344" width="12.08984375" style="151" customWidth="1"/>
    <col min="3345" max="3346" width="1.6328125" style="151" customWidth="1"/>
    <col min="3347" max="3347" width="9.90625" style="151" bestFit="1" customWidth="1"/>
    <col min="3348" max="3348" width="3.6328125" style="151" bestFit="1" customWidth="1"/>
    <col min="3349" max="3584" width="9" style="151"/>
    <col min="3585" max="3585" width="2.453125" style="151" customWidth="1"/>
    <col min="3586" max="3586" width="16.453125" style="151" customWidth="1"/>
    <col min="3587" max="3587" width="10.36328125" style="151" bestFit="1" customWidth="1"/>
    <col min="3588" max="3588" width="11.6328125" style="151" bestFit="1" customWidth="1"/>
    <col min="3589" max="3590" width="10.36328125" style="151" bestFit="1" customWidth="1"/>
    <col min="3591" max="3591" width="12.26953125" style="151" bestFit="1" customWidth="1"/>
    <col min="3592" max="3593" width="2.08984375" style="151" customWidth="1"/>
    <col min="3594" max="3594" width="16.36328125" style="151" customWidth="1"/>
    <col min="3595" max="3600" width="12.08984375" style="151" customWidth="1"/>
    <col min="3601" max="3602" width="1.6328125" style="151" customWidth="1"/>
    <col min="3603" max="3603" width="9.90625" style="151" bestFit="1" customWidth="1"/>
    <col min="3604" max="3604" width="3.6328125" style="151" bestFit="1" customWidth="1"/>
    <col min="3605" max="3840" width="9" style="151"/>
    <col min="3841" max="3841" width="2.453125" style="151" customWidth="1"/>
    <col min="3842" max="3842" width="16.453125" style="151" customWidth="1"/>
    <col min="3843" max="3843" width="10.36328125" style="151" bestFit="1" customWidth="1"/>
    <col min="3844" max="3844" width="11.6328125" style="151" bestFit="1" customWidth="1"/>
    <col min="3845" max="3846" width="10.36328125" style="151" bestFit="1" customWidth="1"/>
    <col min="3847" max="3847" width="12.26953125" style="151" bestFit="1" customWidth="1"/>
    <col min="3848" max="3849" width="2.08984375" style="151" customWidth="1"/>
    <col min="3850" max="3850" width="16.36328125" style="151" customWidth="1"/>
    <col min="3851" max="3856" width="12.08984375" style="151" customWidth="1"/>
    <col min="3857" max="3858" width="1.6328125" style="151" customWidth="1"/>
    <col min="3859" max="3859" width="9.90625" style="151" bestFit="1" customWidth="1"/>
    <col min="3860" max="3860" width="3.6328125" style="151" bestFit="1" customWidth="1"/>
    <col min="3861" max="4096" width="9" style="151"/>
    <col min="4097" max="4097" width="2.453125" style="151" customWidth="1"/>
    <col min="4098" max="4098" width="16.453125" style="151" customWidth="1"/>
    <col min="4099" max="4099" width="10.36328125" style="151" bestFit="1" customWidth="1"/>
    <col min="4100" max="4100" width="11.6328125" style="151" bestFit="1" customWidth="1"/>
    <col min="4101" max="4102" width="10.36328125" style="151" bestFit="1" customWidth="1"/>
    <col min="4103" max="4103" width="12.26953125" style="151" bestFit="1" customWidth="1"/>
    <col min="4104" max="4105" width="2.08984375" style="151" customWidth="1"/>
    <col min="4106" max="4106" width="16.36328125" style="151" customWidth="1"/>
    <col min="4107" max="4112" width="12.08984375" style="151" customWidth="1"/>
    <col min="4113" max="4114" width="1.6328125" style="151" customWidth="1"/>
    <col min="4115" max="4115" width="9.90625" style="151" bestFit="1" customWidth="1"/>
    <col min="4116" max="4116" width="3.6328125" style="151" bestFit="1" customWidth="1"/>
    <col min="4117" max="4352" width="9" style="151"/>
    <col min="4353" max="4353" width="2.453125" style="151" customWidth="1"/>
    <col min="4354" max="4354" width="16.453125" style="151" customWidth="1"/>
    <col min="4355" max="4355" width="10.36328125" style="151" bestFit="1" customWidth="1"/>
    <col min="4356" max="4356" width="11.6328125" style="151" bestFit="1" customWidth="1"/>
    <col min="4357" max="4358" width="10.36328125" style="151" bestFit="1" customWidth="1"/>
    <col min="4359" max="4359" width="12.26953125" style="151" bestFit="1" customWidth="1"/>
    <col min="4360" max="4361" width="2.08984375" style="151" customWidth="1"/>
    <col min="4362" max="4362" width="16.36328125" style="151" customWidth="1"/>
    <col min="4363" max="4368" width="12.08984375" style="151" customWidth="1"/>
    <col min="4369" max="4370" width="1.6328125" style="151" customWidth="1"/>
    <col min="4371" max="4371" width="9.90625" style="151" bestFit="1" customWidth="1"/>
    <col min="4372" max="4372" width="3.6328125" style="151" bestFit="1" customWidth="1"/>
    <col min="4373" max="4608" width="9" style="151"/>
    <col min="4609" max="4609" width="2.453125" style="151" customWidth="1"/>
    <col min="4610" max="4610" width="16.453125" style="151" customWidth="1"/>
    <col min="4611" max="4611" width="10.36328125" style="151" bestFit="1" customWidth="1"/>
    <col min="4612" max="4612" width="11.6328125" style="151" bestFit="1" customWidth="1"/>
    <col min="4613" max="4614" width="10.36328125" style="151" bestFit="1" customWidth="1"/>
    <col min="4615" max="4615" width="12.26953125" style="151" bestFit="1" customWidth="1"/>
    <col min="4616" max="4617" width="2.08984375" style="151" customWidth="1"/>
    <col min="4618" max="4618" width="16.36328125" style="151" customWidth="1"/>
    <col min="4619" max="4624" width="12.08984375" style="151" customWidth="1"/>
    <col min="4625" max="4626" width="1.6328125" style="151" customWidth="1"/>
    <col min="4627" max="4627" width="9.90625" style="151" bestFit="1" customWidth="1"/>
    <col min="4628" max="4628" width="3.6328125" style="151" bestFit="1" customWidth="1"/>
    <col min="4629" max="4864" width="9" style="151"/>
    <col min="4865" max="4865" width="2.453125" style="151" customWidth="1"/>
    <col min="4866" max="4866" width="16.453125" style="151" customWidth="1"/>
    <col min="4867" max="4867" width="10.36328125" style="151" bestFit="1" customWidth="1"/>
    <col min="4868" max="4868" width="11.6328125" style="151" bestFit="1" customWidth="1"/>
    <col min="4869" max="4870" width="10.36328125" style="151" bestFit="1" customWidth="1"/>
    <col min="4871" max="4871" width="12.26953125" style="151" bestFit="1" customWidth="1"/>
    <col min="4872" max="4873" width="2.08984375" style="151" customWidth="1"/>
    <col min="4874" max="4874" width="16.36328125" style="151" customWidth="1"/>
    <col min="4875" max="4880" width="12.08984375" style="151" customWidth="1"/>
    <col min="4881" max="4882" width="1.6328125" style="151" customWidth="1"/>
    <col min="4883" max="4883" width="9.90625" style="151" bestFit="1" customWidth="1"/>
    <col min="4884" max="4884" width="3.6328125" style="151" bestFit="1" customWidth="1"/>
    <col min="4885" max="5120" width="9" style="151"/>
    <col min="5121" max="5121" width="2.453125" style="151" customWidth="1"/>
    <col min="5122" max="5122" width="16.453125" style="151" customWidth="1"/>
    <col min="5123" max="5123" width="10.36328125" style="151" bestFit="1" customWidth="1"/>
    <col min="5124" max="5124" width="11.6328125" style="151" bestFit="1" customWidth="1"/>
    <col min="5125" max="5126" width="10.36328125" style="151" bestFit="1" customWidth="1"/>
    <col min="5127" max="5127" width="12.26953125" style="151" bestFit="1" customWidth="1"/>
    <col min="5128" max="5129" width="2.08984375" style="151" customWidth="1"/>
    <col min="5130" max="5130" width="16.36328125" style="151" customWidth="1"/>
    <col min="5131" max="5136" width="12.08984375" style="151" customWidth="1"/>
    <col min="5137" max="5138" width="1.6328125" style="151" customWidth="1"/>
    <col min="5139" max="5139" width="9.90625" style="151" bestFit="1" customWidth="1"/>
    <col min="5140" max="5140" width="3.6328125" style="151" bestFit="1" customWidth="1"/>
    <col min="5141" max="5376" width="9" style="151"/>
    <col min="5377" max="5377" width="2.453125" style="151" customWidth="1"/>
    <col min="5378" max="5378" width="16.453125" style="151" customWidth="1"/>
    <col min="5379" max="5379" width="10.36328125" style="151" bestFit="1" customWidth="1"/>
    <col min="5380" max="5380" width="11.6328125" style="151" bestFit="1" customWidth="1"/>
    <col min="5381" max="5382" width="10.36328125" style="151" bestFit="1" customWidth="1"/>
    <col min="5383" max="5383" width="12.26953125" style="151" bestFit="1" customWidth="1"/>
    <col min="5384" max="5385" width="2.08984375" style="151" customWidth="1"/>
    <col min="5386" max="5386" width="16.36328125" style="151" customWidth="1"/>
    <col min="5387" max="5392" width="12.08984375" style="151" customWidth="1"/>
    <col min="5393" max="5394" width="1.6328125" style="151" customWidth="1"/>
    <col min="5395" max="5395" width="9.90625" style="151" bestFit="1" customWidth="1"/>
    <col min="5396" max="5396" width="3.6328125" style="151" bestFit="1" customWidth="1"/>
    <col min="5397" max="5632" width="9" style="151"/>
    <col min="5633" max="5633" width="2.453125" style="151" customWidth="1"/>
    <col min="5634" max="5634" width="16.453125" style="151" customWidth="1"/>
    <col min="5635" max="5635" width="10.36328125" style="151" bestFit="1" customWidth="1"/>
    <col min="5636" max="5636" width="11.6328125" style="151" bestFit="1" customWidth="1"/>
    <col min="5637" max="5638" width="10.36328125" style="151" bestFit="1" customWidth="1"/>
    <col min="5639" max="5639" width="12.26953125" style="151" bestFit="1" customWidth="1"/>
    <col min="5640" max="5641" width="2.08984375" style="151" customWidth="1"/>
    <col min="5642" max="5642" width="16.36328125" style="151" customWidth="1"/>
    <col min="5643" max="5648" width="12.08984375" style="151" customWidth="1"/>
    <col min="5649" max="5650" width="1.6328125" style="151" customWidth="1"/>
    <col min="5651" max="5651" width="9.90625" style="151" bestFit="1" customWidth="1"/>
    <col min="5652" max="5652" width="3.6328125" style="151" bestFit="1" customWidth="1"/>
    <col min="5653" max="5888" width="9" style="151"/>
    <col min="5889" max="5889" width="2.453125" style="151" customWidth="1"/>
    <col min="5890" max="5890" width="16.453125" style="151" customWidth="1"/>
    <col min="5891" max="5891" width="10.36328125" style="151" bestFit="1" customWidth="1"/>
    <col min="5892" max="5892" width="11.6328125" style="151" bestFit="1" customWidth="1"/>
    <col min="5893" max="5894" width="10.36328125" style="151" bestFit="1" customWidth="1"/>
    <col min="5895" max="5895" width="12.26953125" style="151" bestFit="1" customWidth="1"/>
    <col min="5896" max="5897" width="2.08984375" style="151" customWidth="1"/>
    <col min="5898" max="5898" width="16.36328125" style="151" customWidth="1"/>
    <col min="5899" max="5904" width="12.08984375" style="151" customWidth="1"/>
    <col min="5905" max="5906" width="1.6328125" style="151" customWidth="1"/>
    <col min="5907" max="5907" width="9.90625" style="151" bestFit="1" customWidth="1"/>
    <col min="5908" max="5908" width="3.6328125" style="151" bestFit="1" customWidth="1"/>
    <col min="5909" max="6144" width="9" style="151"/>
    <col min="6145" max="6145" width="2.453125" style="151" customWidth="1"/>
    <col min="6146" max="6146" width="16.453125" style="151" customWidth="1"/>
    <col min="6147" max="6147" width="10.36328125" style="151" bestFit="1" customWidth="1"/>
    <col min="6148" max="6148" width="11.6328125" style="151" bestFit="1" customWidth="1"/>
    <col min="6149" max="6150" width="10.36328125" style="151" bestFit="1" customWidth="1"/>
    <col min="6151" max="6151" width="12.26953125" style="151" bestFit="1" customWidth="1"/>
    <col min="6152" max="6153" width="2.08984375" style="151" customWidth="1"/>
    <col min="6154" max="6154" width="16.36328125" style="151" customWidth="1"/>
    <col min="6155" max="6160" width="12.08984375" style="151" customWidth="1"/>
    <col min="6161" max="6162" width="1.6328125" style="151" customWidth="1"/>
    <col min="6163" max="6163" width="9.90625" style="151" bestFit="1" customWidth="1"/>
    <col min="6164" max="6164" width="3.6328125" style="151" bestFit="1" customWidth="1"/>
    <col min="6165" max="6400" width="9" style="151"/>
    <col min="6401" max="6401" width="2.453125" style="151" customWidth="1"/>
    <col min="6402" max="6402" width="16.453125" style="151" customWidth="1"/>
    <col min="6403" max="6403" width="10.36328125" style="151" bestFit="1" customWidth="1"/>
    <col min="6404" max="6404" width="11.6328125" style="151" bestFit="1" customWidth="1"/>
    <col min="6405" max="6406" width="10.36328125" style="151" bestFit="1" customWidth="1"/>
    <col min="6407" max="6407" width="12.26953125" style="151" bestFit="1" customWidth="1"/>
    <col min="6408" max="6409" width="2.08984375" style="151" customWidth="1"/>
    <col min="6410" max="6410" width="16.36328125" style="151" customWidth="1"/>
    <col min="6411" max="6416" width="12.08984375" style="151" customWidth="1"/>
    <col min="6417" max="6418" width="1.6328125" style="151" customWidth="1"/>
    <col min="6419" max="6419" width="9.90625" style="151" bestFit="1" customWidth="1"/>
    <col min="6420" max="6420" width="3.6328125" style="151" bestFit="1" customWidth="1"/>
    <col min="6421" max="6656" width="9" style="151"/>
    <col min="6657" max="6657" width="2.453125" style="151" customWidth="1"/>
    <col min="6658" max="6658" width="16.453125" style="151" customWidth="1"/>
    <col min="6659" max="6659" width="10.36328125" style="151" bestFit="1" customWidth="1"/>
    <col min="6660" max="6660" width="11.6328125" style="151" bestFit="1" customWidth="1"/>
    <col min="6661" max="6662" width="10.36328125" style="151" bestFit="1" customWidth="1"/>
    <col min="6663" max="6663" width="12.26953125" style="151" bestFit="1" customWidth="1"/>
    <col min="6664" max="6665" width="2.08984375" style="151" customWidth="1"/>
    <col min="6666" max="6666" width="16.36328125" style="151" customWidth="1"/>
    <col min="6667" max="6672" width="12.08984375" style="151" customWidth="1"/>
    <col min="6673" max="6674" width="1.6328125" style="151" customWidth="1"/>
    <col min="6675" max="6675" width="9.90625" style="151" bestFit="1" customWidth="1"/>
    <col min="6676" max="6676" width="3.6328125" style="151" bestFit="1" customWidth="1"/>
    <col min="6677" max="6912" width="9" style="151"/>
    <col min="6913" max="6913" width="2.453125" style="151" customWidth="1"/>
    <col min="6914" max="6914" width="16.453125" style="151" customWidth="1"/>
    <col min="6915" max="6915" width="10.36328125" style="151" bestFit="1" customWidth="1"/>
    <col min="6916" max="6916" width="11.6328125" style="151" bestFit="1" customWidth="1"/>
    <col min="6917" max="6918" width="10.36328125" style="151" bestFit="1" customWidth="1"/>
    <col min="6919" max="6919" width="12.26953125" style="151" bestFit="1" customWidth="1"/>
    <col min="6920" max="6921" width="2.08984375" style="151" customWidth="1"/>
    <col min="6922" max="6922" width="16.36328125" style="151" customWidth="1"/>
    <col min="6923" max="6928" width="12.08984375" style="151" customWidth="1"/>
    <col min="6929" max="6930" width="1.6328125" style="151" customWidth="1"/>
    <col min="6931" max="6931" width="9.90625" style="151" bestFit="1" customWidth="1"/>
    <col min="6932" max="6932" width="3.6328125" style="151" bestFit="1" customWidth="1"/>
    <col min="6933" max="7168" width="9" style="151"/>
    <col min="7169" max="7169" width="2.453125" style="151" customWidth="1"/>
    <col min="7170" max="7170" width="16.453125" style="151" customWidth="1"/>
    <col min="7171" max="7171" width="10.36328125" style="151" bestFit="1" customWidth="1"/>
    <col min="7172" max="7172" width="11.6328125" style="151" bestFit="1" customWidth="1"/>
    <col min="7173" max="7174" width="10.36328125" style="151" bestFit="1" customWidth="1"/>
    <col min="7175" max="7175" width="12.26953125" style="151" bestFit="1" customWidth="1"/>
    <col min="7176" max="7177" width="2.08984375" style="151" customWidth="1"/>
    <col min="7178" max="7178" width="16.36328125" style="151" customWidth="1"/>
    <col min="7179" max="7184" width="12.08984375" style="151" customWidth="1"/>
    <col min="7185" max="7186" width="1.6328125" style="151" customWidth="1"/>
    <col min="7187" max="7187" width="9.90625" style="151" bestFit="1" customWidth="1"/>
    <col min="7188" max="7188" width="3.6328125" style="151" bestFit="1" customWidth="1"/>
    <col min="7189" max="7424" width="9" style="151"/>
    <col min="7425" max="7425" width="2.453125" style="151" customWidth="1"/>
    <col min="7426" max="7426" width="16.453125" style="151" customWidth="1"/>
    <col min="7427" max="7427" width="10.36328125" style="151" bestFit="1" customWidth="1"/>
    <col min="7428" max="7428" width="11.6328125" style="151" bestFit="1" customWidth="1"/>
    <col min="7429" max="7430" width="10.36328125" style="151" bestFit="1" customWidth="1"/>
    <col min="7431" max="7431" width="12.26953125" style="151" bestFit="1" customWidth="1"/>
    <col min="7432" max="7433" width="2.08984375" style="151" customWidth="1"/>
    <col min="7434" max="7434" width="16.36328125" style="151" customWidth="1"/>
    <col min="7435" max="7440" width="12.08984375" style="151" customWidth="1"/>
    <col min="7441" max="7442" width="1.6328125" style="151" customWidth="1"/>
    <col min="7443" max="7443" width="9.90625" style="151" bestFit="1" customWidth="1"/>
    <col min="7444" max="7444" width="3.6328125" style="151" bestFit="1" customWidth="1"/>
    <col min="7445" max="7680" width="9" style="151"/>
    <col min="7681" max="7681" width="2.453125" style="151" customWidth="1"/>
    <col min="7682" max="7682" width="16.453125" style="151" customWidth="1"/>
    <col min="7683" max="7683" width="10.36328125" style="151" bestFit="1" customWidth="1"/>
    <col min="7684" max="7684" width="11.6328125" style="151" bestFit="1" customWidth="1"/>
    <col min="7685" max="7686" width="10.36328125" style="151" bestFit="1" customWidth="1"/>
    <col min="7687" max="7687" width="12.26953125" style="151" bestFit="1" customWidth="1"/>
    <col min="7688" max="7689" width="2.08984375" style="151" customWidth="1"/>
    <col min="7690" max="7690" width="16.36328125" style="151" customWidth="1"/>
    <col min="7691" max="7696" width="12.08984375" style="151" customWidth="1"/>
    <col min="7697" max="7698" width="1.6328125" style="151" customWidth="1"/>
    <col min="7699" max="7699" width="9.90625" style="151" bestFit="1" customWidth="1"/>
    <col min="7700" max="7700" width="3.6328125" style="151" bestFit="1" customWidth="1"/>
    <col min="7701" max="7936" width="9" style="151"/>
    <col min="7937" max="7937" width="2.453125" style="151" customWidth="1"/>
    <col min="7938" max="7938" width="16.453125" style="151" customWidth="1"/>
    <col min="7939" max="7939" width="10.36328125" style="151" bestFit="1" customWidth="1"/>
    <col min="7940" max="7940" width="11.6328125" style="151" bestFit="1" customWidth="1"/>
    <col min="7941" max="7942" width="10.36328125" style="151" bestFit="1" customWidth="1"/>
    <col min="7943" max="7943" width="12.26953125" style="151" bestFit="1" customWidth="1"/>
    <col min="7944" max="7945" width="2.08984375" style="151" customWidth="1"/>
    <col min="7946" max="7946" width="16.36328125" style="151" customWidth="1"/>
    <col min="7947" max="7952" width="12.08984375" style="151" customWidth="1"/>
    <col min="7953" max="7954" width="1.6328125" style="151" customWidth="1"/>
    <col min="7955" max="7955" width="9.90625" style="151" bestFit="1" customWidth="1"/>
    <col min="7956" max="7956" width="3.6328125" style="151" bestFit="1" customWidth="1"/>
    <col min="7957" max="8192" width="9" style="151"/>
    <col min="8193" max="8193" width="2.453125" style="151" customWidth="1"/>
    <col min="8194" max="8194" width="16.453125" style="151" customWidth="1"/>
    <col min="8195" max="8195" width="10.36328125" style="151" bestFit="1" customWidth="1"/>
    <col min="8196" max="8196" width="11.6328125" style="151" bestFit="1" customWidth="1"/>
    <col min="8197" max="8198" width="10.36328125" style="151" bestFit="1" customWidth="1"/>
    <col min="8199" max="8199" width="12.26953125" style="151" bestFit="1" customWidth="1"/>
    <col min="8200" max="8201" width="2.08984375" style="151" customWidth="1"/>
    <col min="8202" max="8202" width="16.36328125" style="151" customWidth="1"/>
    <col min="8203" max="8208" width="12.08984375" style="151" customWidth="1"/>
    <col min="8209" max="8210" width="1.6328125" style="151" customWidth="1"/>
    <col min="8211" max="8211" width="9.90625" style="151" bestFit="1" customWidth="1"/>
    <col min="8212" max="8212" width="3.6328125" style="151" bestFit="1" customWidth="1"/>
    <col min="8213" max="8448" width="9" style="151"/>
    <col min="8449" max="8449" width="2.453125" style="151" customWidth="1"/>
    <col min="8450" max="8450" width="16.453125" style="151" customWidth="1"/>
    <col min="8451" max="8451" width="10.36328125" style="151" bestFit="1" customWidth="1"/>
    <col min="8452" max="8452" width="11.6328125" style="151" bestFit="1" customWidth="1"/>
    <col min="8453" max="8454" width="10.36328125" style="151" bestFit="1" customWidth="1"/>
    <col min="8455" max="8455" width="12.26953125" style="151" bestFit="1" customWidth="1"/>
    <col min="8456" max="8457" width="2.08984375" style="151" customWidth="1"/>
    <col min="8458" max="8458" width="16.36328125" style="151" customWidth="1"/>
    <col min="8459" max="8464" width="12.08984375" style="151" customWidth="1"/>
    <col min="8465" max="8466" width="1.6328125" style="151" customWidth="1"/>
    <col min="8467" max="8467" width="9.90625" style="151" bestFit="1" customWidth="1"/>
    <col min="8468" max="8468" width="3.6328125" style="151" bestFit="1" customWidth="1"/>
    <col min="8469" max="8704" width="9" style="151"/>
    <col min="8705" max="8705" width="2.453125" style="151" customWidth="1"/>
    <col min="8706" max="8706" width="16.453125" style="151" customWidth="1"/>
    <col min="8707" max="8707" width="10.36328125" style="151" bestFit="1" customWidth="1"/>
    <col min="8708" max="8708" width="11.6328125" style="151" bestFit="1" customWidth="1"/>
    <col min="8709" max="8710" width="10.36328125" style="151" bestFit="1" customWidth="1"/>
    <col min="8711" max="8711" width="12.26953125" style="151" bestFit="1" customWidth="1"/>
    <col min="8712" max="8713" width="2.08984375" style="151" customWidth="1"/>
    <col min="8714" max="8714" width="16.36328125" style="151" customWidth="1"/>
    <col min="8715" max="8720" width="12.08984375" style="151" customWidth="1"/>
    <col min="8721" max="8722" width="1.6328125" style="151" customWidth="1"/>
    <col min="8723" max="8723" width="9.90625" style="151" bestFit="1" customWidth="1"/>
    <col min="8724" max="8724" width="3.6328125" style="151" bestFit="1" customWidth="1"/>
    <col min="8725" max="8960" width="9" style="151"/>
    <col min="8961" max="8961" width="2.453125" style="151" customWidth="1"/>
    <col min="8962" max="8962" width="16.453125" style="151" customWidth="1"/>
    <col min="8963" max="8963" width="10.36328125" style="151" bestFit="1" customWidth="1"/>
    <col min="8964" max="8964" width="11.6328125" style="151" bestFit="1" customWidth="1"/>
    <col min="8965" max="8966" width="10.36328125" style="151" bestFit="1" customWidth="1"/>
    <col min="8967" max="8967" width="12.26953125" style="151" bestFit="1" customWidth="1"/>
    <col min="8968" max="8969" width="2.08984375" style="151" customWidth="1"/>
    <col min="8970" max="8970" width="16.36328125" style="151" customWidth="1"/>
    <col min="8971" max="8976" width="12.08984375" style="151" customWidth="1"/>
    <col min="8977" max="8978" width="1.6328125" style="151" customWidth="1"/>
    <col min="8979" max="8979" width="9.90625" style="151" bestFit="1" customWidth="1"/>
    <col min="8980" max="8980" width="3.6328125" style="151" bestFit="1" customWidth="1"/>
    <col min="8981" max="9216" width="9" style="151"/>
    <col min="9217" max="9217" width="2.453125" style="151" customWidth="1"/>
    <col min="9218" max="9218" width="16.453125" style="151" customWidth="1"/>
    <col min="9219" max="9219" width="10.36328125" style="151" bestFit="1" customWidth="1"/>
    <col min="9220" max="9220" width="11.6328125" style="151" bestFit="1" customWidth="1"/>
    <col min="9221" max="9222" width="10.36328125" style="151" bestFit="1" customWidth="1"/>
    <col min="9223" max="9223" width="12.26953125" style="151" bestFit="1" customWidth="1"/>
    <col min="9224" max="9225" width="2.08984375" style="151" customWidth="1"/>
    <col min="9226" max="9226" width="16.36328125" style="151" customWidth="1"/>
    <col min="9227" max="9232" width="12.08984375" style="151" customWidth="1"/>
    <col min="9233" max="9234" width="1.6328125" style="151" customWidth="1"/>
    <col min="9235" max="9235" width="9.90625" style="151" bestFit="1" customWidth="1"/>
    <col min="9236" max="9236" width="3.6328125" style="151" bestFit="1" customWidth="1"/>
    <col min="9237" max="9472" width="9" style="151"/>
    <col min="9473" max="9473" width="2.453125" style="151" customWidth="1"/>
    <col min="9474" max="9474" width="16.453125" style="151" customWidth="1"/>
    <col min="9475" max="9475" width="10.36328125" style="151" bestFit="1" customWidth="1"/>
    <col min="9476" max="9476" width="11.6328125" style="151" bestFit="1" customWidth="1"/>
    <col min="9477" max="9478" width="10.36328125" style="151" bestFit="1" customWidth="1"/>
    <col min="9479" max="9479" width="12.26953125" style="151" bestFit="1" customWidth="1"/>
    <col min="9480" max="9481" width="2.08984375" style="151" customWidth="1"/>
    <col min="9482" max="9482" width="16.36328125" style="151" customWidth="1"/>
    <col min="9483" max="9488" width="12.08984375" style="151" customWidth="1"/>
    <col min="9489" max="9490" width="1.6328125" style="151" customWidth="1"/>
    <col min="9491" max="9491" width="9.90625" style="151" bestFit="1" customWidth="1"/>
    <col min="9492" max="9492" width="3.6328125" style="151" bestFit="1" customWidth="1"/>
    <col min="9493" max="9728" width="9" style="151"/>
    <col min="9729" max="9729" width="2.453125" style="151" customWidth="1"/>
    <col min="9730" max="9730" width="16.453125" style="151" customWidth="1"/>
    <col min="9731" max="9731" width="10.36328125" style="151" bestFit="1" customWidth="1"/>
    <col min="9732" max="9732" width="11.6328125" style="151" bestFit="1" customWidth="1"/>
    <col min="9733" max="9734" width="10.36328125" style="151" bestFit="1" customWidth="1"/>
    <col min="9735" max="9735" width="12.26953125" style="151" bestFit="1" customWidth="1"/>
    <col min="9736" max="9737" width="2.08984375" style="151" customWidth="1"/>
    <col min="9738" max="9738" width="16.36328125" style="151" customWidth="1"/>
    <col min="9739" max="9744" width="12.08984375" style="151" customWidth="1"/>
    <col min="9745" max="9746" width="1.6328125" style="151" customWidth="1"/>
    <col min="9747" max="9747" width="9.90625" style="151" bestFit="1" customWidth="1"/>
    <col min="9748" max="9748" width="3.6328125" style="151" bestFit="1" customWidth="1"/>
    <col min="9749" max="9984" width="9" style="151"/>
    <col min="9985" max="9985" width="2.453125" style="151" customWidth="1"/>
    <col min="9986" max="9986" width="16.453125" style="151" customWidth="1"/>
    <col min="9987" max="9987" width="10.36328125" style="151" bestFit="1" customWidth="1"/>
    <col min="9988" max="9988" width="11.6328125" style="151" bestFit="1" customWidth="1"/>
    <col min="9989" max="9990" width="10.36328125" style="151" bestFit="1" customWidth="1"/>
    <col min="9991" max="9991" width="12.26953125" style="151" bestFit="1" customWidth="1"/>
    <col min="9992" max="9993" width="2.08984375" style="151" customWidth="1"/>
    <col min="9994" max="9994" width="16.36328125" style="151" customWidth="1"/>
    <col min="9995" max="10000" width="12.08984375" style="151" customWidth="1"/>
    <col min="10001" max="10002" width="1.6328125" style="151" customWidth="1"/>
    <col min="10003" max="10003" width="9.90625" style="151" bestFit="1" customWidth="1"/>
    <col min="10004" max="10004" width="3.6328125" style="151" bestFit="1" customWidth="1"/>
    <col min="10005" max="10240" width="9" style="151"/>
    <col min="10241" max="10241" width="2.453125" style="151" customWidth="1"/>
    <col min="10242" max="10242" width="16.453125" style="151" customWidth="1"/>
    <col min="10243" max="10243" width="10.36328125" style="151" bestFit="1" customWidth="1"/>
    <col min="10244" max="10244" width="11.6328125" style="151" bestFit="1" customWidth="1"/>
    <col min="10245" max="10246" width="10.36328125" style="151" bestFit="1" customWidth="1"/>
    <col min="10247" max="10247" width="12.26953125" style="151" bestFit="1" customWidth="1"/>
    <col min="10248" max="10249" width="2.08984375" style="151" customWidth="1"/>
    <col min="10250" max="10250" width="16.36328125" style="151" customWidth="1"/>
    <col min="10251" max="10256" width="12.08984375" style="151" customWidth="1"/>
    <col min="10257" max="10258" width="1.6328125" style="151" customWidth="1"/>
    <col min="10259" max="10259" width="9.90625" style="151" bestFit="1" customWidth="1"/>
    <col min="10260" max="10260" width="3.6328125" style="151" bestFit="1" customWidth="1"/>
    <col min="10261" max="10496" width="9" style="151"/>
    <col min="10497" max="10497" width="2.453125" style="151" customWidth="1"/>
    <col min="10498" max="10498" width="16.453125" style="151" customWidth="1"/>
    <col min="10499" max="10499" width="10.36328125" style="151" bestFit="1" customWidth="1"/>
    <col min="10500" max="10500" width="11.6328125" style="151" bestFit="1" customWidth="1"/>
    <col min="10501" max="10502" width="10.36328125" style="151" bestFit="1" customWidth="1"/>
    <col min="10503" max="10503" width="12.26953125" style="151" bestFit="1" customWidth="1"/>
    <col min="10504" max="10505" width="2.08984375" style="151" customWidth="1"/>
    <col min="10506" max="10506" width="16.36328125" style="151" customWidth="1"/>
    <col min="10507" max="10512" width="12.08984375" style="151" customWidth="1"/>
    <col min="10513" max="10514" width="1.6328125" style="151" customWidth="1"/>
    <col min="10515" max="10515" width="9.90625" style="151" bestFit="1" customWidth="1"/>
    <col min="10516" max="10516" width="3.6328125" style="151" bestFit="1" customWidth="1"/>
    <col min="10517" max="10752" width="9" style="151"/>
    <col min="10753" max="10753" width="2.453125" style="151" customWidth="1"/>
    <col min="10754" max="10754" width="16.453125" style="151" customWidth="1"/>
    <col min="10755" max="10755" width="10.36328125" style="151" bestFit="1" customWidth="1"/>
    <col min="10756" max="10756" width="11.6328125" style="151" bestFit="1" customWidth="1"/>
    <col min="10757" max="10758" width="10.36328125" style="151" bestFit="1" customWidth="1"/>
    <col min="10759" max="10759" width="12.26953125" style="151" bestFit="1" customWidth="1"/>
    <col min="10760" max="10761" width="2.08984375" style="151" customWidth="1"/>
    <col min="10762" max="10762" width="16.36328125" style="151" customWidth="1"/>
    <col min="10763" max="10768" width="12.08984375" style="151" customWidth="1"/>
    <col min="10769" max="10770" width="1.6328125" style="151" customWidth="1"/>
    <col min="10771" max="10771" width="9.90625" style="151" bestFit="1" customWidth="1"/>
    <col min="10772" max="10772" width="3.6328125" style="151" bestFit="1" customWidth="1"/>
    <col min="10773" max="11008" width="9" style="151"/>
    <col min="11009" max="11009" width="2.453125" style="151" customWidth="1"/>
    <col min="11010" max="11010" width="16.453125" style="151" customWidth="1"/>
    <col min="11011" max="11011" width="10.36328125" style="151" bestFit="1" customWidth="1"/>
    <col min="11012" max="11012" width="11.6328125" style="151" bestFit="1" customWidth="1"/>
    <col min="11013" max="11014" width="10.36328125" style="151" bestFit="1" customWidth="1"/>
    <col min="11015" max="11015" width="12.26953125" style="151" bestFit="1" customWidth="1"/>
    <col min="11016" max="11017" width="2.08984375" style="151" customWidth="1"/>
    <col min="11018" max="11018" width="16.36328125" style="151" customWidth="1"/>
    <col min="11019" max="11024" width="12.08984375" style="151" customWidth="1"/>
    <col min="11025" max="11026" width="1.6328125" style="151" customWidth="1"/>
    <col min="11027" max="11027" width="9.90625" style="151" bestFit="1" customWidth="1"/>
    <col min="11028" max="11028" width="3.6328125" style="151" bestFit="1" customWidth="1"/>
    <col min="11029" max="11264" width="9" style="151"/>
    <col min="11265" max="11265" width="2.453125" style="151" customWidth="1"/>
    <col min="11266" max="11266" width="16.453125" style="151" customWidth="1"/>
    <col min="11267" max="11267" width="10.36328125" style="151" bestFit="1" customWidth="1"/>
    <col min="11268" max="11268" width="11.6328125" style="151" bestFit="1" customWidth="1"/>
    <col min="11269" max="11270" width="10.36328125" style="151" bestFit="1" customWidth="1"/>
    <col min="11271" max="11271" width="12.26953125" style="151" bestFit="1" customWidth="1"/>
    <col min="11272" max="11273" width="2.08984375" style="151" customWidth="1"/>
    <col min="11274" max="11274" width="16.36328125" style="151" customWidth="1"/>
    <col min="11275" max="11280" width="12.08984375" style="151" customWidth="1"/>
    <col min="11281" max="11282" width="1.6328125" style="151" customWidth="1"/>
    <col min="11283" max="11283" width="9.90625" style="151" bestFit="1" customWidth="1"/>
    <col min="11284" max="11284" width="3.6328125" style="151" bestFit="1" customWidth="1"/>
    <col min="11285" max="11520" width="9" style="151"/>
    <col min="11521" max="11521" width="2.453125" style="151" customWidth="1"/>
    <col min="11522" max="11522" width="16.453125" style="151" customWidth="1"/>
    <col min="11523" max="11523" width="10.36328125" style="151" bestFit="1" customWidth="1"/>
    <col min="11524" max="11524" width="11.6328125" style="151" bestFit="1" customWidth="1"/>
    <col min="11525" max="11526" width="10.36328125" style="151" bestFit="1" customWidth="1"/>
    <col min="11527" max="11527" width="12.26953125" style="151" bestFit="1" customWidth="1"/>
    <col min="11528" max="11529" width="2.08984375" style="151" customWidth="1"/>
    <col min="11530" max="11530" width="16.36328125" style="151" customWidth="1"/>
    <col min="11531" max="11536" width="12.08984375" style="151" customWidth="1"/>
    <col min="11537" max="11538" width="1.6328125" style="151" customWidth="1"/>
    <col min="11539" max="11539" width="9.90625" style="151" bestFit="1" customWidth="1"/>
    <col min="11540" max="11540" width="3.6328125" style="151" bestFit="1" customWidth="1"/>
    <col min="11541" max="11776" width="9" style="151"/>
    <col min="11777" max="11777" width="2.453125" style="151" customWidth="1"/>
    <col min="11778" max="11778" width="16.453125" style="151" customWidth="1"/>
    <col min="11779" max="11779" width="10.36328125" style="151" bestFit="1" customWidth="1"/>
    <col min="11780" max="11780" width="11.6328125" style="151" bestFit="1" customWidth="1"/>
    <col min="11781" max="11782" width="10.36328125" style="151" bestFit="1" customWidth="1"/>
    <col min="11783" max="11783" width="12.26953125" style="151" bestFit="1" customWidth="1"/>
    <col min="11784" max="11785" width="2.08984375" style="151" customWidth="1"/>
    <col min="11786" max="11786" width="16.36328125" style="151" customWidth="1"/>
    <col min="11787" max="11792" width="12.08984375" style="151" customWidth="1"/>
    <col min="11793" max="11794" width="1.6328125" style="151" customWidth="1"/>
    <col min="11795" max="11795" width="9.90625" style="151" bestFit="1" customWidth="1"/>
    <col min="11796" max="11796" width="3.6328125" style="151" bestFit="1" customWidth="1"/>
    <col min="11797" max="12032" width="9" style="151"/>
    <col min="12033" max="12033" width="2.453125" style="151" customWidth="1"/>
    <col min="12034" max="12034" width="16.453125" style="151" customWidth="1"/>
    <col min="12035" max="12035" width="10.36328125" style="151" bestFit="1" customWidth="1"/>
    <col min="12036" max="12036" width="11.6328125" style="151" bestFit="1" customWidth="1"/>
    <col min="12037" max="12038" width="10.36328125" style="151" bestFit="1" customWidth="1"/>
    <col min="12039" max="12039" width="12.26953125" style="151" bestFit="1" customWidth="1"/>
    <col min="12040" max="12041" width="2.08984375" style="151" customWidth="1"/>
    <col min="12042" max="12042" width="16.36328125" style="151" customWidth="1"/>
    <col min="12043" max="12048" width="12.08984375" style="151" customWidth="1"/>
    <col min="12049" max="12050" width="1.6328125" style="151" customWidth="1"/>
    <col min="12051" max="12051" width="9.90625" style="151" bestFit="1" customWidth="1"/>
    <col min="12052" max="12052" width="3.6328125" style="151" bestFit="1" customWidth="1"/>
    <col min="12053" max="12288" width="9" style="151"/>
    <col min="12289" max="12289" width="2.453125" style="151" customWidth="1"/>
    <col min="12290" max="12290" width="16.453125" style="151" customWidth="1"/>
    <col min="12291" max="12291" width="10.36328125" style="151" bestFit="1" customWidth="1"/>
    <col min="12292" max="12292" width="11.6328125" style="151" bestFit="1" customWidth="1"/>
    <col min="12293" max="12294" width="10.36328125" style="151" bestFit="1" customWidth="1"/>
    <col min="12295" max="12295" width="12.26953125" style="151" bestFit="1" customWidth="1"/>
    <col min="12296" max="12297" width="2.08984375" style="151" customWidth="1"/>
    <col min="12298" max="12298" width="16.36328125" style="151" customWidth="1"/>
    <col min="12299" max="12304" width="12.08984375" style="151" customWidth="1"/>
    <col min="12305" max="12306" width="1.6328125" style="151" customWidth="1"/>
    <col min="12307" max="12307" width="9.90625" style="151" bestFit="1" customWidth="1"/>
    <col min="12308" max="12308" width="3.6328125" style="151" bestFit="1" customWidth="1"/>
    <col min="12309" max="12544" width="9" style="151"/>
    <col min="12545" max="12545" width="2.453125" style="151" customWidth="1"/>
    <col min="12546" max="12546" width="16.453125" style="151" customWidth="1"/>
    <col min="12547" max="12547" width="10.36328125" style="151" bestFit="1" customWidth="1"/>
    <col min="12548" max="12548" width="11.6328125" style="151" bestFit="1" customWidth="1"/>
    <col min="12549" max="12550" width="10.36328125" style="151" bestFit="1" customWidth="1"/>
    <col min="12551" max="12551" width="12.26953125" style="151" bestFit="1" customWidth="1"/>
    <col min="12552" max="12553" width="2.08984375" style="151" customWidth="1"/>
    <col min="12554" max="12554" width="16.36328125" style="151" customWidth="1"/>
    <col min="12555" max="12560" width="12.08984375" style="151" customWidth="1"/>
    <col min="12561" max="12562" width="1.6328125" style="151" customWidth="1"/>
    <col min="12563" max="12563" width="9.90625" style="151" bestFit="1" customWidth="1"/>
    <col min="12564" max="12564" width="3.6328125" style="151" bestFit="1" customWidth="1"/>
    <col min="12565" max="12800" width="9" style="151"/>
    <col min="12801" max="12801" width="2.453125" style="151" customWidth="1"/>
    <col min="12802" max="12802" width="16.453125" style="151" customWidth="1"/>
    <col min="12803" max="12803" width="10.36328125" style="151" bestFit="1" customWidth="1"/>
    <col min="12804" max="12804" width="11.6328125" style="151" bestFit="1" customWidth="1"/>
    <col min="12805" max="12806" width="10.36328125" style="151" bestFit="1" customWidth="1"/>
    <col min="12807" max="12807" width="12.26953125" style="151" bestFit="1" customWidth="1"/>
    <col min="12808" max="12809" width="2.08984375" style="151" customWidth="1"/>
    <col min="12810" max="12810" width="16.36328125" style="151" customWidth="1"/>
    <col min="12811" max="12816" width="12.08984375" style="151" customWidth="1"/>
    <col min="12817" max="12818" width="1.6328125" style="151" customWidth="1"/>
    <col min="12819" max="12819" width="9.90625" style="151" bestFit="1" customWidth="1"/>
    <col min="12820" max="12820" width="3.6328125" style="151" bestFit="1" customWidth="1"/>
    <col min="12821" max="13056" width="9" style="151"/>
    <col min="13057" max="13057" width="2.453125" style="151" customWidth="1"/>
    <col min="13058" max="13058" width="16.453125" style="151" customWidth="1"/>
    <col min="13059" max="13059" width="10.36328125" style="151" bestFit="1" customWidth="1"/>
    <col min="13060" max="13060" width="11.6328125" style="151" bestFit="1" customWidth="1"/>
    <col min="13061" max="13062" width="10.36328125" style="151" bestFit="1" customWidth="1"/>
    <col min="13063" max="13063" width="12.26953125" style="151" bestFit="1" customWidth="1"/>
    <col min="13064" max="13065" width="2.08984375" style="151" customWidth="1"/>
    <col min="13066" max="13066" width="16.36328125" style="151" customWidth="1"/>
    <col min="13067" max="13072" width="12.08984375" style="151" customWidth="1"/>
    <col min="13073" max="13074" width="1.6328125" style="151" customWidth="1"/>
    <col min="13075" max="13075" width="9.90625" style="151" bestFit="1" customWidth="1"/>
    <col min="13076" max="13076" width="3.6328125" style="151" bestFit="1" customWidth="1"/>
    <col min="13077" max="13312" width="9" style="151"/>
    <col min="13313" max="13313" width="2.453125" style="151" customWidth="1"/>
    <col min="13314" max="13314" width="16.453125" style="151" customWidth="1"/>
    <col min="13315" max="13315" width="10.36328125" style="151" bestFit="1" customWidth="1"/>
    <col min="13316" max="13316" width="11.6328125" style="151" bestFit="1" customWidth="1"/>
    <col min="13317" max="13318" width="10.36328125" style="151" bestFit="1" customWidth="1"/>
    <col min="13319" max="13319" width="12.26953125" style="151" bestFit="1" customWidth="1"/>
    <col min="13320" max="13321" width="2.08984375" style="151" customWidth="1"/>
    <col min="13322" max="13322" width="16.36328125" style="151" customWidth="1"/>
    <col min="13323" max="13328" width="12.08984375" style="151" customWidth="1"/>
    <col min="13329" max="13330" width="1.6328125" style="151" customWidth="1"/>
    <col min="13331" max="13331" width="9.90625" style="151" bestFit="1" customWidth="1"/>
    <col min="13332" max="13332" width="3.6328125" style="151" bestFit="1" customWidth="1"/>
    <col min="13333" max="13568" width="9" style="151"/>
    <col min="13569" max="13569" width="2.453125" style="151" customWidth="1"/>
    <col min="13570" max="13570" width="16.453125" style="151" customWidth="1"/>
    <col min="13571" max="13571" width="10.36328125" style="151" bestFit="1" customWidth="1"/>
    <col min="13572" max="13572" width="11.6328125" style="151" bestFit="1" customWidth="1"/>
    <col min="13573" max="13574" width="10.36328125" style="151" bestFit="1" customWidth="1"/>
    <col min="13575" max="13575" width="12.26953125" style="151" bestFit="1" customWidth="1"/>
    <col min="13576" max="13577" width="2.08984375" style="151" customWidth="1"/>
    <col min="13578" max="13578" width="16.36328125" style="151" customWidth="1"/>
    <col min="13579" max="13584" width="12.08984375" style="151" customWidth="1"/>
    <col min="13585" max="13586" width="1.6328125" style="151" customWidth="1"/>
    <col min="13587" max="13587" width="9.90625" style="151" bestFit="1" customWidth="1"/>
    <col min="13588" max="13588" width="3.6328125" style="151" bestFit="1" customWidth="1"/>
    <col min="13589" max="13824" width="9" style="151"/>
    <col min="13825" max="13825" width="2.453125" style="151" customWidth="1"/>
    <col min="13826" max="13826" width="16.453125" style="151" customWidth="1"/>
    <col min="13827" max="13827" width="10.36328125" style="151" bestFit="1" customWidth="1"/>
    <col min="13828" max="13828" width="11.6328125" style="151" bestFit="1" customWidth="1"/>
    <col min="13829" max="13830" width="10.36328125" style="151" bestFit="1" customWidth="1"/>
    <col min="13831" max="13831" width="12.26953125" style="151" bestFit="1" customWidth="1"/>
    <col min="13832" max="13833" width="2.08984375" style="151" customWidth="1"/>
    <col min="13834" max="13834" width="16.36328125" style="151" customWidth="1"/>
    <col min="13835" max="13840" width="12.08984375" style="151" customWidth="1"/>
    <col min="13841" max="13842" width="1.6328125" style="151" customWidth="1"/>
    <col min="13843" max="13843" width="9.90625" style="151" bestFit="1" customWidth="1"/>
    <col min="13844" max="13844" width="3.6328125" style="151" bestFit="1" customWidth="1"/>
    <col min="13845" max="14080" width="9" style="151"/>
    <col min="14081" max="14081" width="2.453125" style="151" customWidth="1"/>
    <col min="14082" max="14082" width="16.453125" style="151" customWidth="1"/>
    <col min="14083" max="14083" width="10.36328125" style="151" bestFit="1" customWidth="1"/>
    <col min="14084" max="14084" width="11.6328125" style="151" bestFit="1" customWidth="1"/>
    <col min="14085" max="14086" width="10.36328125" style="151" bestFit="1" customWidth="1"/>
    <col min="14087" max="14087" width="12.26953125" style="151" bestFit="1" customWidth="1"/>
    <col min="14088" max="14089" width="2.08984375" style="151" customWidth="1"/>
    <col min="14090" max="14090" width="16.36328125" style="151" customWidth="1"/>
    <col min="14091" max="14096" width="12.08984375" style="151" customWidth="1"/>
    <col min="14097" max="14098" width="1.6328125" style="151" customWidth="1"/>
    <col min="14099" max="14099" width="9.90625" style="151" bestFit="1" customWidth="1"/>
    <col min="14100" max="14100" width="3.6328125" style="151" bestFit="1" customWidth="1"/>
    <col min="14101" max="14336" width="9" style="151"/>
    <col min="14337" max="14337" width="2.453125" style="151" customWidth="1"/>
    <col min="14338" max="14338" width="16.453125" style="151" customWidth="1"/>
    <col min="14339" max="14339" width="10.36328125" style="151" bestFit="1" customWidth="1"/>
    <col min="14340" max="14340" width="11.6328125" style="151" bestFit="1" customWidth="1"/>
    <col min="14341" max="14342" width="10.36328125" style="151" bestFit="1" customWidth="1"/>
    <col min="14343" max="14343" width="12.26953125" style="151" bestFit="1" customWidth="1"/>
    <col min="14344" max="14345" width="2.08984375" style="151" customWidth="1"/>
    <col min="14346" max="14346" width="16.36328125" style="151" customWidth="1"/>
    <col min="14347" max="14352" width="12.08984375" style="151" customWidth="1"/>
    <col min="14353" max="14354" width="1.6328125" style="151" customWidth="1"/>
    <col min="14355" max="14355" width="9.90625" style="151" bestFit="1" customWidth="1"/>
    <col min="14356" max="14356" width="3.6328125" style="151" bestFit="1" customWidth="1"/>
    <col min="14357" max="14592" width="9" style="151"/>
    <col min="14593" max="14593" width="2.453125" style="151" customWidth="1"/>
    <col min="14594" max="14594" width="16.453125" style="151" customWidth="1"/>
    <col min="14595" max="14595" width="10.36328125" style="151" bestFit="1" customWidth="1"/>
    <col min="14596" max="14596" width="11.6328125" style="151" bestFit="1" customWidth="1"/>
    <col min="14597" max="14598" width="10.36328125" style="151" bestFit="1" customWidth="1"/>
    <col min="14599" max="14599" width="12.26953125" style="151" bestFit="1" customWidth="1"/>
    <col min="14600" max="14601" width="2.08984375" style="151" customWidth="1"/>
    <col min="14602" max="14602" width="16.36328125" style="151" customWidth="1"/>
    <col min="14603" max="14608" width="12.08984375" style="151" customWidth="1"/>
    <col min="14609" max="14610" width="1.6328125" style="151" customWidth="1"/>
    <col min="14611" max="14611" width="9.90625" style="151" bestFit="1" customWidth="1"/>
    <col min="14612" max="14612" width="3.6328125" style="151" bestFit="1" customWidth="1"/>
    <col min="14613" max="14848" width="9" style="151"/>
    <col min="14849" max="14849" width="2.453125" style="151" customWidth="1"/>
    <col min="14850" max="14850" width="16.453125" style="151" customWidth="1"/>
    <col min="14851" max="14851" width="10.36328125" style="151" bestFit="1" customWidth="1"/>
    <col min="14852" max="14852" width="11.6328125" style="151" bestFit="1" customWidth="1"/>
    <col min="14853" max="14854" width="10.36328125" style="151" bestFit="1" customWidth="1"/>
    <col min="14855" max="14855" width="12.26953125" style="151" bestFit="1" customWidth="1"/>
    <col min="14856" max="14857" width="2.08984375" style="151" customWidth="1"/>
    <col min="14858" max="14858" width="16.36328125" style="151" customWidth="1"/>
    <col min="14859" max="14864" width="12.08984375" style="151" customWidth="1"/>
    <col min="14865" max="14866" width="1.6328125" style="151" customWidth="1"/>
    <col min="14867" max="14867" width="9.90625" style="151" bestFit="1" customWidth="1"/>
    <col min="14868" max="14868" width="3.6328125" style="151" bestFit="1" customWidth="1"/>
    <col min="14869" max="15104" width="9" style="151"/>
    <col min="15105" max="15105" width="2.453125" style="151" customWidth="1"/>
    <col min="15106" max="15106" width="16.453125" style="151" customWidth="1"/>
    <col min="15107" max="15107" width="10.36328125" style="151" bestFit="1" customWidth="1"/>
    <col min="15108" max="15108" width="11.6328125" style="151" bestFit="1" customWidth="1"/>
    <col min="15109" max="15110" width="10.36328125" style="151" bestFit="1" customWidth="1"/>
    <col min="15111" max="15111" width="12.26953125" style="151" bestFit="1" customWidth="1"/>
    <col min="15112" max="15113" width="2.08984375" style="151" customWidth="1"/>
    <col min="15114" max="15114" width="16.36328125" style="151" customWidth="1"/>
    <col min="15115" max="15120" width="12.08984375" style="151" customWidth="1"/>
    <col min="15121" max="15122" width="1.6328125" style="151" customWidth="1"/>
    <col min="15123" max="15123" width="9.90625" style="151" bestFit="1" customWidth="1"/>
    <col min="15124" max="15124" width="3.6328125" style="151" bestFit="1" customWidth="1"/>
    <col min="15125" max="15360" width="9" style="151"/>
    <col min="15361" max="15361" width="2.453125" style="151" customWidth="1"/>
    <col min="15362" max="15362" width="16.453125" style="151" customWidth="1"/>
    <col min="15363" max="15363" width="10.36328125" style="151" bestFit="1" customWidth="1"/>
    <col min="15364" max="15364" width="11.6328125" style="151" bestFit="1" customWidth="1"/>
    <col min="15365" max="15366" width="10.36328125" style="151" bestFit="1" customWidth="1"/>
    <col min="15367" max="15367" width="12.26953125" style="151" bestFit="1" customWidth="1"/>
    <col min="15368" max="15369" width="2.08984375" style="151" customWidth="1"/>
    <col min="15370" max="15370" width="16.36328125" style="151" customWidth="1"/>
    <col min="15371" max="15376" width="12.08984375" style="151" customWidth="1"/>
    <col min="15377" max="15378" width="1.6328125" style="151" customWidth="1"/>
    <col min="15379" max="15379" width="9.90625" style="151" bestFit="1" customWidth="1"/>
    <col min="15380" max="15380" width="3.6328125" style="151" bestFit="1" customWidth="1"/>
    <col min="15381" max="15616" width="9" style="151"/>
    <col min="15617" max="15617" width="2.453125" style="151" customWidth="1"/>
    <col min="15618" max="15618" width="16.453125" style="151" customWidth="1"/>
    <col min="15619" max="15619" width="10.36328125" style="151" bestFit="1" customWidth="1"/>
    <col min="15620" max="15620" width="11.6328125" style="151" bestFit="1" customWidth="1"/>
    <col min="15621" max="15622" width="10.36328125" style="151" bestFit="1" customWidth="1"/>
    <col min="15623" max="15623" width="12.26953125" style="151" bestFit="1" customWidth="1"/>
    <col min="15624" max="15625" width="2.08984375" style="151" customWidth="1"/>
    <col min="15626" max="15626" width="16.36328125" style="151" customWidth="1"/>
    <col min="15627" max="15632" width="12.08984375" style="151" customWidth="1"/>
    <col min="15633" max="15634" width="1.6328125" style="151" customWidth="1"/>
    <col min="15635" max="15635" width="9.90625" style="151" bestFit="1" customWidth="1"/>
    <col min="15636" max="15636" width="3.6328125" style="151" bestFit="1" customWidth="1"/>
    <col min="15637" max="15872" width="9" style="151"/>
    <col min="15873" max="15873" width="2.453125" style="151" customWidth="1"/>
    <col min="15874" max="15874" width="16.453125" style="151" customWidth="1"/>
    <col min="15875" max="15875" width="10.36328125" style="151" bestFit="1" customWidth="1"/>
    <col min="15876" max="15876" width="11.6328125" style="151" bestFit="1" customWidth="1"/>
    <col min="15877" max="15878" width="10.36328125" style="151" bestFit="1" customWidth="1"/>
    <col min="15879" max="15879" width="12.26953125" style="151" bestFit="1" customWidth="1"/>
    <col min="15880" max="15881" width="2.08984375" style="151" customWidth="1"/>
    <col min="15882" max="15882" width="16.36328125" style="151" customWidth="1"/>
    <col min="15883" max="15888" width="12.08984375" style="151" customWidth="1"/>
    <col min="15889" max="15890" width="1.6328125" style="151" customWidth="1"/>
    <col min="15891" max="15891" width="9.90625" style="151" bestFit="1" customWidth="1"/>
    <col min="15892" max="15892" width="3.6328125" style="151" bestFit="1" customWidth="1"/>
    <col min="15893" max="16128" width="9" style="151"/>
    <col min="16129" max="16129" width="2.453125" style="151" customWidth="1"/>
    <col min="16130" max="16130" width="16.453125" style="151" customWidth="1"/>
    <col min="16131" max="16131" width="10.36328125" style="151" bestFit="1" customWidth="1"/>
    <col min="16132" max="16132" width="11.6328125" style="151" bestFit="1" customWidth="1"/>
    <col min="16133" max="16134" width="10.36328125" style="151" bestFit="1" customWidth="1"/>
    <col min="16135" max="16135" width="12.26953125" style="151" bestFit="1" customWidth="1"/>
    <col min="16136" max="16137" width="2.08984375" style="151" customWidth="1"/>
    <col min="16138" max="16138" width="16.36328125" style="151" customWidth="1"/>
    <col min="16139" max="16144" width="12.08984375" style="151" customWidth="1"/>
    <col min="16145" max="16146" width="1.6328125" style="151" customWidth="1"/>
    <col min="16147" max="16147" width="9.90625" style="151" bestFit="1" customWidth="1"/>
    <col min="16148" max="16148" width="3.6328125" style="151" bestFit="1" customWidth="1"/>
    <col min="16149" max="16384" width="9" style="151"/>
  </cols>
  <sheetData>
    <row r="1" spans="1:20" ht="19">
      <c r="B1" s="305"/>
      <c r="C1" s="305"/>
      <c r="D1" s="305"/>
      <c r="E1" s="305"/>
      <c r="F1" s="305"/>
      <c r="G1" s="316" t="s">
        <v>619</v>
      </c>
      <c r="H1" s="305"/>
      <c r="I1" s="305" t="s">
        <v>494</v>
      </c>
      <c r="J1" s="305"/>
      <c r="K1" s="305"/>
      <c r="L1" s="305"/>
      <c r="M1" s="305"/>
      <c r="N1" s="305"/>
      <c r="O1" s="305"/>
      <c r="P1" s="194"/>
    </row>
    <row r="2" spans="1:20" ht="4.5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4"/>
    </row>
    <row r="3" spans="1:20">
      <c r="C3" s="194"/>
      <c r="D3" s="194"/>
      <c r="E3" s="151" t="s">
        <v>620</v>
      </c>
      <c r="F3" s="194"/>
      <c r="G3" s="194"/>
      <c r="H3" s="194"/>
      <c r="I3" s="151" t="s">
        <v>422</v>
      </c>
      <c r="J3" s="194"/>
      <c r="K3" s="194"/>
      <c r="L3" s="194"/>
      <c r="M3" s="194"/>
      <c r="N3" s="194"/>
      <c r="O3" s="194"/>
      <c r="P3" s="194"/>
    </row>
    <row r="4" spans="1:20">
      <c r="E4" s="151" t="s">
        <v>62</v>
      </c>
      <c r="P4" s="194"/>
    </row>
    <row r="5" spans="1:20" ht="7.5" customHeight="1" thickBot="1">
      <c r="P5" s="194"/>
    </row>
    <row r="6" spans="1:20" ht="20.25" customHeight="1">
      <c r="A6" s="550" t="s">
        <v>63</v>
      </c>
      <c r="B6" s="551"/>
      <c r="C6" s="554" t="s">
        <v>64</v>
      </c>
      <c r="D6" s="554" t="s">
        <v>37</v>
      </c>
      <c r="E6" s="554"/>
      <c r="F6" s="554"/>
      <c r="G6" s="556" t="s">
        <v>65</v>
      </c>
      <c r="H6" s="34"/>
      <c r="I6" s="550" t="s">
        <v>63</v>
      </c>
      <c r="J6" s="551"/>
      <c r="K6" s="554" t="s">
        <v>64</v>
      </c>
      <c r="L6" s="554" t="s">
        <v>37</v>
      </c>
      <c r="M6" s="554"/>
      <c r="N6" s="554"/>
      <c r="O6" s="556" t="s">
        <v>65</v>
      </c>
      <c r="P6" s="34"/>
    </row>
    <row r="7" spans="1:20" ht="19.5" customHeight="1">
      <c r="A7" s="552"/>
      <c r="B7" s="553"/>
      <c r="C7" s="555"/>
      <c r="D7" s="35" t="s">
        <v>66</v>
      </c>
      <c r="E7" s="35" t="s">
        <v>29</v>
      </c>
      <c r="F7" s="35" t="s">
        <v>30</v>
      </c>
      <c r="G7" s="557"/>
      <c r="H7" s="34"/>
      <c r="I7" s="552"/>
      <c r="J7" s="553"/>
      <c r="K7" s="555"/>
      <c r="L7" s="35" t="s">
        <v>66</v>
      </c>
      <c r="M7" s="35" t="s">
        <v>29</v>
      </c>
      <c r="N7" s="35" t="s">
        <v>30</v>
      </c>
      <c r="O7" s="557"/>
      <c r="P7" s="34"/>
    </row>
    <row r="8" spans="1:20" ht="16.5" customHeight="1">
      <c r="A8" s="558" t="s">
        <v>39</v>
      </c>
      <c r="B8" s="559"/>
      <c r="C8" s="244">
        <f>SUM(C9:C49,K8:K49)</f>
        <v>57379</v>
      </c>
      <c r="D8" s="244">
        <f>SUM(D9:D49,L8:L49)</f>
        <v>119764</v>
      </c>
      <c r="E8" s="244">
        <f>SUM(E9:E49,M8:M49)</f>
        <v>58772</v>
      </c>
      <c r="F8" s="244">
        <f>SUM(F9:F49,N8:N49)</f>
        <v>60992</v>
      </c>
      <c r="G8" s="36">
        <f>ROUND(D8/C8,2)</f>
        <v>2.09</v>
      </c>
      <c r="H8" s="36"/>
      <c r="J8" s="386" t="s">
        <v>140</v>
      </c>
      <c r="K8" s="392">
        <v>847</v>
      </c>
      <c r="L8" s="391">
        <v>1929</v>
      </c>
      <c r="M8" s="391">
        <v>935</v>
      </c>
      <c r="N8" s="391">
        <v>994</v>
      </c>
      <c r="O8" s="38">
        <f t="shared" ref="O8:O13" si="0">ROUND(L8/K8,2)</f>
        <v>2.2799999999999998</v>
      </c>
      <c r="P8" s="36"/>
      <c r="S8" s="39"/>
      <c r="T8" s="39"/>
    </row>
    <row r="9" spans="1:20" ht="16.5" customHeight="1">
      <c r="B9" s="205" t="s">
        <v>68</v>
      </c>
      <c r="C9" s="172">
        <v>668</v>
      </c>
      <c r="D9" s="37">
        <v>1208</v>
      </c>
      <c r="E9" s="37">
        <v>593</v>
      </c>
      <c r="F9" s="37">
        <v>615</v>
      </c>
      <c r="G9" s="38">
        <f>ROUND(D9/C9,2)</f>
        <v>1.81</v>
      </c>
      <c r="H9" s="38"/>
      <c r="J9" s="205" t="s">
        <v>67</v>
      </c>
      <c r="K9" s="40">
        <v>659</v>
      </c>
      <c r="L9" s="37">
        <v>1523</v>
      </c>
      <c r="M9" s="37">
        <v>711</v>
      </c>
      <c r="N9" s="37">
        <v>812</v>
      </c>
      <c r="O9" s="38">
        <f t="shared" si="0"/>
        <v>2.31</v>
      </c>
      <c r="P9" s="38"/>
      <c r="S9" s="39"/>
      <c r="T9" s="39"/>
    </row>
    <row r="10" spans="1:20" ht="16.5" customHeight="1">
      <c r="B10" s="205" t="s">
        <v>70</v>
      </c>
      <c r="C10" s="37">
        <v>337</v>
      </c>
      <c r="D10" s="37">
        <v>712</v>
      </c>
      <c r="E10" s="37">
        <v>352</v>
      </c>
      <c r="F10" s="37">
        <v>360</v>
      </c>
      <c r="G10" s="38">
        <f t="shared" ref="G10:G46" si="1">ROUND(D10/C10,2)</f>
        <v>2.11</v>
      </c>
      <c r="H10" s="38"/>
      <c r="I10" s="210"/>
      <c r="J10" s="205" t="s">
        <v>69</v>
      </c>
      <c r="K10" s="40">
        <v>915</v>
      </c>
      <c r="L10" s="37">
        <v>1852</v>
      </c>
      <c r="M10" s="37">
        <v>869</v>
      </c>
      <c r="N10" s="37">
        <v>983</v>
      </c>
      <c r="O10" s="38">
        <f t="shared" si="0"/>
        <v>2.02</v>
      </c>
      <c r="P10" s="38"/>
      <c r="S10" s="39"/>
      <c r="T10" s="39"/>
    </row>
    <row r="11" spans="1:20" ht="16.5" customHeight="1">
      <c r="B11" s="205" t="s">
        <v>72</v>
      </c>
      <c r="C11" s="37">
        <v>1933</v>
      </c>
      <c r="D11" s="37">
        <v>3773</v>
      </c>
      <c r="E11" s="37">
        <v>1921</v>
      </c>
      <c r="F11" s="37">
        <v>1852</v>
      </c>
      <c r="G11" s="38">
        <f t="shared" si="1"/>
        <v>1.95</v>
      </c>
      <c r="H11" s="38"/>
      <c r="I11" s="36"/>
      <c r="J11" s="205" t="s">
        <v>71</v>
      </c>
      <c r="K11" s="40">
        <v>181</v>
      </c>
      <c r="L11" s="37">
        <v>336</v>
      </c>
      <c r="M11" s="37">
        <v>167</v>
      </c>
      <c r="N11" s="37">
        <v>169</v>
      </c>
      <c r="O11" s="38">
        <f t="shared" si="0"/>
        <v>1.86</v>
      </c>
      <c r="P11" s="38"/>
      <c r="S11" s="39"/>
      <c r="T11" s="39"/>
    </row>
    <row r="12" spans="1:20" ht="16.5" customHeight="1">
      <c r="B12" s="298" t="s">
        <v>74</v>
      </c>
      <c r="C12" s="299">
        <v>451</v>
      </c>
      <c r="D12" s="299">
        <v>1051</v>
      </c>
      <c r="E12" s="299">
        <v>514</v>
      </c>
      <c r="F12" s="299">
        <v>537</v>
      </c>
      <c r="G12" s="300">
        <f t="shared" si="1"/>
        <v>2.33</v>
      </c>
      <c r="H12" s="38"/>
      <c r="I12" s="38"/>
      <c r="J12" s="387" t="s">
        <v>73</v>
      </c>
      <c r="K12" s="393">
        <v>496</v>
      </c>
      <c r="L12" s="299">
        <v>942</v>
      </c>
      <c r="M12" s="299">
        <v>479</v>
      </c>
      <c r="N12" s="299">
        <v>463</v>
      </c>
      <c r="O12" s="300">
        <f t="shared" si="0"/>
        <v>1.9</v>
      </c>
      <c r="P12" s="38"/>
      <c r="S12" s="39"/>
      <c r="T12" s="39"/>
    </row>
    <row r="13" spans="1:20" ht="16.5" customHeight="1">
      <c r="B13" s="205" t="s">
        <v>76</v>
      </c>
      <c r="C13" s="37">
        <v>578</v>
      </c>
      <c r="D13" s="37">
        <v>1323</v>
      </c>
      <c r="E13" s="37">
        <v>644</v>
      </c>
      <c r="F13" s="37">
        <v>679</v>
      </c>
      <c r="G13" s="38">
        <f t="shared" si="1"/>
        <v>2.29</v>
      </c>
      <c r="H13" s="38"/>
      <c r="I13" s="38"/>
      <c r="J13" s="389" t="s">
        <v>75</v>
      </c>
      <c r="K13" s="394">
        <v>1854</v>
      </c>
      <c r="L13" s="390">
        <v>3248</v>
      </c>
      <c r="M13" s="390">
        <v>1581</v>
      </c>
      <c r="N13" s="390">
        <v>1667</v>
      </c>
      <c r="O13" s="301">
        <f t="shared" si="0"/>
        <v>1.75</v>
      </c>
      <c r="P13" s="38"/>
      <c r="S13" s="39"/>
      <c r="T13" s="39"/>
    </row>
    <row r="14" spans="1:20" ht="16.5" customHeight="1">
      <c r="B14" s="205" t="s">
        <v>78</v>
      </c>
      <c r="C14" s="37">
        <v>1499</v>
      </c>
      <c r="D14" s="37">
        <v>3553</v>
      </c>
      <c r="E14" s="37">
        <v>1722</v>
      </c>
      <c r="F14" s="37">
        <v>1831</v>
      </c>
      <c r="G14" s="38">
        <f t="shared" si="1"/>
        <v>2.37</v>
      </c>
      <c r="H14" s="38"/>
      <c r="I14" s="38"/>
      <c r="J14" s="205" t="s">
        <v>77</v>
      </c>
      <c r="K14" s="37">
        <v>676</v>
      </c>
      <c r="L14" s="37">
        <v>1343</v>
      </c>
      <c r="M14" s="37">
        <v>661</v>
      </c>
      <c r="N14" s="37">
        <v>682</v>
      </c>
      <c r="O14" s="38">
        <f t="shared" ref="O14:O49" si="2">ROUND(L14/K14,2)</f>
        <v>1.99</v>
      </c>
      <c r="P14" s="38"/>
      <c r="S14" s="39"/>
      <c r="T14" s="39"/>
    </row>
    <row r="15" spans="1:20" ht="16.5" customHeight="1">
      <c r="B15" s="205" t="s">
        <v>80</v>
      </c>
      <c r="C15" s="37">
        <v>1418</v>
      </c>
      <c r="D15" s="37">
        <v>3001</v>
      </c>
      <c r="E15" s="37">
        <v>1529</v>
      </c>
      <c r="F15" s="37">
        <v>1472</v>
      </c>
      <c r="G15" s="38">
        <f t="shared" si="1"/>
        <v>2.12</v>
      </c>
      <c r="H15" s="38"/>
      <c r="I15" s="38"/>
      <c r="J15" s="205" t="s">
        <v>79</v>
      </c>
      <c r="K15" s="37">
        <v>518</v>
      </c>
      <c r="L15" s="37">
        <v>1020</v>
      </c>
      <c r="M15" s="37">
        <v>473</v>
      </c>
      <c r="N15" s="37">
        <v>547</v>
      </c>
      <c r="O15" s="38">
        <f t="shared" si="2"/>
        <v>1.97</v>
      </c>
      <c r="P15" s="38"/>
      <c r="S15" s="39"/>
      <c r="T15" s="39"/>
    </row>
    <row r="16" spans="1:20" ht="16.5" customHeight="1">
      <c r="B16" s="205" t="s">
        <v>82</v>
      </c>
      <c r="C16" s="37">
        <v>963</v>
      </c>
      <c r="D16" s="37">
        <v>2090</v>
      </c>
      <c r="E16" s="37">
        <v>1024</v>
      </c>
      <c r="F16" s="37">
        <v>1066</v>
      </c>
      <c r="G16" s="38">
        <f t="shared" si="1"/>
        <v>2.17</v>
      </c>
      <c r="H16" s="38"/>
      <c r="I16" s="38"/>
      <c r="J16" s="205" t="s">
        <v>81</v>
      </c>
      <c r="K16" s="40">
        <v>344</v>
      </c>
      <c r="L16" s="40">
        <v>799</v>
      </c>
      <c r="M16" s="40">
        <v>426</v>
      </c>
      <c r="N16" s="40">
        <v>373</v>
      </c>
      <c r="O16" s="41">
        <f t="shared" si="2"/>
        <v>2.3199999999999998</v>
      </c>
      <c r="P16" s="38"/>
      <c r="S16" s="39"/>
      <c r="T16" s="39"/>
    </row>
    <row r="17" spans="2:20" ht="16.5" customHeight="1">
      <c r="B17" s="298" t="s">
        <v>83</v>
      </c>
      <c r="C17" s="299">
        <v>746</v>
      </c>
      <c r="D17" s="299">
        <v>1373</v>
      </c>
      <c r="E17" s="299">
        <v>702</v>
      </c>
      <c r="F17" s="299">
        <v>671</v>
      </c>
      <c r="G17" s="300">
        <f t="shared" si="1"/>
        <v>1.84</v>
      </c>
      <c r="H17" s="38"/>
      <c r="I17" s="38"/>
      <c r="J17" s="205" t="s">
        <v>515</v>
      </c>
      <c r="K17" s="37">
        <v>376</v>
      </c>
      <c r="L17" s="37">
        <v>906</v>
      </c>
      <c r="M17" s="37">
        <v>462</v>
      </c>
      <c r="N17" s="37">
        <v>444</v>
      </c>
      <c r="O17" s="38">
        <f t="shared" si="2"/>
        <v>2.41</v>
      </c>
      <c r="P17" s="38"/>
      <c r="S17" s="39"/>
      <c r="T17" s="39"/>
    </row>
    <row r="18" spans="2:20" ht="16.5" customHeight="1">
      <c r="B18" s="205" t="s">
        <v>85</v>
      </c>
      <c r="C18" s="37">
        <v>475</v>
      </c>
      <c r="D18" s="37">
        <v>1263</v>
      </c>
      <c r="E18" s="37">
        <v>595</v>
      </c>
      <c r="F18" s="37">
        <v>668</v>
      </c>
      <c r="G18" s="38">
        <f t="shared" si="1"/>
        <v>2.66</v>
      </c>
      <c r="H18" s="38"/>
      <c r="I18" s="38"/>
      <c r="J18" s="389" t="s">
        <v>84</v>
      </c>
      <c r="K18" s="390">
        <v>1467</v>
      </c>
      <c r="L18" s="390">
        <v>3252</v>
      </c>
      <c r="M18" s="390">
        <v>1652</v>
      </c>
      <c r="N18" s="390">
        <v>1600</v>
      </c>
      <c r="O18" s="301">
        <f t="shared" si="2"/>
        <v>2.2200000000000002</v>
      </c>
      <c r="P18" s="38"/>
      <c r="S18" s="39"/>
      <c r="T18" s="39"/>
    </row>
    <row r="19" spans="2:20" ht="16.5" customHeight="1">
      <c r="B19" s="205" t="s">
        <v>87</v>
      </c>
      <c r="C19" s="388">
        <v>0</v>
      </c>
      <c r="D19" s="388">
        <v>0</v>
      </c>
      <c r="E19" s="388">
        <v>0</v>
      </c>
      <c r="F19" s="388">
        <v>0</v>
      </c>
      <c r="G19" s="388">
        <v>0</v>
      </c>
      <c r="H19" s="38"/>
      <c r="I19" s="38"/>
      <c r="J19" s="205" t="s">
        <v>86</v>
      </c>
      <c r="K19" s="37">
        <v>470</v>
      </c>
      <c r="L19" s="37">
        <v>919</v>
      </c>
      <c r="M19" s="37">
        <v>469</v>
      </c>
      <c r="N19" s="37">
        <v>450</v>
      </c>
      <c r="O19" s="38">
        <f t="shared" si="2"/>
        <v>1.96</v>
      </c>
      <c r="P19" s="38"/>
      <c r="S19" s="39"/>
      <c r="T19" s="39"/>
    </row>
    <row r="20" spans="2:20" ht="16.5" customHeight="1">
      <c r="B20" s="205" t="s">
        <v>90</v>
      </c>
      <c r="C20" s="37">
        <v>510</v>
      </c>
      <c r="D20" s="37">
        <v>880</v>
      </c>
      <c r="E20" s="37">
        <v>411</v>
      </c>
      <c r="F20" s="37">
        <v>469</v>
      </c>
      <c r="G20" s="38">
        <f t="shared" si="1"/>
        <v>1.73</v>
      </c>
      <c r="H20" s="38"/>
      <c r="I20" s="38"/>
      <c r="J20" s="205" t="s">
        <v>89</v>
      </c>
      <c r="K20" s="37">
        <v>549</v>
      </c>
      <c r="L20" s="37">
        <v>1308</v>
      </c>
      <c r="M20" s="37">
        <v>683</v>
      </c>
      <c r="N20" s="37">
        <v>625</v>
      </c>
      <c r="O20" s="38">
        <f t="shared" si="2"/>
        <v>2.38</v>
      </c>
      <c r="P20" s="38"/>
      <c r="S20" s="39"/>
      <c r="T20" s="39"/>
    </row>
    <row r="21" spans="2:20" ht="16.5" customHeight="1">
      <c r="B21" s="205" t="s">
        <v>92</v>
      </c>
      <c r="C21" s="37">
        <v>1747</v>
      </c>
      <c r="D21" s="37">
        <v>3758</v>
      </c>
      <c r="E21" s="37">
        <v>1864</v>
      </c>
      <c r="F21" s="37">
        <v>1894</v>
      </c>
      <c r="G21" s="38">
        <f t="shared" si="1"/>
        <v>2.15</v>
      </c>
      <c r="H21" s="38"/>
      <c r="I21" s="38"/>
      <c r="J21" s="205" t="s">
        <v>91</v>
      </c>
      <c r="K21" s="37">
        <v>1700</v>
      </c>
      <c r="L21" s="37">
        <v>3076</v>
      </c>
      <c r="M21" s="37">
        <v>1561</v>
      </c>
      <c r="N21" s="37">
        <v>1515</v>
      </c>
      <c r="O21" s="38">
        <f t="shared" si="2"/>
        <v>1.81</v>
      </c>
      <c r="P21" s="38"/>
      <c r="S21" s="39"/>
      <c r="T21" s="39"/>
    </row>
    <row r="22" spans="2:20" ht="16.5" customHeight="1">
      <c r="B22" s="298" t="s">
        <v>94</v>
      </c>
      <c r="C22" s="299">
        <v>1057</v>
      </c>
      <c r="D22" s="299">
        <v>2009</v>
      </c>
      <c r="E22" s="299">
        <v>958</v>
      </c>
      <c r="F22" s="299">
        <v>1051</v>
      </c>
      <c r="G22" s="300">
        <f t="shared" si="1"/>
        <v>1.9</v>
      </c>
      <c r="H22" s="38"/>
      <c r="I22" s="38"/>
      <c r="J22" s="205" t="s">
        <v>93</v>
      </c>
      <c r="K22" s="37">
        <v>127</v>
      </c>
      <c r="L22" s="37">
        <v>194</v>
      </c>
      <c r="M22" s="37">
        <v>117</v>
      </c>
      <c r="N22" s="37">
        <v>77</v>
      </c>
      <c r="O22" s="38">
        <f t="shared" si="2"/>
        <v>1.53</v>
      </c>
      <c r="P22" s="38"/>
      <c r="S22" s="39"/>
      <c r="T22" s="39"/>
    </row>
    <row r="23" spans="2:20" ht="16.5" customHeight="1">
      <c r="B23" s="205" t="s">
        <v>96</v>
      </c>
      <c r="C23" s="37">
        <v>67</v>
      </c>
      <c r="D23" s="37">
        <v>241</v>
      </c>
      <c r="E23" s="37">
        <v>99</v>
      </c>
      <c r="F23" s="37">
        <v>142</v>
      </c>
      <c r="G23" s="38">
        <f t="shared" si="1"/>
        <v>3.6</v>
      </c>
      <c r="H23" s="38"/>
      <c r="I23" s="38"/>
      <c r="J23" s="389" t="s">
        <v>95</v>
      </c>
      <c r="K23" s="390">
        <v>31</v>
      </c>
      <c r="L23" s="390">
        <v>68</v>
      </c>
      <c r="M23" s="390">
        <v>37</v>
      </c>
      <c r="N23" s="390">
        <v>31</v>
      </c>
      <c r="O23" s="301">
        <f t="shared" si="2"/>
        <v>2.19</v>
      </c>
      <c r="P23" s="38"/>
      <c r="S23" s="39"/>
      <c r="T23" s="39"/>
    </row>
    <row r="24" spans="2:20" ht="16.5" customHeight="1">
      <c r="B24" s="386" t="s">
        <v>514</v>
      </c>
      <c r="C24" s="362">
        <v>0</v>
      </c>
      <c r="D24" s="362">
        <v>0</v>
      </c>
      <c r="E24" s="362">
        <v>0</v>
      </c>
      <c r="F24" s="362">
        <v>0</v>
      </c>
      <c r="G24" s="362">
        <v>0</v>
      </c>
      <c r="H24" s="38"/>
      <c r="I24" s="38"/>
      <c r="J24" s="205" t="s">
        <v>97</v>
      </c>
      <c r="K24" s="37">
        <v>1242</v>
      </c>
      <c r="L24" s="37">
        <v>2421</v>
      </c>
      <c r="M24" s="37">
        <v>1125</v>
      </c>
      <c r="N24" s="37">
        <v>1296</v>
      </c>
      <c r="O24" s="38">
        <f t="shared" si="2"/>
        <v>1.95</v>
      </c>
      <c r="P24" s="38"/>
      <c r="S24" s="39"/>
      <c r="T24" s="39"/>
    </row>
    <row r="25" spans="2:20" ht="16.5" customHeight="1">
      <c r="B25" s="205" t="s">
        <v>98</v>
      </c>
      <c r="C25" s="37">
        <v>526</v>
      </c>
      <c r="D25" s="37">
        <v>1316</v>
      </c>
      <c r="E25" s="37">
        <v>631</v>
      </c>
      <c r="F25" s="37">
        <v>685</v>
      </c>
      <c r="G25" s="38">
        <f>ROUND(D25/C25,2)</f>
        <v>2.5</v>
      </c>
      <c r="H25" s="38"/>
      <c r="I25" s="38"/>
      <c r="J25" s="205" t="s">
        <v>622</v>
      </c>
      <c r="K25" s="37">
        <v>611</v>
      </c>
      <c r="L25" s="37">
        <v>1506</v>
      </c>
      <c r="M25" s="37">
        <v>732</v>
      </c>
      <c r="N25" s="37">
        <v>774</v>
      </c>
      <c r="O25" s="38">
        <f t="shared" si="2"/>
        <v>2.46</v>
      </c>
      <c r="P25" s="38"/>
      <c r="S25" s="39"/>
      <c r="T25" s="39"/>
    </row>
    <row r="26" spans="2:20" ht="16.5" customHeight="1">
      <c r="B26" s="205" t="s">
        <v>99</v>
      </c>
      <c r="C26" s="37">
        <v>651</v>
      </c>
      <c r="D26" s="37">
        <v>1550</v>
      </c>
      <c r="E26" s="37">
        <v>699</v>
      </c>
      <c r="F26" s="37">
        <v>851</v>
      </c>
      <c r="G26" s="38">
        <f t="shared" si="1"/>
        <v>2.38</v>
      </c>
      <c r="H26" s="38"/>
      <c r="I26" s="38"/>
      <c r="J26" s="205" t="s">
        <v>623</v>
      </c>
      <c r="K26" s="37">
        <v>594</v>
      </c>
      <c r="L26" s="37">
        <v>1362</v>
      </c>
      <c r="M26" s="37">
        <v>697</v>
      </c>
      <c r="N26" s="37">
        <v>665</v>
      </c>
      <c r="O26" s="38">
        <f t="shared" si="2"/>
        <v>2.29</v>
      </c>
      <c r="P26" s="38"/>
      <c r="S26" s="39"/>
      <c r="T26" s="39"/>
    </row>
    <row r="27" spans="2:20" ht="16.5" customHeight="1">
      <c r="B27" s="205" t="s">
        <v>100</v>
      </c>
      <c r="C27" s="37">
        <v>507</v>
      </c>
      <c r="D27" s="37">
        <v>1168</v>
      </c>
      <c r="E27" s="37">
        <v>533</v>
      </c>
      <c r="F27" s="37">
        <v>635</v>
      </c>
      <c r="G27" s="38">
        <f t="shared" si="1"/>
        <v>2.2999999999999998</v>
      </c>
      <c r="H27" s="38"/>
      <c r="I27" s="38"/>
      <c r="J27" s="205" t="s">
        <v>624</v>
      </c>
      <c r="K27" s="37">
        <v>445</v>
      </c>
      <c r="L27" s="37">
        <v>940</v>
      </c>
      <c r="M27" s="37">
        <v>484</v>
      </c>
      <c r="N27" s="37">
        <v>456</v>
      </c>
      <c r="O27" s="38">
        <f t="shared" si="2"/>
        <v>2.11</v>
      </c>
      <c r="P27" s="38"/>
      <c r="S27" s="39"/>
      <c r="T27" s="39"/>
    </row>
    <row r="28" spans="2:20" ht="16.5" customHeight="1">
      <c r="B28" s="389" t="s">
        <v>101</v>
      </c>
      <c r="C28" s="390">
        <v>370</v>
      </c>
      <c r="D28" s="390">
        <v>957</v>
      </c>
      <c r="E28" s="390">
        <v>481</v>
      </c>
      <c r="F28" s="390">
        <v>476</v>
      </c>
      <c r="G28" s="301">
        <f t="shared" si="1"/>
        <v>2.59</v>
      </c>
      <c r="H28" s="38"/>
      <c r="I28" s="38"/>
      <c r="J28" s="389" t="s">
        <v>625</v>
      </c>
      <c r="K28" s="390">
        <v>449</v>
      </c>
      <c r="L28" s="390">
        <v>1102</v>
      </c>
      <c r="M28" s="390">
        <v>546</v>
      </c>
      <c r="N28" s="390">
        <v>556</v>
      </c>
      <c r="O28" s="301">
        <f t="shared" si="2"/>
        <v>2.4500000000000002</v>
      </c>
      <c r="P28" s="38"/>
      <c r="S28" s="39"/>
      <c r="T28" s="39"/>
    </row>
    <row r="29" spans="2:20" ht="16.5" customHeight="1">
      <c r="B29" s="205" t="s">
        <v>621</v>
      </c>
      <c r="C29" s="37">
        <v>88</v>
      </c>
      <c r="D29" s="37">
        <v>183</v>
      </c>
      <c r="E29" s="37">
        <v>89</v>
      </c>
      <c r="F29" s="37">
        <v>94</v>
      </c>
      <c r="G29" s="38">
        <f t="shared" si="1"/>
        <v>2.08</v>
      </c>
      <c r="H29" s="38"/>
      <c r="I29" s="38"/>
      <c r="J29" s="205" t="s">
        <v>626</v>
      </c>
      <c r="K29" s="37">
        <v>832</v>
      </c>
      <c r="L29" s="37">
        <v>1677</v>
      </c>
      <c r="M29" s="37">
        <v>905</v>
      </c>
      <c r="N29" s="37">
        <v>772</v>
      </c>
      <c r="O29" s="38">
        <f t="shared" si="2"/>
        <v>2.02</v>
      </c>
      <c r="P29" s="38"/>
      <c r="S29" s="39"/>
      <c r="T29" s="39"/>
    </row>
    <row r="30" spans="2:20" ht="16.5" customHeight="1">
      <c r="B30" s="205" t="s">
        <v>102</v>
      </c>
      <c r="C30" s="37">
        <v>588</v>
      </c>
      <c r="D30" s="37">
        <v>1408</v>
      </c>
      <c r="E30" s="37">
        <v>714</v>
      </c>
      <c r="F30" s="37">
        <v>694</v>
      </c>
      <c r="G30" s="38">
        <f t="shared" si="1"/>
        <v>2.39</v>
      </c>
      <c r="H30" s="38"/>
      <c r="I30" s="38"/>
      <c r="J30" s="205" t="s">
        <v>627</v>
      </c>
      <c r="K30" s="37">
        <v>729</v>
      </c>
      <c r="L30" s="37">
        <v>1551</v>
      </c>
      <c r="M30" s="37">
        <v>726</v>
      </c>
      <c r="N30" s="37">
        <v>825</v>
      </c>
      <c r="O30" s="38">
        <f t="shared" si="2"/>
        <v>2.13</v>
      </c>
      <c r="P30" s="38"/>
      <c r="S30" s="39"/>
      <c r="T30" s="39"/>
    </row>
    <row r="31" spans="2:20" ht="16.5" customHeight="1">
      <c r="B31" s="205" t="s">
        <v>103</v>
      </c>
      <c r="C31" s="37">
        <v>911</v>
      </c>
      <c r="D31" s="37">
        <v>2053</v>
      </c>
      <c r="E31" s="37">
        <v>1053</v>
      </c>
      <c r="F31" s="37">
        <v>1000</v>
      </c>
      <c r="G31" s="38">
        <f t="shared" si="1"/>
        <v>2.25</v>
      </c>
      <c r="H31" s="38"/>
      <c r="I31" s="38"/>
      <c r="J31" s="205" t="s">
        <v>104</v>
      </c>
      <c r="K31" s="37">
        <v>759</v>
      </c>
      <c r="L31" s="37">
        <v>1822</v>
      </c>
      <c r="M31" s="37">
        <v>844</v>
      </c>
      <c r="N31" s="37">
        <v>978</v>
      </c>
      <c r="O31" s="38">
        <f t="shared" si="2"/>
        <v>2.4</v>
      </c>
      <c r="P31" s="38"/>
      <c r="S31" s="39"/>
      <c r="T31" s="39"/>
    </row>
    <row r="32" spans="2:20" ht="16.5" customHeight="1">
      <c r="B32" s="205" t="s">
        <v>105</v>
      </c>
      <c r="C32" s="37">
        <v>99</v>
      </c>
      <c r="D32" s="37">
        <v>279</v>
      </c>
      <c r="E32" s="37">
        <v>140</v>
      </c>
      <c r="F32" s="37">
        <v>139</v>
      </c>
      <c r="G32" s="38">
        <f t="shared" si="1"/>
        <v>2.82</v>
      </c>
      <c r="H32" s="38"/>
      <c r="I32" s="38"/>
      <c r="J32" s="205" t="s">
        <v>106</v>
      </c>
      <c r="K32" s="37">
        <v>872</v>
      </c>
      <c r="L32" s="37">
        <v>1464</v>
      </c>
      <c r="M32" s="37">
        <v>744</v>
      </c>
      <c r="N32" s="37">
        <v>720</v>
      </c>
      <c r="O32" s="38">
        <f t="shared" si="2"/>
        <v>1.68</v>
      </c>
      <c r="P32" s="38"/>
      <c r="S32" s="39"/>
      <c r="T32" s="39"/>
    </row>
    <row r="33" spans="2:20" ht="16.5" customHeight="1">
      <c r="B33" s="389" t="s">
        <v>107</v>
      </c>
      <c r="C33" s="390">
        <v>572</v>
      </c>
      <c r="D33" s="390">
        <v>1244</v>
      </c>
      <c r="E33" s="390">
        <v>653</v>
      </c>
      <c r="F33" s="390">
        <v>591</v>
      </c>
      <c r="G33" s="301">
        <f t="shared" si="1"/>
        <v>2.17</v>
      </c>
      <c r="H33" s="38"/>
      <c r="I33" s="38"/>
      <c r="J33" s="389" t="s">
        <v>108</v>
      </c>
      <c r="K33" s="390">
        <v>428</v>
      </c>
      <c r="L33" s="390">
        <v>854</v>
      </c>
      <c r="M33" s="390">
        <v>414</v>
      </c>
      <c r="N33" s="390">
        <v>440</v>
      </c>
      <c r="O33" s="301">
        <f t="shared" si="2"/>
        <v>2</v>
      </c>
      <c r="P33" s="38"/>
      <c r="S33" s="39"/>
      <c r="T33" s="39"/>
    </row>
    <row r="34" spans="2:20" ht="16.5" customHeight="1">
      <c r="B34" s="205" t="s">
        <v>516</v>
      </c>
      <c r="C34" s="37">
        <v>502</v>
      </c>
      <c r="D34" s="37">
        <v>1227</v>
      </c>
      <c r="E34" s="37">
        <v>575</v>
      </c>
      <c r="F34" s="37">
        <v>652</v>
      </c>
      <c r="G34" s="38">
        <f t="shared" si="1"/>
        <v>2.44</v>
      </c>
      <c r="H34" s="38"/>
      <c r="I34" s="38"/>
      <c r="J34" s="205" t="s">
        <v>109</v>
      </c>
      <c r="K34" s="37">
        <v>551</v>
      </c>
      <c r="L34" s="37">
        <v>1023</v>
      </c>
      <c r="M34" s="37">
        <v>497</v>
      </c>
      <c r="N34" s="37">
        <v>526</v>
      </c>
      <c r="O34" s="38">
        <f t="shared" si="2"/>
        <v>1.86</v>
      </c>
      <c r="P34" s="38"/>
      <c r="S34" s="39"/>
      <c r="T34" s="39"/>
    </row>
    <row r="35" spans="2:20" ht="16.5" customHeight="1">
      <c r="B35" s="205" t="s">
        <v>110</v>
      </c>
      <c r="C35" s="37">
        <v>124</v>
      </c>
      <c r="D35" s="37">
        <v>258</v>
      </c>
      <c r="E35" s="37">
        <v>144</v>
      </c>
      <c r="F35" s="37">
        <v>114</v>
      </c>
      <c r="G35" s="38">
        <f t="shared" si="1"/>
        <v>2.08</v>
      </c>
      <c r="H35" s="38"/>
      <c r="I35" s="38"/>
      <c r="J35" s="205" t="s">
        <v>111</v>
      </c>
      <c r="K35" s="37">
        <v>1163</v>
      </c>
      <c r="L35" s="37">
        <v>2307</v>
      </c>
      <c r="M35" s="37">
        <v>1090</v>
      </c>
      <c r="N35" s="37">
        <v>1217</v>
      </c>
      <c r="O35" s="38">
        <f t="shared" si="2"/>
        <v>1.98</v>
      </c>
      <c r="P35" s="38"/>
      <c r="S35" s="39"/>
      <c r="T35" s="39"/>
    </row>
    <row r="36" spans="2:20" ht="16.5" customHeight="1">
      <c r="B36" s="205" t="s">
        <v>112</v>
      </c>
      <c r="C36" s="37">
        <v>848</v>
      </c>
      <c r="D36" s="37">
        <v>1401</v>
      </c>
      <c r="E36" s="37">
        <v>688</v>
      </c>
      <c r="F36" s="37">
        <v>713</v>
      </c>
      <c r="G36" s="38">
        <f t="shared" si="1"/>
        <v>1.65</v>
      </c>
      <c r="H36" s="38"/>
      <c r="I36" s="38"/>
      <c r="J36" s="205" t="s">
        <v>113</v>
      </c>
      <c r="K36" s="37">
        <v>572</v>
      </c>
      <c r="L36" s="37">
        <v>1419</v>
      </c>
      <c r="M36" s="37">
        <v>657</v>
      </c>
      <c r="N36" s="37">
        <v>762</v>
      </c>
      <c r="O36" s="38">
        <f t="shared" si="2"/>
        <v>2.48</v>
      </c>
      <c r="P36" s="38"/>
      <c r="S36" s="39"/>
      <c r="T36" s="39"/>
    </row>
    <row r="37" spans="2:20" ht="16.5" customHeight="1">
      <c r="B37" s="205" t="s">
        <v>114</v>
      </c>
      <c r="C37" s="37">
        <v>634</v>
      </c>
      <c r="D37" s="37">
        <v>1239</v>
      </c>
      <c r="E37" s="37">
        <v>591</v>
      </c>
      <c r="F37" s="37">
        <v>648</v>
      </c>
      <c r="G37" s="38">
        <f t="shared" si="1"/>
        <v>1.95</v>
      </c>
      <c r="H37" s="38"/>
      <c r="I37" s="38"/>
      <c r="J37" s="205" t="s">
        <v>115</v>
      </c>
      <c r="K37" s="37">
        <v>642</v>
      </c>
      <c r="L37" s="37">
        <v>1788</v>
      </c>
      <c r="M37" s="37">
        <v>813</v>
      </c>
      <c r="N37" s="37">
        <v>975</v>
      </c>
      <c r="O37" s="38">
        <f t="shared" si="2"/>
        <v>2.79</v>
      </c>
      <c r="P37" s="38"/>
      <c r="S37" s="39"/>
      <c r="T37" s="39"/>
    </row>
    <row r="38" spans="2:20" ht="16.5" customHeight="1">
      <c r="B38" s="389" t="s">
        <v>116</v>
      </c>
      <c r="C38" s="390">
        <v>1528</v>
      </c>
      <c r="D38" s="390">
        <v>2616</v>
      </c>
      <c r="E38" s="390">
        <v>1359</v>
      </c>
      <c r="F38" s="390">
        <v>1257</v>
      </c>
      <c r="G38" s="301">
        <f t="shared" si="1"/>
        <v>1.71</v>
      </c>
      <c r="H38" s="38"/>
      <c r="I38" s="38"/>
      <c r="J38" s="389" t="s">
        <v>117</v>
      </c>
      <c r="K38" s="390">
        <v>1105</v>
      </c>
      <c r="L38" s="390">
        <v>2333</v>
      </c>
      <c r="M38" s="390">
        <v>1142</v>
      </c>
      <c r="N38" s="390">
        <v>1191</v>
      </c>
      <c r="O38" s="301">
        <f t="shared" si="2"/>
        <v>2.11</v>
      </c>
      <c r="P38" s="38"/>
      <c r="S38" s="39"/>
      <c r="T38" s="39"/>
    </row>
    <row r="39" spans="2:20" ht="16.5" customHeight="1">
      <c r="B39" s="205" t="s">
        <v>118</v>
      </c>
      <c r="C39" s="37">
        <v>876</v>
      </c>
      <c r="D39" s="37">
        <v>2024</v>
      </c>
      <c r="E39" s="37">
        <v>963</v>
      </c>
      <c r="F39" s="37">
        <v>1061</v>
      </c>
      <c r="G39" s="38">
        <f t="shared" si="1"/>
        <v>2.31</v>
      </c>
      <c r="H39" s="38"/>
      <c r="I39" s="38"/>
      <c r="J39" s="205" t="s">
        <v>119</v>
      </c>
      <c r="K39" s="37">
        <v>565</v>
      </c>
      <c r="L39" s="37">
        <v>1534</v>
      </c>
      <c r="M39" s="37">
        <v>735</v>
      </c>
      <c r="N39" s="37">
        <v>799</v>
      </c>
      <c r="O39" s="38">
        <f t="shared" si="2"/>
        <v>2.72</v>
      </c>
      <c r="P39" s="38"/>
      <c r="S39" s="39"/>
      <c r="T39" s="39"/>
    </row>
    <row r="40" spans="2:20" ht="16.5" customHeight="1">
      <c r="B40" s="205" t="s">
        <v>120</v>
      </c>
      <c r="C40" s="37">
        <v>1296</v>
      </c>
      <c r="D40" s="37">
        <v>2425</v>
      </c>
      <c r="E40" s="37">
        <v>1200</v>
      </c>
      <c r="F40" s="37">
        <v>1225</v>
      </c>
      <c r="G40" s="38">
        <f t="shared" si="1"/>
        <v>1.87</v>
      </c>
      <c r="H40" s="38"/>
      <c r="I40" s="38"/>
      <c r="J40" s="205" t="s">
        <v>121</v>
      </c>
      <c r="K40" s="37">
        <v>195</v>
      </c>
      <c r="L40" s="37">
        <v>433</v>
      </c>
      <c r="M40" s="37">
        <v>219</v>
      </c>
      <c r="N40" s="37">
        <v>214</v>
      </c>
      <c r="O40" s="38">
        <f t="shared" si="2"/>
        <v>2.2200000000000002</v>
      </c>
      <c r="P40" s="38"/>
      <c r="S40" s="39"/>
      <c r="T40" s="39"/>
    </row>
    <row r="41" spans="2:20" ht="16.5" customHeight="1">
      <c r="B41" s="205" t="s">
        <v>122</v>
      </c>
      <c r="C41" s="37">
        <v>1732</v>
      </c>
      <c r="D41" s="37">
        <v>3011</v>
      </c>
      <c r="E41" s="37">
        <v>1488</v>
      </c>
      <c r="F41" s="37">
        <v>1523</v>
      </c>
      <c r="G41" s="38">
        <f t="shared" si="1"/>
        <v>1.74</v>
      </c>
      <c r="H41" s="38"/>
      <c r="J41" s="205" t="s">
        <v>123</v>
      </c>
      <c r="K41" s="37">
        <v>228</v>
      </c>
      <c r="L41" s="37">
        <v>623</v>
      </c>
      <c r="M41" s="37">
        <v>319</v>
      </c>
      <c r="N41" s="37">
        <v>304</v>
      </c>
      <c r="O41" s="38">
        <f t="shared" si="2"/>
        <v>2.73</v>
      </c>
      <c r="P41" s="38"/>
      <c r="S41" s="39"/>
      <c r="T41" s="39"/>
    </row>
    <row r="42" spans="2:20" ht="16.5" customHeight="1">
      <c r="B42" s="205" t="s">
        <v>124</v>
      </c>
      <c r="C42" s="37">
        <v>1433</v>
      </c>
      <c r="D42" s="37">
        <v>2822</v>
      </c>
      <c r="E42" s="37">
        <v>1309</v>
      </c>
      <c r="F42" s="37">
        <v>1513</v>
      </c>
      <c r="G42" s="38">
        <f t="shared" si="1"/>
        <v>1.97</v>
      </c>
      <c r="H42" s="38"/>
      <c r="J42" s="205" t="s">
        <v>125</v>
      </c>
      <c r="K42" s="37">
        <v>482</v>
      </c>
      <c r="L42" s="37">
        <v>1088</v>
      </c>
      <c r="M42" s="37">
        <v>534</v>
      </c>
      <c r="N42" s="37">
        <v>554</v>
      </c>
      <c r="O42" s="38">
        <f t="shared" si="2"/>
        <v>2.2599999999999998</v>
      </c>
      <c r="P42" s="38"/>
      <c r="S42" s="39"/>
      <c r="T42" s="39"/>
    </row>
    <row r="43" spans="2:20" ht="16.5" customHeight="1">
      <c r="B43" s="389" t="s">
        <v>126</v>
      </c>
      <c r="C43" s="390">
        <v>676</v>
      </c>
      <c r="D43" s="390">
        <v>1414</v>
      </c>
      <c r="E43" s="390">
        <v>718</v>
      </c>
      <c r="F43" s="390">
        <v>696</v>
      </c>
      <c r="G43" s="301">
        <f t="shared" si="1"/>
        <v>2.09</v>
      </c>
      <c r="H43" s="38"/>
      <c r="J43" s="389" t="s">
        <v>127</v>
      </c>
      <c r="K43" s="390">
        <v>587</v>
      </c>
      <c r="L43" s="390">
        <v>1388</v>
      </c>
      <c r="M43" s="390">
        <v>692</v>
      </c>
      <c r="N43" s="390">
        <v>696</v>
      </c>
      <c r="O43" s="301">
        <f t="shared" si="2"/>
        <v>2.36</v>
      </c>
      <c r="P43" s="38"/>
      <c r="S43" s="39"/>
      <c r="T43" s="39"/>
    </row>
    <row r="44" spans="2:20" ht="16.5" customHeight="1">
      <c r="B44" s="205" t="s">
        <v>128</v>
      </c>
      <c r="C44" s="37">
        <v>688</v>
      </c>
      <c r="D44" s="37">
        <v>1334</v>
      </c>
      <c r="E44" s="37">
        <v>689</v>
      </c>
      <c r="F44" s="37">
        <v>645</v>
      </c>
      <c r="G44" s="38">
        <f t="shared" si="1"/>
        <v>1.94</v>
      </c>
      <c r="H44" s="38"/>
      <c r="J44" s="205" t="s">
        <v>129</v>
      </c>
      <c r="K44" s="37">
        <v>68</v>
      </c>
      <c r="L44" s="37">
        <v>114</v>
      </c>
      <c r="M44" s="37">
        <v>61</v>
      </c>
      <c r="N44" s="37">
        <v>53</v>
      </c>
      <c r="O44" s="38">
        <f t="shared" si="2"/>
        <v>1.68</v>
      </c>
      <c r="P44" s="38"/>
      <c r="S44" s="39"/>
      <c r="T44" s="39"/>
    </row>
    <row r="45" spans="2:20" ht="16.5" customHeight="1">
      <c r="B45" s="205" t="s">
        <v>130</v>
      </c>
      <c r="C45" s="37">
        <v>380</v>
      </c>
      <c r="D45" s="37">
        <v>937</v>
      </c>
      <c r="E45" s="37">
        <v>476</v>
      </c>
      <c r="F45" s="37">
        <v>461</v>
      </c>
      <c r="G45" s="38">
        <f t="shared" si="1"/>
        <v>2.4700000000000002</v>
      </c>
      <c r="H45" s="38"/>
      <c r="J45" s="205" t="s">
        <v>131</v>
      </c>
      <c r="K45" s="37">
        <v>260</v>
      </c>
      <c r="L45" s="37">
        <v>528</v>
      </c>
      <c r="M45" s="37">
        <v>260</v>
      </c>
      <c r="N45" s="37">
        <v>268</v>
      </c>
      <c r="O45" s="38">
        <f t="shared" si="2"/>
        <v>2.0299999999999998</v>
      </c>
      <c r="P45" s="38"/>
      <c r="S45" s="39"/>
      <c r="T45" s="39"/>
    </row>
    <row r="46" spans="2:20" ht="16.5" customHeight="1">
      <c r="B46" s="205" t="s">
        <v>132</v>
      </c>
      <c r="C46" s="37">
        <v>1624</v>
      </c>
      <c r="D46" s="37">
        <v>2870</v>
      </c>
      <c r="E46" s="37">
        <v>1456</v>
      </c>
      <c r="F46" s="37">
        <v>1414</v>
      </c>
      <c r="G46" s="38">
        <f t="shared" si="1"/>
        <v>1.77</v>
      </c>
      <c r="H46" s="38"/>
      <c r="J46" s="205" t="s">
        <v>133</v>
      </c>
      <c r="K46" s="37">
        <v>252</v>
      </c>
      <c r="L46" s="37">
        <v>660</v>
      </c>
      <c r="M46" s="37">
        <v>342</v>
      </c>
      <c r="N46" s="37">
        <v>318</v>
      </c>
      <c r="O46" s="38">
        <f t="shared" si="2"/>
        <v>2.62</v>
      </c>
      <c r="P46" s="38"/>
      <c r="S46" s="39"/>
      <c r="T46" s="39"/>
    </row>
    <row r="47" spans="2:20" ht="16.5" customHeight="1">
      <c r="B47" s="205" t="s">
        <v>134</v>
      </c>
      <c r="C47" s="37">
        <v>155</v>
      </c>
      <c r="D47" s="37">
        <v>388</v>
      </c>
      <c r="E47" s="37">
        <v>187</v>
      </c>
      <c r="F47" s="37">
        <v>201</v>
      </c>
      <c r="G47" s="38">
        <f>ROUND(D47/C47,2)</f>
        <v>2.5</v>
      </c>
      <c r="H47" s="38"/>
      <c r="J47" s="205" t="s">
        <v>135</v>
      </c>
      <c r="K47" s="37">
        <v>26</v>
      </c>
      <c r="L47" s="37">
        <v>108</v>
      </c>
      <c r="M47" s="37">
        <v>53</v>
      </c>
      <c r="N47" s="37">
        <v>55</v>
      </c>
      <c r="O47" s="38">
        <f t="shared" si="2"/>
        <v>4.1500000000000004</v>
      </c>
      <c r="P47" s="38"/>
      <c r="S47" s="39"/>
      <c r="T47" s="39"/>
    </row>
    <row r="48" spans="2:20" ht="16.5" customHeight="1">
      <c r="B48" s="389" t="s">
        <v>136</v>
      </c>
      <c r="C48" s="390">
        <v>1254</v>
      </c>
      <c r="D48" s="390">
        <v>2815</v>
      </c>
      <c r="E48" s="390">
        <v>1352</v>
      </c>
      <c r="F48" s="390">
        <v>1463</v>
      </c>
      <c r="G48" s="301">
        <f>ROUND(D48/C48,2)</f>
        <v>2.2400000000000002</v>
      </c>
      <c r="H48" s="38"/>
      <c r="J48" s="389" t="s">
        <v>137</v>
      </c>
      <c r="K48" s="390">
        <v>361</v>
      </c>
      <c r="L48" s="390">
        <v>885</v>
      </c>
      <c r="M48" s="390">
        <v>437</v>
      </c>
      <c r="N48" s="390">
        <v>448</v>
      </c>
      <c r="O48" s="301">
        <f t="shared" si="2"/>
        <v>2.4500000000000002</v>
      </c>
      <c r="P48" s="38"/>
      <c r="S48" s="39"/>
      <c r="T48" s="39"/>
    </row>
    <row r="49" spans="1:20" ht="16.5" customHeight="1" thickBot="1">
      <c r="A49" s="200"/>
      <c r="B49" s="205" t="s">
        <v>138</v>
      </c>
      <c r="C49" s="37">
        <v>1476</v>
      </c>
      <c r="D49" s="37">
        <v>2592</v>
      </c>
      <c r="E49" s="37">
        <v>1124</v>
      </c>
      <c r="F49" s="37">
        <v>1468</v>
      </c>
      <c r="G49" s="38">
        <f>ROUND(D49/C49,2)</f>
        <v>1.76</v>
      </c>
      <c r="H49" s="43"/>
      <c r="I49" s="43"/>
      <c r="J49" s="455" t="s">
        <v>139</v>
      </c>
      <c r="K49" s="42">
        <v>164</v>
      </c>
      <c r="L49" s="42">
        <v>353</v>
      </c>
      <c r="M49" s="42">
        <v>181</v>
      </c>
      <c r="N49" s="42">
        <v>172</v>
      </c>
      <c r="O49" s="43">
        <f t="shared" si="2"/>
        <v>2.15</v>
      </c>
      <c r="P49" s="38"/>
      <c r="S49" s="39"/>
      <c r="T49" s="39"/>
    </row>
    <row r="50" spans="1:20">
      <c r="A50" s="210"/>
      <c r="B50" s="44" t="s">
        <v>517</v>
      </c>
      <c r="C50" s="44"/>
      <c r="D50" s="44"/>
      <c r="E50" s="44"/>
      <c r="F50" s="44"/>
      <c r="G50" s="44"/>
      <c r="H50" s="38"/>
      <c r="I50" s="38"/>
      <c r="J50" s="210" t="s">
        <v>552</v>
      </c>
      <c r="K50" s="37"/>
      <c r="L50" s="37"/>
      <c r="M50" s="37"/>
      <c r="N50" s="37"/>
      <c r="O50" s="38"/>
      <c r="P50" s="38"/>
      <c r="S50" s="39"/>
      <c r="T50" s="39"/>
    </row>
    <row r="51" spans="1:20">
      <c r="A51" s="210"/>
      <c r="B51" s="1" t="s">
        <v>25</v>
      </c>
      <c r="C51" s="210"/>
      <c r="D51" s="210"/>
      <c r="E51" s="210"/>
      <c r="F51" s="210"/>
      <c r="G51" s="210"/>
      <c r="H51" s="38"/>
      <c r="I51" s="38"/>
      <c r="J51" s="45"/>
      <c r="K51" s="37"/>
      <c r="L51" s="37"/>
      <c r="M51" s="37"/>
      <c r="N51" s="37"/>
      <c r="O51" s="38"/>
      <c r="P51" s="38"/>
      <c r="S51" s="39"/>
      <c r="T51" s="39"/>
    </row>
    <row r="52" spans="1:20">
      <c r="B52" s="1"/>
      <c r="C52" s="37"/>
      <c r="D52" s="37"/>
      <c r="E52" s="37"/>
      <c r="F52" s="37"/>
      <c r="G52" s="38"/>
      <c r="H52" s="38"/>
    </row>
    <row r="53" spans="1:20" ht="5.25" customHeight="1">
      <c r="C53" s="37"/>
      <c r="D53" s="37"/>
      <c r="E53" s="37"/>
      <c r="F53" s="37"/>
      <c r="G53" s="38"/>
      <c r="H53" s="38"/>
    </row>
    <row r="54" spans="1:20">
      <c r="C54" s="37"/>
      <c r="D54" s="37"/>
      <c r="E54" s="37"/>
      <c r="F54" s="37"/>
      <c r="G54" s="38"/>
      <c r="H54" s="38"/>
    </row>
  </sheetData>
  <mergeCells count="9">
    <mergeCell ref="I6:J7"/>
    <mergeCell ref="K6:K7"/>
    <mergeCell ref="L6:N6"/>
    <mergeCell ref="O6:O7"/>
    <mergeCell ref="A8:B8"/>
    <mergeCell ref="A6:B7"/>
    <mergeCell ref="C6:C7"/>
    <mergeCell ref="D6:F6"/>
    <mergeCell ref="G6:G7"/>
  </mergeCells>
  <phoneticPr fontId="4"/>
  <pageMargins left="0.78740157480314965" right="0.39370078740157483" top="0.78740157480314965" bottom="0.59055118110236227" header="0.51181102362204722" footer="0.39370078740157483"/>
  <pageSetup paperSize="9" scale="97" firstPageNumber="38" orientation="portrait" useFirstPageNumber="1" r:id="rId1"/>
  <headerFooter differentOddEven="1" alignWithMargins="0">
    <oddHeader>&amp;L〔３〕国勢調査</oddHeader>
    <oddFooter>&amp;C&amp;P</oddFooter>
    <evenHeader>&amp;R〔３〕国勢調査</evenHeader>
    <evenFooter>&amp;C&amp;P</evenFooter>
  </headerFooter>
  <colBreaks count="1" manualBreakCount="1">
    <brk id="8" max="5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112"/>
  <sheetViews>
    <sheetView view="pageBreakPreview" zoomScaleNormal="75" zoomScaleSheetLayoutView="100" workbookViewId="0">
      <selection activeCell="G49" sqref="G49"/>
    </sheetView>
  </sheetViews>
  <sheetFormatPr defaultColWidth="9" defaultRowHeight="12"/>
  <cols>
    <col min="1" max="1" width="2.453125" style="306" customWidth="1"/>
    <col min="2" max="2" width="13.08984375" style="306" customWidth="1"/>
    <col min="3" max="3" width="9.26953125" style="306" customWidth="1"/>
    <col min="4" max="11" width="7" style="306" customWidth="1"/>
    <col min="12" max="12" width="7.26953125" style="306" customWidth="1"/>
    <col min="13" max="16" width="6.36328125" style="306" customWidth="1"/>
    <col min="17" max="17" width="7.26953125" style="306" customWidth="1"/>
    <col min="18" max="22" width="6.6328125" style="306" customWidth="1"/>
    <col min="23" max="25" width="5.6328125" style="306" customWidth="1"/>
    <col min="26" max="26" width="8" style="306" customWidth="1"/>
    <col min="27" max="16384" width="9" style="306"/>
  </cols>
  <sheetData>
    <row r="1" spans="1:27" ht="19">
      <c r="A1" s="564" t="s">
        <v>628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</row>
    <row r="2" spans="1:27" ht="7.5" customHeight="1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</row>
    <row r="3" spans="1:27" ht="12" customHeight="1"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317" t="s">
        <v>629</v>
      </c>
      <c r="M3" s="147" t="s">
        <v>495</v>
      </c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</row>
    <row r="4" spans="1:27" ht="7.5" customHeight="1" thickBot="1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269"/>
    </row>
    <row r="5" spans="1:27" s="55" customFormat="1" ht="15.75" customHeight="1">
      <c r="A5" s="565" t="s">
        <v>166</v>
      </c>
      <c r="B5" s="566"/>
      <c r="C5" s="566" t="s">
        <v>167</v>
      </c>
      <c r="D5" s="323" t="s">
        <v>630</v>
      </c>
      <c r="E5" s="323" t="s">
        <v>632</v>
      </c>
      <c r="F5" s="323" t="s">
        <v>168</v>
      </c>
      <c r="G5" s="323" t="s">
        <v>169</v>
      </c>
      <c r="H5" s="323" t="s">
        <v>170</v>
      </c>
      <c r="I5" s="323" t="s">
        <v>171</v>
      </c>
      <c r="J5" s="323" t="s">
        <v>172</v>
      </c>
      <c r="K5" s="323" t="s">
        <v>173</v>
      </c>
      <c r="L5" s="323" t="s">
        <v>174</v>
      </c>
      <c r="M5" s="323" t="s">
        <v>175</v>
      </c>
      <c r="N5" s="323" t="s">
        <v>176</v>
      </c>
      <c r="O5" s="323" t="s">
        <v>177</v>
      </c>
      <c r="P5" s="323" t="s">
        <v>178</v>
      </c>
      <c r="Q5" s="323" t="s">
        <v>179</v>
      </c>
      <c r="R5" s="323" t="s">
        <v>180</v>
      </c>
      <c r="S5" s="193" t="s">
        <v>181</v>
      </c>
      <c r="T5" s="193" t="s">
        <v>182</v>
      </c>
      <c r="U5" s="193" t="s">
        <v>183</v>
      </c>
      <c r="V5" s="193" t="s">
        <v>184</v>
      </c>
      <c r="W5" s="193" t="s">
        <v>185</v>
      </c>
      <c r="X5" s="193" t="s">
        <v>186</v>
      </c>
      <c r="Y5" s="569" t="s">
        <v>450</v>
      </c>
      <c r="Z5" s="571" t="s">
        <v>449</v>
      </c>
    </row>
    <row r="6" spans="1:27" s="55" customFormat="1" ht="15.75" customHeight="1">
      <c r="A6" s="567"/>
      <c r="B6" s="568"/>
      <c r="C6" s="568"/>
      <c r="D6" s="324" t="s">
        <v>631</v>
      </c>
      <c r="E6" s="324" t="s">
        <v>633</v>
      </c>
      <c r="F6" s="324" t="s">
        <v>187</v>
      </c>
      <c r="G6" s="324" t="s">
        <v>188</v>
      </c>
      <c r="H6" s="324" t="s">
        <v>189</v>
      </c>
      <c r="I6" s="324" t="s">
        <v>190</v>
      </c>
      <c r="J6" s="324" t="s">
        <v>191</v>
      </c>
      <c r="K6" s="324" t="s">
        <v>192</v>
      </c>
      <c r="L6" s="324" t="s">
        <v>193</v>
      </c>
      <c r="M6" s="324" t="s">
        <v>194</v>
      </c>
      <c r="N6" s="324" t="s">
        <v>195</v>
      </c>
      <c r="O6" s="324" t="s">
        <v>196</v>
      </c>
      <c r="P6" s="324" t="s">
        <v>197</v>
      </c>
      <c r="Q6" s="324" t="s">
        <v>198</v>
      </c>
      <c r="R6" s="324" t="s">
        <v>199</v>
      </c>
      <c r="S6" s="322" t="s">
        <v>200</v>
      </c>
      <c r="T6" s="322" t="s">
        <v>201</v>
      </c>
      <c r="U6" s="322" t="s">
        <v>202</v>
      </c>
      <c r="V6" s="322" t="s">
        <v>203</v>
      </c>
      <c r="W6" s="322" t="s">
        <v>204</v>
      </c>
      <c r="X6" s="322" t="s">
        <v>205</v>
      </c>
      <c r="Y6" s="570"/>
      <c r="Z6" s="572"/>
    </row>
    <row r="7" spans="1:27" s="243" customFormat="1" ht="16.5" customHeight="1">
      <c r="A7" s="560" t="s">
        <v>206</v>
      </c>
      <c r="B7" s="561"/>
      <c r="C7" s="242">
        <f t="shared" ref="C7:Y7" si="0">SUM(C8:C46,C56:C99)</f>
        <v>119764</v>
      </c>
      <c r="D7" s="242">
        <f t="shared" si="0"/>
        <v>3380</v>
      </c>
      <c r="E7" s="242">
        <f t="shared" si="0"/>
        <v>3834</v>
      </c>
      <c r="F7" s="242">
        <f t="shared" si="0"/>
        <v>4550</v>
      </c>
      <c r="G7" s="242">
        <f t="shared" si="0"/>
        <v>5431</v>
      </c>
      <c r="H7" s="242">
        <f t="shared" si="0"/>
        <v>6512</v>
      </c>
      <c r="I7" s="242">
        <f t="shared" si="0"/>
        <v>6118</v>
      </c>
      <c r="J7" s="242">
        <f t="shared" si="0"/>
        <v>5523</v>
      </c>
      <c r="K7" s="242">
        <f t="shared" si="0"/>
        <v>5733</v>
      </c>
      <c r="L7" s="242">
        <f t="shared" si="0"/>
        <v>7206</v>
      </c>
      <c r="M7" s="242">
        <f t="shared" si="0"/>
        <v>10630</v>
      </c>
      <c r="N7" s="242">
        <f t="shared" si="0"/>
        <v>9718</v>
      </c>
      <c r="O7" s="242">
        <f t="shared" si="0"/>
        <v>7779</v>
      </c>
      <c r="P7" s="242">
        <f t="shared" si="0"/>
        <v>5891</v>
      </c>
      <c r="Q7" s="242">
        <f t="shared" si="0"/>
        <v>7093</v>
      </c>
      <c r="R7" s="242">
        <f t="shared" si="0"/>
        <v>9371</v>
      </c>
      <c r="S7" s="242">
        <f t="shared" si="0"/>
        <v>8436</v>
      </c>
      <c r="T7" s="242">
        <f t="shared" si="0"/>
        <v>6155</v>
      </c>
      <c r="U7" s="242">
        <f t="shared" si="0"/>
        <v>3199</v>
      </c>
      <c r="V7" s="242">
        <f t="shared" si="0"/>
        <v>1059</v>
      </c>
      <c r="W7" s="242">
        <f t="shared" si="0"/>
        <v>215</v>
      </c>
      <c r="X7" s="242">
        <f t="shared" si="0"/>
        <v>45</v>
      </c>
      <c r="Y7" s="242">
        <f t="shared" si="0"/>
        <v>1886</v>
      </c>
      <c r="Z7" s="270" t="s">
        <v>448</v>
      </c>
    </row>
    <row r="8" spans="1:27" s="55" customFormat="1" ht="16.5" customHeight="1">
      <c r="B8" s="56" t="s">
        <v>207</v>
      </c>
      <c r="C8" s="400">
        <v>1208</v>
      </c>
      <c r="D8" s="319">
        <v>32</v>
      </c>
      <c r="E8" s="319">
        <v>24</v>
      </c>
      <c r="F8" s="319">
        <v>15</v>
      </c>
      <c r="G8" s="319">
        <v>31</v>
      </c>
      <c r="H8" s="319">
        <v>73</v>
      </c>
      <c r="I8" s="319">
        <v>83</v>
      </c>
      <c r="J8" s="319">
        <v>67</v>
      </c>
      <c r="K8" s="319">
        <v>49</v>
      </c>
      <c r="L8" s="319">
        <v>69</v>
      </c>
      <c r="M8" s="319">
        <v>73</v>
      </c>
      <c r="N8" s="319">
        <v>98</v>
      </c>
      <c r="O8" s="319">
        <v>94</v>
      </c>
      <c r="P8" s="319">
        <v>68</v>
      </c>
      <c r="Q8" s="319">
        <v>66</v>
      </c>
      <c r="R8" s="319">
        <v>92</v>
      </c>
      <c r="S8" s="319">
        <v>90</v>
      </c>
      <c r="T8" s="319">
        <v>78</v>
      </c>
      <c r="U8" s="319">
        <v>40</v>
      </c>
      <c r="V8" s="319">
        <v>9</v>
      </c>
      <c r="W8" s="319">
        <v>1</v>
      </c>
      <c r="X8" s="319" t="s">
        <v>88</v>
      </c>
      <c r="Y8" s="319">
        <v>56</v>
      </c>
      <c r="Z8" s="274" t="s">
        <v>68</v>
      </c>
      <c r="AA8" s="336"/>
    </row>
    <row r="9" spans="1:27" s="55" customFormat="1" ht="16.5" customHeight="1">
      <c r="B9" s="56" t="s">
        <v>208</v>
      </c>
      <c r="C9" s="400">
        <v>712</v>
      </c>
      <c r="D9" s="319">
        <v>14</v>
      </c>
      <c r="E9" s="319">
        <v>21</v>
      </c>
      <c r="F9" s="319">
        <v>31</v>
      </c>
      <c r="G9" s="319">
        <v>21</v>
      </c>
      <c r="H9" s="319">
        <v>35</v>
      </c>
      <c r="I9" s="319">
        <v>28</v>
      </c>
      <c r="J9" s="319">
        <v>23</v>
      </c>
      <c r="K9" s="319">
        <v>36</v>
      </c>
      <c r="L9" s="319">
        <v>34</v>
      </c>
      <c r="M9" s="319">
        <v>66</v>
      </c>
      <c r="N9" s="319">
        <v>56</v>
      </c>
      <c r="O9" s="319">
        <v>38</v>
      </c>
      <c r="P9" s="319">
        <v>44</v>
      </c>
      <c r="Q9" s="319">
        <v>31</v>
      </c>
      <c r="R9" s="319">
        <v>67</v>
      </c>
      <c r="S9" s="319">
        <v>63</v>
      </c>
      <c r="T9" s="319">
        <v>60</v>
      </c>
      <c r="U9" s="319">
        <v>28</v>
      </c>
      <c r="V9" s="319">
        <v>9</v>
      </c>
      <c r="W9" s="319">
        <v>1</v>
      </c>
      <c r="X9" s="319" t="s">
        <v>88</v>
      </c>
      <c r="Y9" s="319">
        <v>6</v>
      </c>
      <c r="Z9" s="274" t="s">
        <v>70</v>
      </c>
      <c r="AA9" s="336"/>
    </row>
    <row r="10" spans="1:27" s="55" customFormat="1" ht="16.5" customHeight="1">
      <c r="B10" s="56" t="s">
        <v>209</v>
      </c>
      <c r="C10" s="400">
        <v>3773</v>
      </c>
      <c r="D10" s="319">
        <v>93</v>
      </c>
      <c r="E10" s="319">
        <v>126</v>
      </c>
      <c r="F10" s="319">
        <v>172</v>
      </c>
      <c r="G10" s="319">
        <v>177</v>
      </c>
      <c r="H10" s="319">
        <v>168</v>
      </c>
      <c r="I10" s="319">
        <v>198</v>
      </c>
      <c r="J10" s="319">
        <v>169</v>
      </c>
      <c r="K10" s="319">
        <v>192</v>
      </c>
      <c r="L10" s="319">
        <v>248</v>
      </c>
      <c r="M10" s="319">
        <v>319</v>
      </c>
      <c r="N10" s="319">
        <v>290</v>
      </c>
      <c r="O10" s="319">
        <v>226</v>
      </c>
      <c r="P10" s="319">
        <v>166</v>
      </c>
      <c r="Q10" s="319">
        <v>241</v>
      </c>
      <c r="R10" s="319">
        <v>314</v>
      </c>
      <c r="S10" s="319">
        <v>302</v>
      </c>
      <c r="T10" s="319">
        <v>195</v>
      </c>
      <c r="U10" s="319">
        <v>103</v>
      </c>
      <c r="V10" s="319">
        <v>22</v>
      </c>
      <c r="W10" s="319">
        <v>1</v>
      </c>
      <c r="X10" s="319" t="s">
        <v>88</v>
      </c>
      <c r="Y10" s="319">
        <v>51</v>
      </c>
      <c r="Z10" s="274" t="s">
        <v>72</v>
      </c>
      <c r="AA10" s="336"/>
    </row>
    <row r="11" spans="1:27" s="55" customFormat="1" ht="16.5" customHeight="1">
      <c r="B11" s="302" t="s">
        <v>210</v>
      </c>
      <c r="C11" s="401">
        <v>1051</v>
      </c>
      <c r="D11" s="337">
        <v>33</v>
      </c>
      <c r="E11" s="337">
        <v>27</v>
      </c>
      <c r="F11" s="337">
        <v>45</v>
      </c>
      <c r="G11" s="337">
        <v>63</v>
      </c>
      <c r="H11" s="337">
        <v>76</v>
      </c>
      <c r="I11" s="337">
        <v>67</v>
      </c>
      <c r="J11" s="337">
        <v>50</v>
      </c>
      <c r="K11" s="337">
        <v>57</v>
      </c>
      <c r="L11" s="337">
        <v>57</v>
      </c>
      <c r="M11" s="337">
        <v>104</v>
      </c>
      <c r="N11" s="337">
        <v>108</v>
      </c>
      <c r="O11" s="337">
        <v>88</v>
      </c>
      <c r="P11" s="337">
        <v>72</v>
      </c>
      <c r="Q11" s="337">
        <v>42</v>
      </c>
      <c r="R11" s="337">
        <v>45</v>
      </c>
      <c r="S11" s="337">
        <v>36</v>
      </c>
      <c r="T11" s="337">
        <v>34</v>
      </c>
      <c r="U11" s="337">
        <v>21</v>
      </c>
      <c r="V11" s="337">
        <v>9</v>
      </c>
      <c r="W11" s="337">
        <v>2</v>
      </c>
      <c r="X11" s="337">
        <v>1</v>
      </c>
      <c r="Y11" s="337">
        <v>14</v>
      </c>
      <c r="Z11" s="303" t="s">
        <v>74</v>
      </c>
      <c r="AA11" s="336"/>
    </row>
    <row r="12" spans="1:27" s="55" customFormat="1" ht="16.5" customHeight="1">
      <c r="B12" s="56" t="s">
        <v>211</v>
      </c>
      <c r="C12" s="400">
        <v>1323</v>
      </c>
      <c r="D12" s="319">
        <v>52</v>
      </c>
      <c r="E12" s="319">
        <v>50</v>
      </c>
      <c r="F12" s="319">
        <v>56</v>
      </c>
      <c r="G12" s="319">
        <v>89</v>
      </c>
      <c r="H12" s="319">
        <v>75</v>
      </c>
      <c r="I12" s="319">
        <v>85</v>
      </c>
      <c r="J12" s="319">
        <v>66</v>
      </c>
      <c r="K12" s="319">
        <v>77</v>
      </c>
      <c r="L12" s="319">
        <v>97</v>
      </c>
      <c r="M12" s="319">
        <v>127</v>
      </c>
      <c r="N12" s="319">
        <v>97</v>
      </c>
      <c r="O12" s="319">
        <v>77</v>
      </c>
      <c r="P12" s="319">
        <v>61</v>
      </c>
      <c r="Q12" s="319">
        <v>64</v>
      </c>
      <c r="R12" s="319">
        <v>67</v>
      </c>
      <c r="S12" s="319">
        <v>72</v>
      </c>
      <c r="T12" s="319">
        <v>53</v>
      </c>
      <c r="U12" s="319">
        <v>29</v>
      </c>
      <c r="V12" s="319">
        <v>11</v>
      </c>
      <c r="W12" s="319">
        <v>3</v>
      </c>
      <c r="X12" s="319">
        <v>1</v>
      </c>
      <c r="Y12" s="319">
        <v>14</v>
      </c>
      <c r="Z12" s="274" t="s">
        <v>76</v>
      </c>
      <c r="AA12" s="336"/>
    </row>
    <row r="13" spans="1:27" s="55" customFormat="1" ht="16.5" customHeight="1">
      <c r="B13" s="56" t="s">
        <v>212</v>
      </c>
      <c r="C13" s="400">
        <v>3553</v>
      </c>
      <c r="D13" s="319">
        <v>104</v>
      </c>
      <c r="E13" s="319">
        <v>128</v>
      </c>
      <c r="F13" s="319">
        <v>160</v>
      </c>
      <c r="G13" s="319">
        <v>220</v>
      </c>
      <c r="H13" s="319">
        <v>225</v>
      </c>
      <c r="I13" s="319">
        <v>174</v>
      </c>
      <c r="J13" s="319">
        <v>135</v>
      </c>
      <c r="K13" s="319">
        <v>152</v>
      </c>
      <c r="L13" s="319">
        <v>215</v>
      </c>
      <c r="M13" s="319">
        <v>342</v>
      </c>
      <c r="N13" s="319">
        <v>305</v>
      </c>
      <c r="O13" s="319">
        <v>245</v>
      </c>
      <c r="P13" s="319">
        <v>193</v>
      </c>
      <c r="Q13" s="319">
        <v>210</v>
      </c>
      <c r="R13" s="319">
        <v>281</v>
      </c>
      <c r="S13" s="319">
        <v>241</v>
      </c>
      <c r="T13" s="319">
        <v>142</v>
      </c>
      <c r="U13" s="319">
        <v>52</v>
      </c>
      <c r="V13" s="319">
        <v>18</v>
      </c>
      <c r="W13" s="319">
        <v>3</v>
      </c>
      <c r="X13" s="319" t="s">
        <v>88</v>
      </c>
      <c r="Y13" s="319">
        <v>8</v>
      </c>
      <c r="Z13" s="274" t="s">
        <v>78</v>
      </c>
      <c r="AA13" s="336"/>
    </row>
    <row r="14" spans="1:27" s="55" customFormat="1" ht="16.5" customHeight="1">
      <c r="B14" s="56" t="s">
        <v>213</v>
      </c>
      <c r="C14" s="400">
        <v>3001</v>
      </c>
      <c r="D14" s="319">
        <v>87</v>
      </c>
      <c r="E14" s="319">
        <v>99</v>
      </c>
      <c r="F14" s="319">
        <v>111</v>
      </c>
      <c r="G14" s="319">
        <v>142</v>
      </c>
      <c r="H14" s="319">
        <v>186</v>
      </c>
      <c r="I14" s="319">
        <v>143</v>
      </c>
      <c r="J14" s="319">
        <v>126</v>
      </c>
      <c r="K14" s="319">
        <v>146</v>
      </c>
      <c r="L14" s="319">
        <v>187</v>
      </c>
      <c r="M14" s="319">
        <v>321</v>
      </c>
      <c r="N14" s="319">
        <v>252</v>
      </c>
      <c r="O14" s="319">
        <v>200</v>
      </c>
      <c r="P14" s="319">
        <v>179</v>
      </c>
      <c r="Q14" s="319">
        <v>224</v>
      </c>
      <c r="R14" s="319">
        <v>234</v>
      </c>
      <c r="S14" s="319">
        <v>168</v>
      </c>
      <c r="T14" s="319">
        <v>101</v>
      </c>
      <c r="U14" s="319">
        <v>45</v>
      </c>
      <c r="V14" s="319">
        <v>10</v>
      </c>
      <c r="W14" s="319">
        <v>4</v>
      </c>
      <c r="X14" s="319" t="s">
        <v>88</v>
      </c>
      <c r="Y14" s="319">
        <v>36</v>
      </c>
      <c r="Z14" s="274" t="s">
        <v>80</v>
      </c>
      <c r="AA14" s="336"/>
    </row>
    <row r="15" spans="1:27" s="55" customFormat="1" ht="16.5" customHeight="1">
      <c r="B15" s="56" t="s">
        <v>214</v>
      </c>
      <c r="C15" s="400">
        <v>2090</v>
      </c>
      <c r="D15" s="319">
        <v>59</v>
      </c>
      <c r="E15" s="319">
        <v>45</v>
      </c>
      <c r="F15" s="319">
        <v>73</v>
      </c>
      <c r="G15" s="319">
        <v>96</v>
      </c>
      <c r="H15" s="319">
        <v>100</v>
      </c>
      <c r="I15" s="319">
        <v>105</v>
      </c>
      <c r="J15" s="319">
        <v>79</v>
      </c>
      <c r="K15" s="319">
        <v>79</v>
      </c>
      <c r="L15" s="319">
        <v>106</v>
      </c>
      <c r="M15" s="319">
        <v>178</v>
      </c>
      <c r="N15" s="319">
        <v>188</v>
      </c>
      <c r="O15" s="319">
        <v>155</v>
      </c>
      <c r="P15" s="319">
        <v>110</v>
      </c>
      <c r="Q15" s="319">
        <v>147</v>
      </c>
      <c r="R15" s="319">
        <v>186</v>
      </c>
      <c r="S15" s="319">
        <v>184</v>
      </c>
      <c r="T15" s="319">
        <v>116</v>
      </c>
      <c r="U15" s="319">
        <v>48</v>
      </c>
      <c r="V15" s="319">
        <v>17</v>
      </c>
      <c r="W15" s="319">
        <v>4</v>
      </c>
      <c r="X15" s="319">
        <v>2</v>
      </c>
      <c r="Y15" s="319">
        <v>13</v>
      </c>
      <c r="Z15" s="274" t="s">
        <v>82</v>
      </c>
      <c r="AA15" s="336"/>
    </row>
    <row r="16" spans="1:27" s="55" customFormat="1" ht="16.5" customHeight="1">
      <c r="B16" s="302" t="s">
        <v>215</v>
      </c>
      <c r="C16" s="401">
        <v>1373</v>
      </c>
      <c r="D16" s="337">
        <v>27</v>
      </c>
      <c r="E16" s="337">
        <v>44</v>
      </c>
      <c r="F16" s="337">
        <v>43</v>
      </c>
      <c r="G16" s="337">
        <v>45</v>
      </c>
      <c r="H16" s="337">
        <v>54</v>
      </c>
      <c r="I16" s="337">
        <v>69</v>
      </c>
      <c r="J16" s="337">
        <v>51</v>
      </c>
      <c r="K16" s="337">
        <v>70</v>
      </c>
      <c r="L16" s="337">
        <v>83</v>
      </c>
      <c r="M16" s="337">
        <v>107</v>
      </c>
      <c r="N16" s="337">
        <v>100</v>
      </c>
      <c r="O16" s="337">
        <v>83</v>
      </c>
      <c r="P16" s="337">
        <v>64</v>
      </c>
      <c r="Q16" s="337">
        <v>108</v>
      </c>
      <c r="R16" s="337">
        <v>112</v>
      </c>
      <c r="S16" s="337">
        <v>122</v>
      </c>
      <c r="T16" s="337">
        <v>92</v>
      </c>
      <c r="U16" s="337">
        <v>48</v>
      </c>
      <c r="V16" s="337">
        <v>12</v>
      </c>
      <c r="W16" s="337">
        <v>3</v>
      </c>
      <c r="X16" s="337">
        <v>1</v>
      </c>
      <c r="Y16" s="337">
        <v>35</v>
      </c>
      <c r="Z16" s="303" t="s">
        <v>83</v>
      </c>
      <c r="AA16" s="336"/>
    </row>
    <row r="17" spans="2:49" s="55" customFormat="1" ht="16.5" customHeight="1">
      <c r="B17" s="56" t="s">
        <v>216</v>
      </c>
      <c r="C17" s="400">
        <v>1263</v>
      </c>
      <c r="D17" s="319">
        <v>51</v>
      </c>
      <c r="E17" s="319">
        <v>59</v>
      </c>
      <c r="F17" s="319">
        <v>67</v>
      </c>
      <c r="G17" s="319">
        <v>78</v>
      </c>
      <c r="H17" s="319">
        <v>81</v>
      </c>
      <c r="I17" s="319">
        <v>72</v>
      </c>
      <c r="J17" s="319">
        <v>64</v>
      </c>
      <c r="K17" s="319">
        <v>41</v>
      </c>
      <c r="L17" s="319">
        <v>72</v>
      </c>
      <c r="M17" s="319">
        <v>135</v>
      </c>
      <c r="N17" s="319">
        <v>98</v>
      </c>
      <c r="O17" s="319">
        <v>78</v>
      </c>
      <c r="P17" s="319">
        <v>52</v>
      </c>
      <c r="Q17" s="319">
        <v>42</v>
      </c>
      <c r="R17" s="319">
        <v>80</v>
      </c>
      <c r="S17" s="319">
        <v>91</v>
      </c>
      <c r="T17" s="319">
        <v>62</v>
      </c>
      <c r="U17" s="319">
        <v>25</v>
      </c>
      <c r="V17" s="319">
        <v>10</v>
      </c>
      <c r="W17" s="319">
        <v>5</v>
      </c>
      <c r="X17" s="319" t="s">
        <v>88</v>
      </c>
      <c r="Y17" s="319" t="s">
        <v>88</v>
      </c>
      <c r="Z17" s="274" t="s">
        <v>85</v>
      </c>
      <c r="AA17" s="336"/>
    </row>
    <row r="18" spans="2:49" s="55" customFormat="1" ht="16.5" customHeight="1">
      <c r="B18" s="56" t="s">
        <v>217</v>
      </c>
      <c r="C18" s="402">
        <v>0</v>
      </c>
      <c r="D18" s="395">
        <v>0</v>
      </c>
      <c r="E18" s="395">
        <v>0</v>
      </c>
      <c r="F18" s="395">
        <v>0</v>
      </c>
      <c r="G18" s="395">
        <v>0</v>
      </c>
      <c r="H18" s="395">
        <v>0</v>
      </c>
      <c r="I18" s="395">
        <v>0</v>
      </c>
      <c r="J18" s="395">
        <v>0</v>
      </c>
      <c r="K18" s="395">
        <v>0</v>
      </c>
      <c r="L18" s="395">
        <v>0</v>
      </c>
      <c r="M18" s="395">
        <v>0</v>
      </c>
      <c r="N18" s="395">
        <v>0</v>
      </c>
      <c r="O18" s="395">
        <v>0</v>
      </c>
      <c r="P18" s="395">
        <v>0</v>
      </c>
      <c r="Q18" s="395">
        <v>0</v>
      </c>
      <c r="R18" s="395">
        <v>0</v>
      </c>
      <c r="S18" s="395">
        <v>0</v>
      </c>
      <c r="T18" s="395">
        <v>0</v>
      </c>
      <c r="U18" s="395">
        <v>0</v>
      </c>
      <c r="V18" s="395">
        <v>0</v>
      </c>
      <c r="W18" s="395">
        <v>0</v>
      </c>
      <c r="X18" s="395">
        <v>0</v>
      </c>
      <c r="Y18" s="395">
        <v>0</v>
      </c>
      <c r="Z18" s="274" t="s">
        <v>87</v>
      </c>
      <c r="AA18" s="336"/>
    </row>
    <row r="19" spans="2:49" s="55" customFormat="1" ht="16.5" customHeight="1">
      <c r="B19" s="56" t="s">
        <v>218</v>
      </c>
      <c r="C19" s="400">
        <v>880</v>
      </c>
      <c r="D19" s="319">
        <v>21</v>
      </c>
      <c r="E19" s="319">
        <v>22</v>
      </c>
      <c r="F19" s="319">
        <v>23</v>
      </c>
      <c r="G19" s="319">
        <v>28</v>
      </c>
      <c r="H19" s="319">
        <v>36</v>
      </c>
      <c r="I19" s="319">
        <v>42</v>
      </c>
      <c r="J19" s="319">
        <v>34</v>
      </c>
      <c r="K19" s="319">
        <v>38</v>
      </c>
      <c r="L19" s="319">
        <v>55</v>
      </c>
      <c r="M19" s="319">
        <v>73</v>
      </c>
      <c r="N19" s="319">
        <v>71</v>
      </c>
      <c r="O19" s="319">
        <v>51</v>
      </c>
      <c r="P19" s="319">
        <v>39</v>
      </c>
      <c r="Q19" s="319">
        <v>53</v>
      </c>
      <c r="R19" s="319">
        <v>65</v>
      </c>
      <c r="S19" s="319">
        <v>83</v>
      </c>
      <c r="T19" s="319">
        <v>65</v>
      </c>
      <c r="U19" s="319">
        <v>30</v>
      </c>
      <c r="V19" s="319">
        <v>12</v>
      </c>
      <c r="W19" s="319">
        <v>1</v>
      </c>
      <c r="X19" s="319" t="s">
        <v>88</v>
      </c>
      <c r="Y19" s="319">
        <v>38</v>
      </c>
      <c r="Z19" s="274" t="s">
        <v>90</v>
      </c>
      <c r="AA19" s="336"/>
    </row>
    <row r="20" spans="2:49" s="55" customFormat="1" ht="16.5" customHeight="1">
      <c r="B20" s="56" t="s">
        <v>219</v>
      </c>
      <c r="C20" s="400">
        <v>3758</v>
      </c>
      <c r="D20" s="319">
        <v>97</v>
      </c>
      <c r="E20" s="319">
        <v>137</v>
      </c>
      <c r="F20" s="319">
        <v>164</v>
      </c>
      <c r="G20" s="319">
        <v>161</v>
      </c>
      <c r="H20" s="319">
        <v>203</v>
      </c>
      <c r="I20" s="319">
        <v>182</v>
      </c>
      <c r="J20" s="319">
        <v>196</v>
      </c>
      <c r="K20" s="319">
        <v>171</v>
      </c>
      <c r="L20" s="319">
        <v>234</v>
      </c>
      <c r="M20" s="319">
        <v>297</v>
      </c>
      <c r="N20" s="319">
        <v>285</v>
      </c>
      <c r="O20" s="319">
        <v>263</v>
      </c>
      <c r="P20" s="319">
        <v>181</v>
      </c>
      <c r="Q20" s="319">
        <v>201</v>
      </c>
      <c r="R20" s="319">
        <v>296</v>
      </c>
      <c r="S20" s="319">
        <v>274</v>
      </c>
      <c r="T20" s="319">
        <v>216</v>
      </c>
      <c r="U20" s="319">
        <v>122</v>
      </c>
      <c r="V20" s="319">
        <v>24</v>
      </c>
      <c r="W20" s="319">
        <v>6</v>
      </c>
      <c r="X20" s="319">
        <v>2</v>
      </c>
      <c r="Y20" s="319">
        <v>46</v>
      </c>
      <c r="Z20" s="274" t="s">
        <v>92</v>
      </c>
      <c r="AA20" s="336"/>
    </row>
    <row r="21" spans="2:49" s="55" customFormat="1" ht="16.5" customHeight="1">
      <c r="B21" s="302" t="s">
        <v>220</v>
      </c>
      <c r="C21" s="401">
        <v>2009</v>
      </c>
      <c r="D21" s="337">
        <v>56</v>
      </c>
      <c r="E21" s="337">
        <v>52</v>
      </c>
      <c r="F21" s="337">
        <v>65</v>
      </c>
      <c r="G21" s="337">
        <v>94</v>
      </c>
      <c r="H21" s="337">
        <v>103</v>
      </c>
      <c r="I21" s="337">
        <v>116</v>
      </c>
      <c r="J21" s="337">
        <v>115</v>
      </c>
      <c r="K21" s="337">
        <v>82</v>
      </c>
      <c r="L21" s="337">
        <v>112</v>
      </c>
      <c r="M21" s="337">
        <v>134</v>
      </c>
      <c r="N21" s="337">
        <v>136</v>
      </c>
      <c r="O21" s="337">
        <v>131</v>
      </c>
      <c r="P21" s="337">
        <v>99</v>
      </c>
      <c r="Q21" s="337">
        <v>133</v>
      </c>
      <c r="R21" s="337">
        <v>164</v>
      </c>
      <c r="S21" s="337">
        <v>140</v>
      </c>
      <c r="T21" s="337">
        <v>119</v>
      </c>
      <c r="U21" s="337">
        <v>70</v>
      </c>
      <c r="V21" s="337">
        <v>36</v>
      </c>
      <c r="W21" s="337">
        <v>5</v>
      </c>
      <c r="X21" s="337">
        <v>1</v>
      </c>
      <c r="Y21" s="337">
        <v>46</v>
      </c>
      <c r="Z21" s="303" t="s">
        <v>94</v>
      </c>
      <c r="AA21" s="336"/>
    </row>
    <row r="22" spans="2:49" s="55" customFormat="1" ht="16.5" customHeight="1">
      <c r="B22" s="56" t="s">
        <v>221</v>
      </c>
      <c r="C22" s="400">
        <v>241</v>
      </c>
      <c r="D22" s="319">
        <v>10</v>
      </c>
      <c r="E22" s="319">
        <v>9</v>
      </c>
      <c r="F22" s="319">
        <v>8</v>
      </c>
      <c r="G22" s="319">
        <v>7</v>
      </c>
      <c r="H22" s="319">
        <v>12</v>
      </c>
      <c r="I22" s="319">
        <v>7</v>
      </c>
      <c r="J22" s="319">
        <v>6</v>
      </c>
      <c r="K22" s="319">
        <v>6</v>
      </c>
      <c r="L22" s="319">
        <v>10</v>
      </c>
      <c r="M22" s="319">
        <v>7</v>
      </c>
      <c r="N22" s="319">
        <v>8</v>
      </c>
      <c r="O22" s="319">
        <v>13</v>
      </c>
      <c r="P22" s="319">
        <v>7</v>
      </c>
      <c r="Q22" s="319">
        <v>17</v>
      </c>
      <c r="R22" s="319">
        <v>23</v>
      </c>
      <c r="S22" s="319">
        <v>23</v>
      </c>
      <c r="T22" s="319">
        <v>26</v>
      </c>
      <c r="U22" s="319">
        <v>20</v>
      </c>
      <c r="V22" s="319">
        <v>15</v>
      </c>
      <c r="W22" s="319">
        <v>5</v>
      </c>
      <c r="X22" s="319">
        <v>1</v>
      </c>
      <c r="Y22" s="319">
        <v>1</v>
      </c>
      <c r="Z22" s="274" t="s">
        <v>96</v>
      </c>
      <c r="AA22" s="336"/>
      <c r="AB22" s="336"/>
      <c r="AC22" s="336"/>
      <c r="AD22" s="336"/>
      <c r="AE22" s="336"/>
      <c r="AF22" s="336"/>
      <c r="AG22" s="336"/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36"/>
      <c r="AU22" s="336"/>
      <c r="AV22" s="336"/>
      <c r="AW22" s="336"/>
    </row>
    <row r="23" spans="2:49" s="55" customFormat="1" ht="16.5" customHeight="1">
      <c r="B23" s="56" t="s">
        <v>520</v>
      </c>
      <c r="C23" s="403">
        <v>0</v>
      </c>
      <c r="D23" s="395">
        <v>0</v>
      </c>
      <c r="E23" s="395">
        <v>0</v>
      </c>
      <c r="F23" s="395">
        <v>0</v>
      </c>
      <c r="G23" s="395">
        <v>0</v>
      </c>
      <c r="H23" s="395">
        <v>0</v>
      </c>
      <c r="I23" s="395">
        <v>0</v>
      </c>
      <c r="J23" s="395">
        <v>0</v>
      </c>
      <c r="K23" s="395">
        <v>0</v>
      </c>
      <c r="L23" s="395">
        <v>0</v>
      </c>
      <c r="M23" s="395">
        <v>0</v>
      </c>
      <c r="N23" s="395">
        <v>0</v>
      </c>
      <c r="O23" s="395">
        <v>0</v>
      </c>
      <c r="P23" s="395">
        <v>0</v>
      </c>
      <c r="Q23" s="395">
        <v>0</v>
      </c>
      <c r="R23" s="395">
        <v>0</v>
      </c>
      <c r="S23" s="395">
        <v>0</v>
      </c>
      <c r="T23" s="395">
        <v>0</v>
      </c>
      <c r="U23" s="395">
        <v>0</v>
      </c>
      <c r="V23" s="395">
        <v>0</v>
      </c>
      <c r="W23" s="395">
        <v>0</v>
      </c>
      <c r="X23" s="395">
        <v>0</v>
      </c>
      <c r="Y23" s="395">
        <v>0</v>
      </c>
      <c r="Z23" s="274" t="s">
        <v>521</v>
      </c>
      <c r="AA23" s="336"/>
    </row>
    <row r="24" spans="2:49" s="55" customFormat="1" ht="16.5" customHeight="1">
      <c r="B24" s="56" t="s">
        <v>222</v>
      </c>
      <c r="C24" s="404">
        <v>1316</v>
      </c>
      <c r="D24" s="319">
        <v>47</v>
      </c>
      <c r="E24" s="319">
        <v>49</v>
      </c>
      <c r="F24" s="319">
        <v>61</v>
      </c>
      <c r="G24" s="319">
        <v>80</v>
      </c>
      <c r="H24" s="319">
        <v>72</v>
      </c>
      <c r="I24" s="319">
        <v>46</v>
      </c>
      <c r="J24" s="319">
        <v>51</v>
      </c>
      <c r="K24" s="319">
        <v>65</v>
      </c>
      <c r="L24" s="319">
        <v>78</v>
      </c>
      <c r="M24" s="319">
        <v>124</v>
      </c>
      <c r="N24" s="319">
        <v>83</v>
      </c>
      <c r="O24" s="319">
        <v>83</v>
      </c>
      <c r="P24" s="319">
        <v>67</v>
      </c>
      <c r="Q24" s="319">
        <v>65</v>
      </c>
      <c r="R24" s="319">
        <v>104</v>
      </c>
      <c r="S24" s="319">
        <v>86</v>
      </c>
      <c r="T24" s="319">
        <v>83</v>
      </c>
      <c r="U24" s="319">
        <v>45</v>
      </c>
      <c r="V24" s="319">
        <v>21</v>
      </c>
      <c r="W24" s="319">
        <v>2</v>
      </c>
      <c r="X24" s="319">
        <v>3</v>
      </c>
      <c r="Y24" s="319">
        <v>1</v>
      </c>
      <c r="Z24" s="274" t="s">
        <v>98</v>
      </c>
      <c r="AA24" s="336"/>
    </row>
    <row r="25" spans="2:49" s="55" customFormat="1" ht="16.5" customHeight="1">
      <c r="B25" s="56" t="s">
        <v>223</v>
      </c>
      <c r="C25" s="404">
        <v>1550</v>
      </c>
      <c r="D25" s="319">
        <v>52</v>
      </c>
      <c r="E25" s="319">
        <v>78</v>
      </c>
      <c r="F25" s="319">
        <v>101</v>
      </c>
      <c r="G25" s="319">
        <v>84</v>
      </c>
      <c r="H25" s="319">
        <v>73</v>
      </c>
      <c r="I25" s="319">
        <v>54</v>
      </c>
      <c r="J25" s="319">
        <v>46</v>
      </c>
      <c r="K25" s="319">
        <v>78</v>
      </c>
      <c r="L25" s="319">
        <v>123</v>
      </c>
      <c r="M25" s="319">
        <v>147</v>
      </c>
      <c r="N25" s="319">
        <v>109</v>
      </c>
      <c r="O25" s="319">
        <v>77</v>
      </c>
      <c r="P25" s="319">
        <v>42</v>
      </c>
      <c r="Q25" s="319">
        <v>56</v>
      </c>
      <c r="R25" s="319">
        <v>133</v>
      </c>
      <c r="S25" s="319">
        <v>121</v>
      </c>
      <c r="T25" s="319">
        <v>85</v>
      </c>
      <c r="U25" s="319">
        <v>56</v>
      </c>
      <c r="V25" s="319">
        <v>18</v>
      </c>
      <c r="W25" s="319">
        <v>13</v>
      </c>
      <c r="X25" s="319">
        <v>2</v>
      </c>
      <c r="Y25" s="319">
        <v>2</v>
      </c>
      <c r="Z25" s="275" t="s">
        <v>463</v>
      </c>
      <c r="AA25" s="336"/>
    </row>
    <row r="26" spans="2:49" s="55" customFormat="1" ht="16.5" customHeight="1">
      <c r="B26" s="56" t="s">
        <v>224</v>
      </c>
      <c r="C26" s="404">
        <v>1168</v>
      </c>
      <c r="D26" s="319">
        <v>31</v>
      </c>
      <c r="E26" s="319">
        <v>66</v>
      </c>
      <c r="F26" s="319">
        <v>68</v>
      </c>
      <c r="G26" s="319">
        <v>66</v>
      </c>
      <c r="H26" s="319">
        <v>83</v>
      </c>
      <c r="I26" s="319">
        <v>59</v>
      </c>
      <c r="J26" s="319">
        <v>67</v>
      </c>
      <c r="K26" s="319">
        <v>56</v>
      </c>
      <c r="L26" s="319">
        <v>64</v>
      </c>
      <c r="M26" s="319">
        <v>89</v>
      </c>
      <c r="N26" s="319">
        <v>102</v>
      </c>
      <c r="O26" s="319">
        <v>69</v>
      </c>
      <c r="P26" s="319">
        <v>49</v>
      </c>
      <c r="Q26" s="319">
        <v>68</v>
      </c>
      <c r="R26" s="319">
        <v>77</v>
      </c>
      <c r="S26" s="319">
        <v>70</v>
      </c>
      <c r="T26" s="319">
        <v>49</v>
      </c>
      <c r="U26" s="319">
        <v>28</v>
      </c>
      <c r="V26" s="319">
        <v>7</v>
      </c>
      <c r="W26" s="319" t="s">
        <v>88</v>
      </c>
      <c r="X26" s="319" t="s">
        <v>88</v>
      </c>
      <c r="Y26" s="319" t="s">
        <v>88</v>
      </c>
      <c r="Z26" s="275" t="s">
        <v>464</v>
      </c>
      <c r="AA26" s="336"/>
    </row>
    <row r="27" spans="2:49" s="55" customFormat="1" ht="16.5" customHeight="1">
      <c r="B27" s="396" t="s">
        <v>225</v>
      </c>
      <c r="C27" s="405">
        <v>957</v>
      </c>
      <c r="D27" s="397">
        <v>33</v>
      </c>
      <c r="E27" s="397">
        <v>38</v>
      </c>
      <c r="F27" s="397">
        <v>57</v>
      </c>
      <c r="G27" s="397">
        <v>58</v>
      </c>
      <c r="H27" s="397">
        <v>78</v>
      </c>
      <c r="I27" s="397">
        <v>64</v>
      </c>
      <c r="J27" s="397">
        <v>32</v>
      </c>
      <c r="K27" s="397">
        <v>55</v>
      </c>
      <c r="L27" s="397">
        <v>80</v>
      </c>
      <c r="M27" s="397">
        <v>84</v>
      </c>
      <c r="N27" s="397">
        <v>100</v>
      </c>
      <c r="O27" s="397">
        <v>73</v>
      </c>
      <c r="P27" s="397">
        <v>40</v>
      </c>
      <c r="Q27" s="397">
        <v>45</v>
      </c>
      <c r="R27" s="397">
        <v>37</v>
      </c>
      <c r="S27" s="397">
        <v>45</v>
      </c>
      <c r="T27" s="397">
        <v>23</v>
      </c>
      <c r="U27" s="397">
        <v>11</v>
      </c>
      <c r="V27" s="397">
        <v>1</v>
      </c>
      <c r="W27" s="397" t="s">
        <v>88</v>
      </c>
      <c r="X27" s="397" t="s">
        <v>88</v>
      </c>
      <c r="Y27" s="397">
        <v>3</v>
      </c>
      <c r="Z27" s="398" t="s">
        <v>465</v>
      </c>
      <c r="AA27" s="336"/>
    </row>
    <row r="28" spans="2:49" s="55" customFormat="1" ht="16.5" customHeight="1">
      <c r="B28" s="56" t="s">
        <v>226</v>
      </c>
      <c r="C28" s="404">
        <v>183</v>
      </c>
      <c r="D28" s="319">
        <v>6</v>
      </c>
      <c r="E28" s="319">
        <v>8</v>
      </c>
      <c r="F28" s="319">
        <v>11</v>
      </c>
      <c r="G28" s="319">
        <v>8</v>
      </c>
      <c r="H28" s="319">
        <v>9</v>
      </c>
      <c r="I28" s="319">
        <v>14</v>
      </c>
      <c r="J28" s="319">
        <v>14</v>
      </c>
      <c r="K28" s="319">
        <v>9</v>
      </c>
      <c r="L28" s="319">
        <v>8</v>
      </c>
      <c r="M28" s="319">
        <v>11</v>
      </c>
      <c r="N28" s="319">
        <v>14</v>
      </c>
      <c r="O28" s="319">
        <v>9</v>
      </c>
      <c r="P28" s="319">
        <v>9</v>
      </c>
      <c r="Q28" s="319">
        <v>14</v>
      </c>
      <c r="R28" s="319">
        <v>17</v>
      </c>
      <c r="S28" s="319">
        <v>14</v>
      </c>
      <c r="T28" s="319">
        <v>4</v>
      </c>
      <c r="U28" s="319">
        <v>2</v>
      </c>
      <c r="V28" s="319">
        <v>2</v>
      </c>
      <c r="W28" s="319" t="s">
        <v>88</v>
      </c>
      <c r="X28" s="319" t="s">
        <v>88</v>
      </c>
      <c r="Y28" s="319" t="s">
        <v>88</v>
      </c>
      <c r="Z28" s="274" t="s">
        <v>466</v>
      </c>
      <c r="AA28" s="336"/>
    </row>
    <row r="29" spans="2:49" s="55" customFormat="1" ht="16.5" customHeight="1">
      <c r="B29" s="56" t="s">
        <v>227</v>
      </c>
      <c r="C29" s="404">
        <v>1408</v>
      </c>
      <c r="D29" s="319">
        <v>44</v>
      </c>
      <c r="E29" s="319">
        <v>56</v>
      </c>
      <c r="F29" s="319">
        <v>70</v>
      </c>
      <c r="G29" s="319">
        <v>83</v>
      </c>
      <c r="H29" s="319">
        <v>96</v>
      </c>
      <c r="I29" s="319">
        <v>76</v>
      </c>
      <c r="J29" s="319">
        <v>71</v>
      </c>
      <c r="K29" s="319">
        <v>69</v>
      </c>
      <c r="L29" s="319">
        <v>74</v>
      </c>
      <c r="M29" s="319">
        <v>144</v>
      </c>
      <c r="N29" s="319">
        <v>141</v>
      </c>
      <c r="O29" s="319">
        <v>95</v>
      </c>
      <c r="P29" s="319">
        <v>68</v>
      </c>
      <c r="Q29" s="319">
        <v>79</v>
      </c>
      <c r="R29" s="319">
        <v>98</v>
      </c>
      <c r="S29" s="319">
        <v>62</v>
      </c>
      <c r="T29" s="319">
        <v>31</v>
      </c>
      <c r="U29" s="319">
        <v>26</v>
      </c>
      <c r="V29" s="319">
        <v>13</v>
      </c>
      <c r="W29" s="319">
        <v>3</v>
      </c>
      <c r="X29" s="319">
        <v>1</v>
      </c>
      <c r="Y29" s="319">
        <v>8</v>
      </c>
      <c r="Z29" s="274" t="s">
        <v>467</v>
      </c>
      <c r="AA29" s="336"/>
    </row>
    <row r="30" spans="2:49" s="55" customFormat="1" ht="16.5" customHeight="1">
      <c r="B30" s="56" t="s">
        <v>228</v>
      </c>
      <c r="C30" s="404">
        <v>2053</v>
      </c>
      <c r="D30" s="319">
        <v>50</v>
      </c>
      <c r="E30" s="319">
        <v>85</v>
      </c>
      <c r="F30" s="319">
        <v>66</v>
      </c>
      <c r="G30" s="319">
        <v>76</v>
      </c>
      <c r="H30" s="319">
        <v>102</v>
      </c>
      <c r="I30" s="319">
        <v>76</v>
      </c>
      <c r="J30" s="319">
        <v>74</v>
      </c>
      <c r="K30" s="319">
        <v>107</v>
      </c>
      <c r="L30" s="319">
        <v>110</v>
      </c>
      <c r="M30" s="319">
        <v>176</v>
      </c>
      <c r="N30" s="319">
        <v>127</v>
      </c>
      <c r="O30" s="319">
        <v>132</v>
      </c>
      <c r="P30" s="319">
        <v>104</v>
      </c>
      <c r="Q30" s="319">
        <v>153</v>
      </c>
      <c r="R30" s="319">
        <v>225</v>
      </c>
      <c r="S30" s="319">
        <v>191</v>
      </c>
      <c r="T30" s="319">
        <v>115</v>
      </c>
      <c r="U30" s="319">
        <v>44</v>
      </c>
      <c r="V30" s="319">
        <v>20</v>
      </c>
      <c r="W30" s="319">
        <v>2</v>
      </c>
      <c r="X30" s="319">
        <v>1</v>
      </c>
      <c r="Y30" s="319">
        <v>17</v>
      </c>
      <c r="Z30" s="274" t="s">
        <v>468</v>
      </c>
      <c r="AA30" s="336"/>
    </row>
    <row r="31" spans="2:49" s="55" customFormat="1" ht="16.5" customHeight="1">
      <c r="B31" s="56" t="s">
        <v>229</v>
      </c>
      <c r="C31" s="404">
        <v>279</v>
      </c>
      <c r="D31" s="319">
        <v>6</v>
      </c>
      <c r="E31" s="319">
        <v>13</v>
      </c>
      <c r="F31" s="319">
        <v>20</v>
      </c>
      <c r="G31" s="319">
        <v>24</v>
      </c>
      <c r="H31" s="319">
        <v>21</v>
      </c>
      <c r="I31" s="319">
        <v>7</v>
      </c>
      <c r="J31" s="319">
        <v>14</v>
      </c>
      <c r="K31" s="319">
        <v>14</v>
      </c>
      <c r="L31" s="319">
        <v>19</v>
      </c>
      <c r="M31" s="319">
        <v>44</v>
      </c>
      <c r="N31" s="319">
        <v>24</v>
      </c>
      <c r="O31" s="319">
        <v>20</v>
      </c>
      <c r="P31" s="319">
        <v>15</v>
      </c>
      <c r="Q31" s="319">
        <v>10</v>
      </c>
      <c r="R31" s="319">
        <v>9</v>
      </c>
      <c r="S31" s="319">
        <v>9</v>
      </c>
      <c r="T31" s="319">
        <v>5</v>
      </c>
      <c r="U31" s="319">
        <v>2</v>
      </c>
      <c r="V31" s="319" t="s">
        <v>88</v>
      </c>
      <c r="W31" s="319" t="s">
        <v>88</v>
      </c>
      <c r="X31" s="319" t="s">
        <v>88</v>
      </c>
      <c r="Y31" s="319">
        <v>3</v>
      </c>
      <c r="Z31" s="274" t="s">
        <v>469</v>
      </c>
      <c r="AA31" s="336"/>
    </row>
    <row r="32" spans="2:49" s="55" customFormat="1" ht="16.5" customHeight="1">
      <c r="B32" s="396" t="s">
        <v>230</v>
      </c>
      <c r="C32" s="405">
        <v>1244</v>
      </c>
      <c r="D32" s="397">
        <v>39</v>
      </c>
      <c r="E32" s="397">
        <v>40</v>
      </c>
      <c r="F32" s="397">
        <v>46</v>
      </c>
      <c r="G32" s="397">
        <v>64</v>
      </c>
      <c r="H32" s="397">
        <v>63</v>
      </c>
      <c r="I32" s="397">
        <v>64</v>
      </c>
      <c r="J32" s="397">
        <v>67</v>
      </c>
      <c r="K32" s="397">
        <v>68</v>
      </c>
      <c r="L32" s="397">
        <v>82</v>
      </c>
      <c r="M32" s="397">
        <v>132</v>
      </c>
      <c r="N32" s="397">
        <v>98</v>
      </c>
      <c r="O32" s="397">
        <v>72</v>
      </c>
      <c r="P32" s="397">
        <v>59</v>
      </c>
      <c r="Q32" s="397">
        <v>95</v>
      </c>
      <c r="R32" s="397">
        <v>108</v>
      </c>
      <c r="S32" s="397">
        <v>78</v>
      </c>
      <c r="T32" s="397">
        <v>35</v>
      </c>
      <c r="U32" s="397">
        <v>12</v>
      </c>
      <c r="V32" s="397">
        <v>12</v>
      </c>
      <c r="W32" s="397" t="s">
        <v>88</v>
      </c>
      <c r="X32" s="397" t="s">
        <v>88</v>
      </c>
      <c r="Y32" s="397">
        <v>10</v>
      </c>
      <c r="Z32" s="399" t="s">
        <v>107</v>
      </c>
      <c r="AA32" s="336"/>
    </row>
    <row r="33" spans="1:27" s="55" customFormat="1" ht="16.5" customHeight="1">
      <c r="B33" s="56" t="s">
        <v>519</v>
      </c>
      <c r="C33" s="404">
        <v>1227</v>
      </c>
      <c r="D33" s="319">
        <v>19</v>
      </c>
      <c r="E33" s="319">
        <v>30</v>
      </c>
      <c r="F33" s="319">
        <v>51</v>
      </c>
      <c r="G33" s="319">
        <v>64</v>
      </c>
      <c r="H33" s="319">
        <v>98</v>
      </c>
      <c r="I33" s="319">
        <v>65</v>
      </c>
      <c r="J33" s="319">
        <v>40</v>
      </c>
      <c r="K33" s="319">
        <v>42</v>
      </c>
      <c r="L33" s="319">
        <v>73</v>
      </c>
      <c r="M33" s="319">
        <v>95</v>
      </c>
      <c r="N33" s="319">
        <v>112</v>
      </c>
      <c r="O33" s="319">
        <v>87</v>
      </c>
      <c r="P33" s="319">
        <v>50</v>
      </c>
      <c r="Q33" s="319">
        <v>64</v>
      </c>
      <c r="R33" s="319">
        <v>98</v>
      </c>
      <c r="S33" s="319">
        <v>88</v>
      </c>
      <c r="T33" s="319">
        <v>74</v>
      </c>
      <c r="U33" s="319">
        <v>44</v>
      </c>
      <c r="V33" s="319">
        <v>26</v>
      </c>
      <c r="W33" s="319">
        <v>4</v>
      </c>
      <c r="X33" s="319">
        <v>1</v>
      </c>
      <c r="Y33" s="319">
        <v>2</v>
      </c>
      <c r="Z33" s="274" t="s">
        <v>516</v>
      </c>
      <c r="AA33" s="336"/>
    </row>
    <row r="34" spans="1:27" s="55" customFormat="1" ht="16.5" customHeight="1">
      <c r="B34" s="56" t="s">
        <v>231</v>
      </c>
      <c r="C34" s="404">
        <v>258</v>
      </c>
      <c r="D34" s="319">
        <v>5</v>
      </c>
      <c r="E34" s="319">
        <v>2</v>
      </c>
      <c r="F34" s="319">
        <v>5</v>
      </c>
      <c r="G34" s="319">
        <v>9</v>
      </c>
      <c r="H34" s="319">
        <v>21</v>
      </c>
      <c r="I34" s="319">
        <v>7</v>
      </c>
      <c r="J34" s="319">
        <v>7</v>
      </c>
      <c r="K34" s="319">
        <v>11</v>
      </c>
      <c r="L34" s="319">
        <v>10</v>
      </c>
      <c r="M34" s="319">
        <v>27</v>
      </c>
      <c r="N34" s="319">
        <v>17</v>
      </c>
      <c r="O34" s="319">
        <v>18</v>
      </c>
      <c r="P34" s="319">
        <v>19</v>
      </c>
      <c r="Q34" s="319">
        <v>23</v>
      </c>
      <c r="R34" s="319">
        <v>23</v>
      </c>
      <c r="S34" s="319">
        <v>24</v>
      </c>
      <c r="T34" s="319">
        <v>21</v>
      </c>
      <c r="U34" s="319">
        <v>5</v>
      </c>
      <c r="V34" s="319">
        <v>2</v>
      </c>
      <c r="W34" s="319">
        <v>1</v>
      </c>
      <c r="X34" s="319" t="s">
        <v>88</v>
      </c>
      <c r="Y34" s="319">
        <v>1</v>
      </c>
      <c r="Z34" s="274" t="s">
        <v>110</v>
      </c>
      <c r="AA34" s="336"/>
    </row>
    <row r="35" spans="1:27" s="55" customFormat="1" ht="16.5" customHeight="1">
      <c r="B35" s="56" t="s">
        <v>232</v>
      </c>
      <c r="C35" s="404">
        <v>1401</v>
      </c>
      <c r="D35" s="319">
        <v>35</v>
      </c>
      <c r="E35" s="319">
        <v>27</v>
      </c>
      <c r="F35" s="319">
        <v>41</v>
      </c>
      <c r="G35" s="319">
        <v>62</v>
      </c>
      <c r="H35" s="319">
        <v>77</v>
      </c>
      <c r="I35" s="319">
        <v>71</v>
      </c>
      <c r="J35" s="319">
        <v>93</v>
      </c>
      <c r="K35" s="319">
        <v>64</v>
      </c>
      <c r="L35" s="319">
        <v>89</v>
      </c>
      <c r="M35" s="319">
        <v>113</v>
      </c>
      <c r="N35" s="319">
        <v>129</v>
      </c>
      <c r="O35" s="319">
        <v>91</v>
      </c>
      <c r="P35" s="319">
        <v>71</v>
      </c>
      <c r="Q35" s="319">
        <v>81</v>
      </c>
      <c r="R35" s="319">
        <v>96</v>
      </c>
      <c r="S35" s="319">
        <v>91</v>
      </c>
      <c r="T35" s="319">
        <v>59</v>
      </c>
      <c r="U35" s="319">
        <v>43</v>
      </c>
      <c r="V35" s="319">
        <v>19</v>
      </c>
      <c r="W35" s="319">
        <v>5</v>
      </c>
      <c r="X35" s="319" t="s">
        <v>88</v>
      </c>
      <c r="Y35" s="319">
        <v>44</v>
      </c>
      <c r="Z35" s="274" t="s">
        <v>112</v>
      </c>
      <c r="AA35" s="336"/>
    </row>
    <row r="36" spans="1:27" s="55" customFormat="1" ht="16.5" customHeight="1">
      <c r="B36" s="56" t="s">
        <v>233</v>
      </c>
      <c r="C36" s="404">
        <v>1239</v>
      </c>
      <c r="D36" s="319">
        <v>39</v>
      </c>
      <c r="E36" s="319">
        <v>25</v>
      </c>
      <c r="F36" s="319">
        <v>31</v>
      </c>
      <c r="G36" s="319">
        <v>32</v>
      </c>
      <c r="H36" s="319">
        <v>65</v>
      </c>
      <c r="I36" s="319">
        <v>65</v>
      </c>
      <c r="J36" s="319">
        <v>61</v>
      </c>
      <c r="K36" s="319">
        <v>38</v>
      </c>
      <c r="L36" s="319">
        <v>70</v>
      </c>
      <c r="M36" s="319">
        <v>84</v>
      </c>
      <c r="N36" s="319">
        <v>83</v>
      </c>
      <c r="O36" s="319">
        <v>70</v>
      </c>
      <c r="P36" s="319">
        <v>61</v>
      </c>
      <c r="Q36" s="319">
        <v>76</v>
      </c>
      <c r="R36" s="319">
        <v>132</v>
      </c>
      <c r="S36" s="319">
        <v>107</v>
      </c>
      <c r="T36" s="319">
        <v>101</v>
      </c>
      <c r="U36" s="319">
        <v>49</v>
      </c>
      <c r="V36" s="319">
        <v>20</v>
      </c>
      <c r="W36" s="319">
        <v>2</v>
      </c>
      <c r="X36" s="319" t="s">
        <v>88</v>
      </c>
      <c r="Y36" s="319">
        <v>28</v>
      </c>
      <c r="Z36" s="274" t="s">
        <v>114</v>
      </c>
      <c r="AA36" s="336"/>
    </row>
    <row r="37" spans="1:27" s="55" customFormat="1" ht="16.5" customHeight="1">
      <c r="B37" s="396" t="s">
        <v>234</v>
      </c>
      <c r="C37" s="405">
        <v>2616</v>
      </c>
      <c r="D37" s="397">
        <v>40</v>
      </c>
      <c r="E37" s="397">
        <v>54</v>
      </c>
      <c r="F37" s="397">
        <v>102</v>
      </c>
      <c r="G37" s="397">
        <v>110</v>
      </c>
      <c r="H37" s="397">
        <v>124</v>
      </c>
      <c r="I37" s="397">
        <v>124</v>
      </c>
      <c r="J37" s="397">
        <v>110</v>
      </c>
      <c r="K37" s="397">
        <v>120</v>
      </c>
      <c r="L37" s="397">
        <v>149</v>
      </c>
      <c r="M37" s="397">
        <v>260</v>
      </c>
      <c r="N37" s="397">
        <v>225</v>
      </c>
      <c r="O37" s="397">
        <v>167</v>
      </c>
      <c r="P37" s="397">
        <v>141</v>
      </c>
      <c r="Q37" s="397">
        <v>183</v>
      </c>
      <c r="R37" s="397">
        <v>237</v>
      </c>
      <c r="S37" s="397">
        <v>156</v>
      </c>
      <c r="T37" s="397">
        <v>117</v>
      </c>
      <c r="U37" s="397">
        <v>73</v>
      </c>
      <c r="V37" s="397">
        <v>10</v>
      </c>
      <c r="W37" s="397" t="s">
        <v>88</v>
      </c>
      <c r="X37" s="397">
        <v>1</v>
      </c>
      <c r="Y37" s="397">
        <v>113</v>
      </c>
      <c r="Z37" s="399" t="s">
        <v>116</v>
      </c>
      <c r="AA37" s="336"/>
    </row>
    <row r="38" spans="1:27" s="55" customFormat="1" ht="16.5" customHeight="1">
      <c r="B38" s="56" t="s">
        <v>235</v>
      </c>
      <c r="C38" s="404">
        <v>2024</v>
      </c>
      <c r="D38" s="319">
        <v>43</v>
      </c>
      <c r="E38" s="319">
        <v>80</v>
      </c>
      <c r="F38" s="319">
        <v>90</v>
      </c>
      <c r="G38" s="319">
        <v>109</v>
      </c>
      <c r="H38" s="319">
        <v>91</v>
      </c>
      <c r="I38" s="319">
        <v>82</v>
      </c>
      <c r="J38" s="319">
        <v>78</v>
      </c>
      <c r="K38" s="319">
        <v>94</v>
      </c>
      <c r="L38" s="319">
        <v>130</v>
      </c>
      <c r="M38" s="319">
        <v>178</v>
      </c>
      <c r="N38" s="319">
        <v>132</v>
      </c>
      <c r="O38" s="319">
        <v>148</v>
      </c>
      <c r="P38" s="319">
        <v>100</v>
      </c>
      <c r="Q38" s="319">
        <v>116</v>
      </c>
      <c r="R38" s="319">
        <v>199</v>
      </c>
      <c r="S38" s="319">
        <v>160</v>
      </c>
      <c r="T38" s="319">
        <v>107</v>
      </c>
      <c r="U38" s="319">
        <v>44</v>
      </c>
      <c r="V38" s="319">
        <v>7</v>
      </c>
      <c r="W38" s="319">
        <v>6</v>
      </c>
      <c r="X38" s="319">
        <v>1</v>
      </c>
      <c r="Y38" s="319">
        <v>29</v>
      </c>
      <c r="Z38" s="274" t="s">
        <v>118</v>
      </c>
      <c r="AA38" s="336"/>
    </row>
    <row r="39" spans="1:27" s="55" customFormat="1" ht="16.5" customHeight="1">
      <c r="B39" s="56" t="s">
        <v>236</v>
      </c>
      <c r="C39" s="404">
        <v>2425</v>
      </c>
      <c r="D39" s="319">
        <v>131</v>
      </c>
      <c r="E39" s="319">
        <v>63</v>
      </c>
      <c r="F39" s="319">
        <v>52</v>
      </c>
      <c r="G39" s="319">
        <v>55</v>
      </c>
      <c r="H39" s="319">
        <v>109</v>
      </c>
      <c r="I39" s="319">
        <v>158</v>
      </c>
      <c r="J39" s="319">
        <v>168</v>
      </c>
      <c r="K39" s="319">
        <v>167</v>
      </c>
      <c r="L39" s="319">
        <v>100</v>
      </c>
      <c r="M39" s="319">
        <v>176</v>
      </c>
      <c r="N39" s="319">
        <v>195</v>
      </c>
      <c r="O39" s="319">
        <v>159</v>
      </c>
      <c r="P39" s="319">
        <v>116</v>
      </c>
      <c r="Q39" s="319">
        <v>149</v>
      </c>
      <c r="R39" s="319">
        <v>173</v>
      </c>
      <c r="S39" s="319">
        <v>137</v>
      </c>
      <c r="T39" s="319">
        <v>142</v>
      </c>
      <c r="U39" s="319">
        <v>77</v>
      </c>
      <c r="V39" s="319">
        <v>20</v>
      </c>
      <c r="W39" s="319">
        <v>4</v>
      </c>
      <c r="X39" s="319">
        <v>1</v>
      </c>
      <c r="Y39" s="319">
        <v>73</v>
      </c>
      <c r="Z39" s="274" t="s">
        <v>120</v>
      </c>
      <c r="AA39" s="336"/>
    </row>
    <row r="40" spans="1:27" s="55" customFormat="1" ht="16.5" customHeight="1">
      <c r="B40" s="56" t="s">
        <v>237</v>
      </c>
      <c r="C40" s="404">
        <v>3011</v>
      </c>
      <c r="D40" s="319">
        <v>74</v>
      </c>
      <c r="E40" s="319">
        <v>89</v>
      </c>
      <c r="F40" s="319">
        <v>95</v>
      </c>
      <c r="G40" s="319">
        <v>114</v>
      </c>
      <c r="H40" s="319">
        <v>151</v>
      </c>
      <c r="I40" s="319">
        <v>164</v>
      </c>
      <c r="J40" s="319">
        <v>126</v>
      </c>
      <c r="K40" s="319">
        <v>129</v>
      </c>
      <c r="L40" s="319">
        <v>177</v>
      </c>
      <c r="M40" s="319">
        <v>268</v>
      </c>
      <c r="N40" s="319">
        <v>253</v>
      </c>
      <c r="O40" s="319">
        <v>196</v>
      </c>
      <c r="P40" s="319">
        <v>184</v>
      </c>
      <c r="Q40" s="319">
        <v>153</v>
      </c>
      <c r="R40" s="319">
        <v>230</v>
      </c>
      <c r="S40" s="319">
        <v>201</v>
      </c>
      <c r="T40" s="319">
        <v>201</v>
      </c>
      <c r="U40" s="319">
        <v>95</v>
      </c>
      <c r="V40" s="319">
        <v>30</v>
      </c>
      <c r="W40" s="319">
        <v>5</v>
      </c>
      <c r="X40" s="319">
        <v>1</v>
      </c>
      <c r="Y40" s="319">
        <v>75</v>
      </c>
      <c r="Z40" s="274" t="s">
        <v>122</v>
      </c>
      <c r="AA40" s="336"/>
    </row>
    <row r="41" spans="1:27" s="55" customFormat="1" ht="16.5" customHeight="1">
      <c r="B41" s="56" t="s">
        <v>238</v>
      </c>
      <c r="C41" s="404">
        <v>2822</v>
      </c>
      <c r="D41" s="319">
        <v>69</v>
      </c>
      <c r="E41" s="319">
        <v>80</v>
      </c>
      <c r="F41" s="319">
        <v>69</v>
      </c>
      <c r="G41" s="319">
        <v>71</v>
      </c>
      <c r="H41" s="319">
        <v>137</v>
      </c>
      <c r="I41" s="319">
        <v>157</v>
      </c>
      <c r="J41" s="319">
        <v>144</v>
      </c>
      <c r="K41" s="319">
        <v>144</v>
      </c>
      <c r="L41" s="319">
        <v>158</v>
      </c>
      <c r="M41" s="319">
        <v>197</v>
      </c>
      <c r="N41" s="319">
        <v>225</v>
      </c>
      <c r="O41" s="319">
        <v>176</v>
      </c>
      <c r="P41" s="319">
        <v>188</v>
      </c>
      <c r="Q41" s="319">
        <v>206</v>
      </c>
      <c r="R41" s="319">
        <v>253</v>
      </c>
      <c r="S41" s="319">
        <v>203</v>
      </c>
      <c r="T41" s="319">
        <v>143</v>
      </c>
      <c r="U41" s="319">
        <v>97</v>
      </c>
      <c r="V41" s="319">
        <v>39</v>
      </c>
      <c r="W41" s="319">
        <v>11</v>
      </c>
      <c r="X41" s="319">
        <v>2</v>
      </c>
      <c r="Y41" s="319">
        <v>53</v>
      </c>
      <c r="Z41" s="274" t="s">
        <v>124</v>
      </c>
      <c r="AA41" s="336"/>
    </row>
    <row r="42" spans="1:27" s="55" customFormat="1" ht="16.5" customHeight="1">
      <c r="B42" s="396" t="s">
        <v>239</v>
      </c>
      <c r="C42" s="405">
        <v>1414</v>
      </c>
      <c r="D42" s="397">
        <v>46</v>
      </c>
      <c r="E42" s="397">
        <v>57</v>
      </c>
      <c r="F42" s="397">
        <v>48</v>
      </c>
      <c r="G42" s="397">
        <v>56</v>
      </c>
      <c r="H42" s="397">
        <v>88</v>
      </c>
      <c r="I42" s="397">
        <v>89</v>
      </c>
      <c r="J42" s="397">
        <v>71</v>
      </c>
      <c r="K42" s="397">
        <v>88</v>
      </c>
      <c r="L42" s="397">
        <v>88</v>
      </c>
      <c r="M42" s="397">
        <v>118</v>
      </c>
      <c r="N42" s="397">
        <v>109</v>
      </c>
      <c r="O42" s="397">
        <v>93</v>
      </c>
      <c r="P42" s="397">
        <v>67</v>
      </c>
      <c r="Q42" s="397">
        <v>92</v>
      </c>
      <c r="R42" s="397">
        <v>109</v>
      </c>
      <c r="S42" s="397">
        <v>76</v>
      </c>
      <c r="T42" s="397">
        <v>51</v>
      </c>
      <c r="U42" s="397">
        <v>23</v>
      </c>
      <c r="V42" s="397">
        <v>16</v>
      </c>
      <c r="W42" s="397">
        <v>3</v>
      </c>
      <c r="X42" s="397">
        <v>1</v>
      </c>
      <c r="Y42" s="397">
        <v>25</v>
      </c>
      <c r="Z42" s="399" t="s">
        <v>126</v>
      </c>
      <c r="AA42" s="336"/>
    </row>
    <row r="43" spans="1:27" s="55" customFormat="1" ht="16.5" customHeight="1">
      <c r="B43" s="56" t="s">
        <v>240</v>
      </c>
      <c r="C43" s="404">
        <v>1334</v>
      </c>
      <c r="D43" s="319">
        <v>29</v>
      </c>
      <c r="E43" s="319">
        <v>48</v>
      </c>
      <c r="F43" s="319">
        <v>45</v>
      </c>
      <c r="G43" s="319">
        <v>61</v>
      </c>
      <c r="H43" s="319">
        <v>80</v>
      </c>
      <c r="I43" s="319">
        <v>76</v>
      </c>
      <c r="J43" s="319">
        <v>71</v>
      </c>
      <c r="K43" s="319">
        <v>43</v>
      </c>
      <c r="L43" s="319">
        <v>67</v>
      </c>
      <c r="M43" s="319">
        <v>151</v>
      </c>
      <c r="N43" s="319">
        <v>107</v>
      </c>
      <c r="O43" s="319">
        <v>73</v>
      </c>
      <c r="P43" s="319">
        <v>68</v>
      </c>
      <c r="Q43" s="319">
        <v>66</v>
      </c>
      <c r="R43" s="319">
        <v>114</v>
      </c>
      <c r="S43" s="319">
        <v>83</v>
      </c>
      <c r="T43" s="319">
        <v>70</v>
      </c>
      <c r="U43" s="319">
        <v>19</v>
      </c>
      <c r="V43" s="319">
        <v>8</v>
      </c>
      <c r="W43" s="319">
        <v>1</v>
      </c>
      <c r="X43" s="319">
        <v>1</v>
      </c>
      <c r="Y43" s="319">
        <v>53</v>
      </c>
      <c r="Z43" s="274" t="s">
        <v>128</v>
      </c>
      <c r="AA43" s="336"/>
    </row>
    <row r="44" spans="1:27" s="55" customFormat="1" ht="16.5" customHeight="1">
      <c r="B44" s="56" t="s">
        <v>241</v>
      </c>
      <c r="C44" s="404">
        <v>937</v>
      </c>
      <c r="D44" s="319">
        <v>50</v>
      </c>
      <c r="E44" s="319">
        <v>55</v>
      </c>
      <c r="F44" s="319">
        <v>63</v>
      </c>
      <c r="G44" s="319">
        <v>46</v>
      </c>
      <c r="H44" s="319">
        <v>56</v>
      </c>
      <c r="I44" s="319">
        <v>56</v>
      </c>
      <c r="J44" s="319">
        <v>63</v>
      </c>
      <c r="K44" s="319">
        <v>80</v>
      </c>
      <c r="L44" s="319">
        <v>67</v>
      </c>
      <c r="M44" s="319">
        <v>88</v>
      </c>
      <c r="N44" s="319">
        <v>65</v>
      </c>
      <c r="O44" s="319">
        <v>47</v>
      </c>
      <c r="P44" s="319">
        <v>37</v>
      </c>
      <c r="Q44" s="319">
        <v>46</v>
      </c>
      <c r="R44" s="319">
        <v>47</v>
      </c>
      <c r="S44" s="319">
        <v>37</v>
      </c>
      <c r="T44" s="319">
        <v>16</v>
      </c>
      <c r="U44" s="319">
        <v>5</v>
      </c>
      <c r="V44" s="319">
        <v>1</v>
      </c>
      <c r="W44" s="319">
        <v>1</v>
      </c>
      <c r="X44" s="319" t="s">
        <v>88</v>
      </c>
      <c r="Y44" s="319">
        <v>11</v>
      </c>
      <c r="Z44" s="274" t="s">
        <v>130</v>
      </c>
      <c r="AA44" s="336"/>
    </row>
    <row r="45" spans="1:27" s="55" customFormat="1" ht="16.5" customHeight="1">
      <c r="B45" s="56" t="s">
        <v>242</v>
      </c>
      <c r="C45" s="404">
        <v>2870</v>
      </c>
      <c r="D45" s="319">
        <v>77</v>
      </c>
      <c r="E45" s="319">
        <v>94</v>
      </c>
      <c r="F45" s="319">
        <v>91</v>
      </c>
      <c r="G45" s="319">
        <v>90</v>
      </c>
      <c r="H45" s="319">
        <v>146</v>
      </c>
      <c r="I45" s="319">
        <v>180</v>
      </c>
      <c r="J45" s="319">
        <v>198</v>
      </c>
      <c r="K45" s="319">
        <v>192</v>
      </c>
      <c r="L45" s="319">
        <v>183</v>
      </c>
      <c r="M45" s="319">
        <v>243</v>
      </c>
      <c r="N45" s="319">
        <v>276</v>
      </c>
      <c r="O45" s="319">
        <v>212</v>
      </c>
      <c r="P45" s="319">
        <v>162</v>
      </c>
      <c r="Q45" s="319">
        <v>177</v>
      </c>
      <c r="R45" s="319">
        <v>189</v>
      </c>
      <c r="S45" s="319">
        <v>145</v>
      </c>
      <c r="T45" s="319">
        <v>95</v>
      </c>
      <c r="U45" s="319">
        <v>55</v>
      </c>
      <c r="V45" s="319">
        <v>19</v>
      </c>
      <c r="W45" s="319">
        <v>2</v>
      </c>
      <c r="X45" s="319" t="s">
        <v>88</v>
      </c>
      <c r="Y45" s="319">
        <v>44</v>
      </c>
      <c r="Z45" s="274" t="s">
        <v>132</v>
      </c>
      <c r="AA45" s="336"/>
    </row>
    <row r="46" spans="1:27" s="55" customFormat="1" ht="16.5" customHeight="1" thickBot="1">
      <c r="B46" s="56" t="s">
        <v>243</v>
      </c>
      <c r="C46" s="404">
        <v>388</v>
      </c>
      <c r="D46" s="319">
        <v>15</v>
      </c>
      <c r="E46" s="319">
        <v>12</v>
      </c>
      <c r="F46" s="319">
        <v>15</v>
      </c>
      <c r="G46" s="319">
        <v>32</v>
      </c>
      <c r="H46" s="319">
        <v>38</v>
      </c>
      <c r="I46" s="319">
        <v>24</v>
      </c>
      <c r="J46" s="319">
        <v>23</v>
      </c>
      <c r="K46" s="319">
        <v>12</v>
      </c>
      <c r="L46" s="319">
        <v>12</v>
      </c>
      <c r="M46" s="319">
        <v>50</v>
      </c>
      <c r="N46" s="319">
        <v>48</v>
      </c>
      <c r="O46" s="319">
        <v>31</v>
      </c>
      <c r="P46" s="319">
        <v>14</v>
      </c>
      <c r="Q46" s="319">
        <v>14</v>
      </c>
      <c r="R46" s="319">
        <v>21</v>
      </c>
      <c r="S46" s="319">
        <v>12</v>
      </c>
      <c r="T46" s="319">
        <v>13</v>
      </c>
      <c r="U46" s="319">
        <v>1</v>
      </c>
      <c r="V46" s="319" t="s">
        <v>88</v>
      </c>
      <c r="W46" s="319">
        <v>1</v>
      </c>
      <c r="X46" s="319" t="s">
        <v>88</v>
      </c>
      <c r="Y46" s="319" t="s">
        <v>88</v>
      </c>
      <c r="Z46" s="276" t="s">
        <v>134</v>
      </c>
      <c r="AA46" s="336"/>
    </row>
    <row r="47" spans="1:27" s="55" customFormat="1" ht="14">
      <c r="A47" s="321"/>
      <c r="B47" s="59" t="s">
        <v>518</v>
      </c>
      <c r="C47" s="60"/>
      <c r="D47" s="338"/>
      <c r="E47" s="338"/>
      <c r="F47" s="338"/>
      <c r="G47" s="338"/>
      <c r="H47" s="338"/>
      <c r="I47" s="338"/>
      <c r="J47" s="338"/>
      <c r="K47" s="338"/>
      <c r="L47" s="338"/>
      <c r="M47" s="338"/>
      <c r="N47" s="338"/>
      <c r="O47" s="338"/>
      <c r="P47" s="338"/>
      <c r="Q47" s="338"/>
      <c r="R47" s="338"/>
      <c r="S47" s="338"/>
      <c r="T47" s="338"/>
      <c r="U47" s="338"/>
      <c r="V47" s="338"/>
      <c r="W47" s="338"/>
      <c r="X47" s="338"/>
      <c r="Y47" s="338"/>
      <c r="Z47" s="277"/>
      <c r="AA47" s="336"/>
    </row>
    <row r="48" spans="1:27" s="55" customFormat="1" ht="14">
      <c r="A48" s="58"/>
      <c r="B48" s="210" t="s">
        <v>530</v>
      </c>
      <c r="C48" s="57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277"/>
      <c r="AA48" s="336"/>
    </row>
    <row r="49" spans="1:27" s="58" customFormat="1" ht="12.75" customHeight="1">
      <c r="B49" s="61" t="s">
        <v>244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271"/>
    </row>
    <row r="50" spans="1:27" ht="19">
      <c r="A50" s="564" t="s">
        <v>634</v>
      </c>
      <c r="B50" s="564"/>
      <c r="C50" s="564"/>
      <c r="D50" s="564"/>
      <c r="E50" s="564"/>
      <c r="F50" s="564"/>
      <c r="G50" s="564"/>
      <c r="H50" s="564"/>
      <c r="I50" s="564"/>
      <c r="J50" s="564"/>
      <c r="K50" s="564"/>
      <c r="L50" s="564"/>
      <c r="M50" s="564"/>
      <c r="N50" s="564"/>
      <c r="O50" s="564"/>
      <c r="P50" s="564"/>
      <c r="Q50" s="564"/>
      <c r="R50" s="564"/>
      <c r="S50" s="564"/>
      <c r="T50" s="564"/>
      <c r="U50" s="564"/>
      <c r="V50" s="564"/>
      <c r="W50" s="564"/>
      <c r="X50" s="564"/>
      <c r="Y50" s="564"/>
      <c r="Z50" s="272"/>
    </row>
    <row r="51" spans="1:27" ht="7.5" customHeight="1">
      <c r="A51" s="320"/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272"/>
    </row>
    <row r="52" spans="1:27" ht="12" customHeight="1"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317" t="s">
        <v>629</v>
      </c>
      <c r="M52" s="147" t="s">
        <v>495</v>
      </c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</row>
    <row r="53" spans="1:27" s="199" customFormat="1" ht="7.5" customHeight="1" thickBo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273"/>
    </row>
    <row r="54" spans="1:27" s="58" customFormat="1" ht="15.75" customHeight="1">
      <c r="A54" s="565" t="s">
        <v>166</v>
      </c>
      <c r="B54" s="566"/>
      <c r="C54" s="566" t="s">
        <v>245</v>
      </c>
      <c r="D54" s="323" t="s">
        <v>630</v>
      </c>
      <c r="E54" s="323" t="s">
        <v>632</v>
      </c>
      <c r="F54" s="323" t="s">
        <v>168</v>
      </c>
      <c r="G54" s="323" t="s">
        <v>169</v>
      </c>
      <c r="H54" s="323" t="s">
        <v>170</v>
      </c>
      <c r="I54" s="323" t="s">
        <v>171</v>
      </c>
      <c r="J54" s="323" t="s">
        <v>172</v>
      </c>
      <c r="K54" s="323" t="s">
        <v>173</v>
      </c>
      <c r="L54" s="323" t="s">
        <v>174</v>
      </c>
      <c r="M54" s="323" t="s">
        <v>175</v>
      </c>
      <c r="N54" s="323" t="s">
        <v>176</v>
      </c>
      <c r="O54" s="323" t="s">
        <v>177</v>
      </c>
      <c r="P54" s="323" t="s">
        <v>178</v>
      </c>
      <c r="Q54" s="323" t="s">
        <v>179</v>
      </c>
      <c r="R54" s="323" t="s">
        <v>246</v>
      </c>
      <c r="S54" s="193" t="s">
        <v>247</v>
      </c>
      <c r="T54" s="193" t="s">
        <v>248</v>
      </c>
      <c r="U54" s="193" t="s">
        <v>249</v>
      </c>
      <c r="V54" s="193" t="s">
        <v>250</v>
      </c>
      <c r="W54" s="193" t="s">
        <v>251</v>
      </c>
      <c r="X54" s="193" t="s">
        <v>186</v>
      </c>
      <c r="Y54" s="569" t="s">
        <v>450</v>
      </c>
      <c r="Z54" s="562" t="s">
        <v>449</v>
      </c>
    </row>
    <row r="55" spans="1:27" s="55" customFormat="1" ht="15.75" customHeight="1">
      <c r="A55" s="567"/>
      <c r="B55" s="568"/>
      <c r="C55" s="568"/>
      <c r="D55" s="324" t="s">
        <v>631</v>
      </c>
      <c r="E55" s="324" t="s">
        <v>633</v>
      </c>
      <c r="F55" s="324" t="s">
        <v>187</v>
      </c>
      <c r="G55" s="324" t="s">
        <v>188</v>
      </c>
      <c r="H55" s="324" t="s">
        <v>189</v>
      </c>
      <c r="I55" s="324" t="s">
        <v>190</v>
      </c>
      <c r="J55" s="324" t="s">
        <v>191</v>
      </c>
      <c r="K55" s="324" t="s">
        <v>192</v>
      </c>
      <c r="L55" s="324" t="s">
        <v>193</v>
      </c>
      <c r="M55" s="324" t="s">
        <v>194</v>
      </c>
      <c r="N55" s="324" t="s">
        <v>195</v>
      </c>
      <c r="O55" s="324" t="s">
        <v>196</v>
      </c>
      <c r="P55" s="324" t="s">
        <v>197</v>
      </c>
      <c r="Q55" s="324" t="s">
        <v>198</v>
      </c>
      <c r="R55" s="324" t="s">
        <v>252</v>
      </c>
      <c r="S55" s="322" t="s">
        <v>253</v>
      </c>
      <c r="T55" s="322" t="s">
        <v>254</v>
      </c>
      <c r="U55" s="322" t="s">
        <v>255</v>
      </c>
      <c r="V55" s="322" t="s">
        <v>256</v>
      </c>
      <c r="W55" s="322" t="s">
        <v>257</v>
      </c>
      <c r="X55" s="322" t="s">
        <v>205</v>
      </c>
      <c r="Y55" s="570"/>
      <c r="Z55" s="563"/>
    </row>
    <row r="56" spans="1:27" s="55" customFormat="1" ht="15.75" customHeight="1">
      <c r="B56" s="56" t="s">
        <v>258</v>
      </c>
      <c r="C56" s="404">
        <v>2815</v>
      </c>
      <c r="D56" s="319">
        <v>59</v>
      </c>
      <c r="E56" s="319">
        <v>83</v>
      </c>
      <c r="F56" s="319">
        <v>90</v>
      </c>
      <c r="G56" s="319">
        <v>132</v>
      </c>
      <c r="H56" s="319">
        <v>157</v>
      </c>
      <c r="I56" s="319">
        <v>99</v>
      </c>
      <c r="J56" s="319">
        <v>87</v>
      </c>
      <c r="K56" s="319">
        <v>88</v>
      </c>
      <c r="L56" s="319">
        <v>172</v>
      </c>
      <c r="M56" s="319">
        <v>251</v>
      </c>
      <c r="N56" s="319">
        <v>232</v>
      </c>
      <c r="O56" s="319">
        <v>181</v>
      </c>
      <c r="P56" s="319">
        <v>120</v>
      </c>
      <c r="Q56" s="319">
        <v>173</v>
      </c>
      <c r="R56" s="319">
        <v>245</v>
      </c>
      <c r="S56" s="319">
        <v>317</v>
      </c>
      <c r="T56" s="319">
        <v>188</v>
      </c>
      <c r="U56" s="319">
        <v>93</v>
      </c>
      <c r="V56" s="319">
        <v>28</v>
      </c>
      <c r="W56" s="319">
        <v>5</v>
      </c>
      <c r="X56" s="319" t="s">
        <v>88</v>
      </c>
      <c r="Y56" s="319">
        <v>15</v>
      </c>
      <c r="Z56" s="274" t="s">
        <v>136</v>
      </c>
      <c r="AA56" s="336"/>
    </row>
    <row r="57" spans="1:27" s="55" customFormat="1" ht="15.75" customHeight="1">
      <c r="B57" s="56" t="s">
        <v>259</v>
      </c>
      <c r="C57" s="404">
        <v>2592</v>
      </c>
      <c r="D57" s="319">
        <v>21</v>
      </c>
      <c r="E57" s="319">
        <v>31</v>
      </c>
      <c r="F57" s="319">
        <v>48</v>
      </c>
      <c r="G57" s="319">
        <v>93</v>
      </c>
      <c r="H57" s="319">
        <v>72</v>
      </c>
      <c r="I57" s="319">
        <v>67</v>
      </c>
      <c r="J57" s="319">
        <v>45</v>
      </c>
      <c r="K57" s="319">
        <v>69</v>
      </c>
      <c r="L57" s="319">
        <v>96</v>
      </c>
      <c r="M57" s="319">
        <v>167</v>
      </c>
      <c r="N57" s="319">
        <v>180</v>
      </c>
      <c r="O57" s="319">
        <v>151</v>
      </c>
      <c r="P57" s="319">
        <v>126</v>
      </c>
      <c r="Q57" s="319">
        <v>197</v>
      </c>
      <c r="R57" s="319">
        <v>310</v>
      </c>
      <c r="S57" s="319">
        <v>346</v>
      </c>
      <c r="T57" s="319">
        <v>336</v>
      </c>
      <c r="U57" s="319">
        <v>176</v>
      </c>
      <c r="V57" s="319">
        <v>44</v>
      </c>
      <c r="W57" s="319">
        <v>6</v>
      </c>
      <c r="X57" s="319">
        <v>1</v>
      </c>
      <c r="Y57" s="319">
        <v>10</v>
      </c>
      <c r="Z57" s="274" t="s">
        <v>138</v>
      </c>
      <c r="AA57" s="336"/>
    </row>
    <row r="58" spans="1:27" s="55" customFormat="1" ht="15.75" customHeight="1">
      <c r="B58" s="56" t="s">
        <v>260</v>
      </c>
      <c r="C58" s="404">
        <v>1929</v>
      </c>
      <c r="D58" s="319">
        <v>66</v>
      </c>
      <c r="E58" s="319">
        <v>71</v>
      </c>
      <c r="F58" s="319">
        <v>100</v>
      </c>
      <c r="G58" s="319">
        <v>92</v>
      </c>
      <c r="H58" s="319">
        <v>131</v>
      </c>
      <c r="I58" s="319">
        <v>122</v>
      </c>
      <c r="J58" s="319">
        <v>97</v>
      </c>
      <c r="K58" s="319">
        <v>79</v>
      </c>
      <c r="L58" s="319">
        <v>111</v>
      </c>
      <c r="M58" s="319">
        <v>182</v>
      </c>
      <c r="N58" s="319">
        <v>175</v>
      </c>
      <c r="O58" s="319">
        <v>122</v>
      </c>
      <c r="P58" s="319">
        <v>94</v>
      </c>
      <c r="Q58" s="319">
        <v>103</v>
      </c>
      <c r="R58" s="319">
        <v>111</v>
      </c>
      <c r="S58" s="319">
        <v>102</v>
      </c>
      <c r="T58" s="319">
        <v>93</v>
      </c>
      <c r="U58" s="319">
        <v>44</v>
      </c>
      <c r="V58" s="319">
        <v>8</v>
      </c>
      <c r="W58" s="319">
        <v>1</v>
      </c>
      <c r="X58" s="319">
        <v>1</v>
      </c>
      <c r="Y58" s="319">
        <v>24</v>
      </c>
      <c r="Z58" s="274" t="s">
        <v>140</v>
      </c>
      <c r="AA58" s="336"/>
    </row>
    <row r="59" spans="1:27" s="55" customFormat="1" ht="15.75" customHeight="1">
      <c r="B59" s="56" t="s">
        <v>261</v>
      </c>
      <c r="C59" s="404">
        <v>1523</v>
      </c>
      <c r="D59" s="319">
        <v>23</v>
      </c>
      <c r="E59" s="319">
        <v>34</v>
      </c>
      <c r="F59" s="319">
        <v>40</v>
      </c>
      <c r="G59" s="319">
        <v>47</v>
      </c>
      <c r="H59" s="319">
        <v>52</v>
      </c>
      <c r="I59" s="319">
        <v>47</v>
      </c>
      <c r="J59" s="319">
        <v>43</v>
      </c>
      <c r="K59" s="319">
        <v>46</v>
      </c>
      <c r="L59" s="319">
        <v>72</v>
      </c>
      <c r="M59" s="319">
        <v>133</v>
      </c>
      <c r="N59" s="319">
        <v>111</v>
      </c>
      <c r="O59" s="319">
        <v>95</v>
      </c>
      <c r="P59" s="319">
        <v>66</v>
      </c>
      <c r="Q59" s="319">
        <v>93</v>
      </c>
      <c r="R59" s="319">
        <v>124</v>
      </c>
      <c r="S59" s="319">
        <v>150</v>
      </c>
      <c r="T59" s="319">
        <v>120</v>
      </c>
      <c r="U59" s="319">
        <v>71</v>
      </c>
      <c r="V59" s="319">
        <v>35</v>
      </c>
      <c r="W59" s="319">
        <v>6</v>
      </c>
      <c r="X59" s="319">
        <v>1</v>
      </c>
      <c r="Y59" s="319">
        <v>114</v>
      </c>
      <c r="Z59" s="274" t="s">
        <v>67</v>
      </c>
      <c r="AA59" s="336"/>
    </row>
    <row r="60" spans="1:27" s="55" customFormat="1" ht="15.75" customHeight="1">
      <c r="B60" s="302" t="s">
        <v>262</v>
      </c>
      <c r="C60" s="406">
        <v>1852</v>
      </c>
      <c r="D60" s="337">
        <v>37</v>
      </c>
      <c r="E60" s="337">
        <v>55</v>
      </c>
      <c r="F60" s="337">
        <v>52</v>
      </c>
      <c r="G60" s="337">
        <v>63</v>
      </c>
      <c r="H60" s="337">
        <v>104</v>
      </c>
      <c r="I60" s="337">
        <v>97</v>
      </c>
      <c r="J60" s="337">
        <v>70</v>
      </c>
      <c r="K60" s="337">
        <v>68</v>
      </c>
      <c r="L60" s="337">
        <v>106</v>
      </c>
      <c r="M60" s="337">
        <v>181</v>
      </c>
      <c r="N60" s="337">
        <v>147</v>
      </c>
      <c r="O60" s="337">
        <v>124</v>
      </c>
      <c r="P60" s="337">
        <v>87</v>
      </c>
      <c r="Q60" s="337">
        <v>115</v>
      </c>
      <c r="R60" s="337">
        <v>174</v>
      </c>
      <c r="S60" s="337">
        <v>155</v>
      </c>
      <c r="T60" s="337">
        <v>116</v>
      </c>
      <c r="U60" s="337">
        <v>58</v>
      </c>
      <c r="V60" s="337">
        <v>8</v>
      </c>
      <c r="W60" s="337">
        <v>2</v>
      </c>
      <c r="X60" s="337">
        <v>1</v>
      </c>
      <c r="Y60" s="337">
        <v>32</v>
      </c>
      <c r="Z60" s="303" t="s">
        <v>69</v>
      </c>
      <c r="AA60" s="336"/>
    </row>
    <row r="61" spans="1:27" s="55" customFormat="1" ht="15.75" customHeight="1">
      <c r="B61" s="56" t="s">
        <v>263</v>
      </c>
      <c r="C61" s="404">
        <v>336</v>
      </c>
      <c r="D61" s="319">
        <v>7</v>
      </c>
      <c r="E61" s="319">
        <v>7</v>
      </c>
      <c r="F61" s="319">
        <v>4</v>
      </c>
      <c r="G61" s="319">
        <v>7</v>
      </c>
      <c r="H61" s="319">
        <v>19</v>
      </c>
      <c r="I61" s="319">
        <v>20</v>
      </c>
      <c r="J61" s="319">
        <v>11</v>
      </c>
      <c r="K61" s="319">
        <v>11</v>
      </c>
      <c r="L61" s="319">
        <v>18</v>
      </c>
      <c r="M61" s="319">
        <v>30</v>
      </c>
      <c r="N61" s="319">
        <v>25</v>
      </c>
      <c r="O61" s="319">
        <v>25</v>
      </c>
      <c r="P61" s="319">
        <v>31</v>
      </c>
      <c r="Q61" s="319">
        <v>34</v>
      </c>
      <c r="R61" s="319">
        <v>32</v>
      </c>
      <c r="S61" s="319">
        <v>31</v>
      </c>
      <c r="T61" s="319">
        <v>8</v>
      </c>
      <c r="U61" s="319">
        <v>8</v>
      </c>
      <c r="V61" s="319">
        <v>3</v>
      </c>
      <c r="W61" s="319">
        <v>1</v>
      </c>
      <c r="X61" s="319" t="s">
        <v>88</v>
      </c>
      <c r="Y61" s="319">
        <v>4</v>
      </c>
      <c r="Z61" s="274" t="s">
        <v>71</v>
      </c>
      <c r="AA61" s="336"/>
    </row>
    <row r="62" spans="1:27" s="55" customFormat="1" ht="15.75" customHeight="1">
      <c r="B62" s="56" t="s">
        <v>264</v>
      </c>
      <c r="C62" s="404">
        <v>942</v>
      </c>
      <c r="D62" s="319">
        <v>57</v>
      </c>
      <c r="E62" s="319">
        <v>25</v>
      </c>
      <c r="F62" s="319">
        <v>26</v>
      </c>
      <c r="G62" s="319">
        <v>32</v>
      </c>
      <c r="H62" s="319">
        <v>36</v>
      </c>
      <c r="I62" s="319">
        <v>59</v>
      </c>
      <c r="J62" s="319">
        <v>84</v>
      </c>
      <c r="K62" s="319">
        <v>72</v>
      </c>
      <c r="L62" s="319">
        <v>73</v>
      </c>
      <c r="M62" s="319">
        <v>105</v>
      </c>
      <c r="N62" s="319">
        <v>75</v>
      </c>
      <c r="O62" s="319">
        <v>62</v>
      </c>
      <c r="P62" s="319">
        <v>36</v>
      </c>
      <c r="Q62" s="319">
        <v>51</v>
      </c>
      <c r="R62" s="319">
        <v>47</v>
      </c>
      <c r="S62" s="319">
        <v>36</v>
      </c>
      <c r="T62" s="319">
        <v>28</v>
      </c>
      <c r="U62" s="319">
        <v>13</v>
      </c>
      <c r="V62" s="319">
        <v>7</v>
      </c>
      <c r="W62" s="319" t="s">
        <v>88</v>
      </c>
      <c r="X62" s="319" t="s">
        <v>88</v>
      </c>
      <c r="Y62" s="319">
        <v>18</v>
      </c>
      <c r="Z62" s="274" t="s">
        <v>73</v>
      </c>
      <c r="AA62" s="336"/>
    </row>
    <row r="63" spans="1:27" s="55" customFormat="1" ht="15.75" customHeight="1">
      <c r="B63" s="56" t="s">
        <v>265</v>
      </c>
      <c r="C63" s="404">
        <v>3248</v>
      </c>
      <c r="D63" s="319">
        <v>69</v>
      </c>
      <c r="E63" s="319">
        <v>72</v>
      </c>
      <c r="F63" s="319">
        <v>92</v>
      </c>
      <c r="G63" s="319">
        <v>150</v>
      </c>
      <c r="H63" s="319">
        <v>213</v>
      </c>
      <c r="I63" s="319">
        <v>234</v>
      </c>
      <c r="J63" s="319">
        <v>135</v>
      </c>
      <c r="K63" s="319">
        <v>152</v>
      </c>
      <c r="L63" s="319">
        <v>180</v>
      </c>
      <c r="M63" s="319">
        <v>302</v>
      </c>
      <c r="N63" s="319">
        <v>298</v>
      </c>
      <c r="O63" s="319">
        <v>238</v>
      </c>
      <c r="P63" s="319">
        <v>167</v>
      </c>
      <c r="Q63" s="319">
        <v>201</v>
      </c>
      <c r="R63" s="319">
        <v>206</v>
      </c>
      <c r="S63" s="319">
        <v>225</v>
      </c>
      <c r="T63" s="319">
        <v>158</v>
      </c>
      <c r="U63" s="319">
        <v>68</v>
      </c>
      <c r="V63" s="319">
        <v>20</v>
      </c>
      <c r="W63" s="319">
        <v>8</v>
      </c>
      <c r="X63" s="319" t="s">
        <v>88</v>
      </c>
      <c r="Y63" s="319">
        <v>60</v>
      </c>
      <c r="Z63" s="274" t="s">
        <v>75</v>
      </c>
      <c r="AA63" s="336"/>
    </row>
    <row r="64" spans="1:27" s="55" customFormat="1" ht="15.75" customHeight="1">
      <c r="B64" s="56" t="s">
        <v>266</v>
      </c>
      <c r="C64" s="404">
        <v>1343</v>
      </c>
      <c r="D64" s="319">
        <v>43</v>
      </c>
      <c r="E64" s="319">
        <v>35</v>
      </c>
      <c r="F64" s="319">
        <v>63</v>
      </c>
      <c r="G64" s="319">
        <v>77</v>
      </c>
      <c r="H64" s="319">
        <v>57</v>
      </c>
      <c r="I64" s="319">
        <v>66</v>
      </c>
      <c r="J64" s="319">
        <v>67</v>
      </c>
      <c r="K64" s="319">
        <v>71</v>
      </c>
      <c r="L64" s="319">
        <v>81</v>
      </c>
      <c r="M64" s="319">
        <v>128</v>
      </c>
      <c r="N64" s="319">
        <v>102</v>
      </c>
      <c r="O64" s="319">
        <v>82</v>
      </c>
      <c r="P64" s="319">
        <v>76</v>
      </c>
      <c r="Q64" s="319">
        <v>72</v>
      </c>
      <c r="R64" s="319">
        <v>100</v>
      </c>
      <c r="S64" s="319">
        <v>102</v>
      </c>
      <c r="T64" s="319">
        <v>61</v>
      </c>
      <c r="U64" s="319">
        <v>36</v>
      </c>
      <c r="V64" s="319">
        <v>10</v>
      </c>
      <c r="W64" s="319">
        <v>5</v>
      </c>
      <c r="X64" s="319" t="s">
        <v>88</v>
      </c>
      <c r="Y64" s="319">
        <v>9</v>
      </c>
      <c r="Z64" s="274" t="s">
        <v>77</v>
      </c>
      <c r="AA64" s="336"/>
    </row>
    <row r="65" spans="2:27" s="55" customFormat="1" ht="15.75" customHeight="1">
      <c r="B65" s="302" t="s">
        <v>267</v>
      </c>
      <c r="C65" s="406">
        <v>1020</v>
      </c>
      <c r="D65" s="337">
        <v>46</v>
      </c>
      <c r="E65" s="337">
        <v>32</v>
      </c>
      <c r="F65" s="337">
        <v>47</v>
      </c>
      <c r="G65" s="337">
        <v>58</v>
      </c>
      <c r="H65" s="337">
        <v>68</v>
      </c>
      <c r="I65" s="337">
        <v>76</v>
      </c>
      <c r="J65" s="337">
        <v>54</v>
      </c>
      <c r="K65" s="337">
        <v>59</v>
      </c>
      <c r="L65" s="337">
        <v>89</v>
      </c>
      <c r="M65" s="337">
        <v>108</v>
      </c>
      <c r="N65" s="337">
        <v>106</v>
      </c>
      <c r="O65" s="337">
        <v>62</v>
      </c>
      <c r="P65" s="337">
        <v>44</v>
      </c>
      <c r="Q65" s="337">
        <v>41</v>
      </c>
      <c r="R65" s="337">
        <v>47</v>
      </c>
      <c r="S65" s="337">
        <v>27</v>
      </c>
      <c r="T65" s="337">
        <v>36</v>
      </c>
      <c r="U65" s="337">
        <v>8</v>
      </c>
      <c r="V65" s="337">
        <v>1</v>
      </c>
      <c r="W65" s="337" t="s">
        <v>88</v>
      </c>
      <c r="X65" s="337" t="s">
        <v>88</v>
      </c>
      <c r="Y65" s="337">
        <v>11</v>
      </c>
      <c r="Z65" s="303" t="s">
        <v>79</v>
      </c>
      <c r="AA65" s="336"/>
    </row>
    <row r="66" spans="2:27" s="55" customFormat="1" ht="15.75" customHeight="1">
      <c r="B66" s="56" t="s">
        <v>268</v>
      </c>
      <c r="C66" s="404">
        <v>799</v>
      </c>
      <c r="D66" s="319">
        <v>17</v>
      </c>
      <c r="E66" s="319">
        <v>22</v>
      </c>
      <c r="F66" s="319">
        <v>49</v>
      </c>
      <c r="G66" s="319">
        <v>73</v>
      </c>
      <c r="H66" s="319">
        <v>68</v>
      </c>
      <c r="I66" s="319">
        <v>46</v>
      </c>
      <c r="J66" s="319">
        <v>36</v>
      </c>
      <c r="K66" s="319">
        <v>32</v>
      </c>
      <c r="L66" s="319">
        <v>50</v>
      </c>
      <c r="M66" s="319">
        <v>92</v>
      </c>
      <c r="N66" s="319">
        <v>94</v>
      </c>
      <c r="O66" s="319">
        <v>37</v>
      </c>
      <c r="P66" s="319">
        <v>30</v>
      </c>
      <c r="Q66" s="319">
        <v>36</v>
      </c>
      <c r="R66" s="319">
        <v>55</v>
      </c>
      <c r="S66" s="319">
        <v>34</v>
      </c>
      <c r="T66" s="319">
        <v>15</v>
      </c>
      <c r="U66" s="319">
        <v>12</v>
      </c>
      <c r="V66" s="319">
        <v>1</v>
      </c>
      <c r="W66" s="319" t="s">
        <v>88</v>
      </c>
      <c r="X66" s="319" t="s">
        <v>88</v>
      </c>
      <c r="Y66" s="319" t="s">
        <v>88</v>
      </c>
      <c r="Z66" s="274" t="s">
        <v>81</v>
      </c>
      <c r="AA66" s="336"/>
    </row>
    <row r="67" spans="2:27" s="55" customFormat="1" ht="15.75" customHeight="1">
      <c r="B67" s="56" t="s">
        <v>522</v>
      </c>
      <c r="C67" s="404">
        <v>906</v>
      </c>
      <c r="D67" s="319">
        <v>24</v>
      </c>
      <c r="E67" s="319">
        <v>27</v>
      </c>
      <c r="F67" s="319">
        <v>47</v>
      </c>
      <c r="G67" s="319">
        <v>45</v>
      </c>
      <c r="H67" s="319">
        <v>65</v>
      </c>
      <c r="I67" s="319">
        <v>44</v>
      </c>
      <c r="J67" s="319">
        <v>53</v>
      </c>
      <c r="K67" s="319">
        <v>47</v>
      </c>
      <c r="L67" s="319">
        <v>80</v>
      </c>
      <c r="M67" s="319">
        <v>96</v>
      </c>
      <c r="N67" s="319">
        <v>72</v>
      </c>
      <c r="O67" s="319">
        <v>62</v>
      </c>
      <c r="P67" s="319">
        <v>39</v>
      </c>
      <c r="Q67" s="319">
        <v>41</v>
      </c>
      <c r="R67" s="319">
        <v>56</v>
      </c>
      <c r="S67" s="319">
        <v>49</v>
      </c>
      <c r="T67" s="319">
        <v>34</v>
      </c>
      <c r="U67" s="319">
        <v>20</v>
      </c>
      <c r="V67" s="319">
        <v>5</v>
      </c>
      <c r="W67" s="319" t="s">
        <v>88</v>
      </c>
      <c r="X67" s="319" t="s">
        <v>88</v>
      </c>
      <c r="Y67" s="319" t="s">
        <v>88</v>
      </c>
      <c r="Z67" s="274" t="s">
        <v>515</v>
      </c>
      <c r="AA67" s="336"/>
    </row>
    <row r="68" spans="2:27" s="55" customFormat="1" ht="15.75" customHeight="1">
      <c r="B68" s="56" t="s">
        <v>269</v>
      </c>
      <c r="C68" s="404">
        <v>3252</v>
      </c>
      <c r="D68" s="319">
        <v>81</v>
      </c>
      <c r="E68" s="319">
        <v>119</v>
      </c>
      <c r="F68" s="319">
        <v>128</v>
      </c>
      <c r="G68" s="319">
        <v>161</v>
      </c>
      <c r="H68" s="319">
        <v>191</v>
      </c>
      <c r="I68" s="319">
        <v>132</v>
      </c>
      <c r="J68" s="319">
        <v>129</v>
      </c>
      <c r="K68" s="319">
        <v>153</v>
      </c>
      <c r="L68" s="319">
        <v>206</v>
      </c>
      <c r="M68" s="319">
        <v>289</v>
      </c>
      <c r="N68" s="319">
        <v>274</v>
      </c>
      <c r="O68" s="319">
        <v>247</v>
      </c>
      <c r="P68" s="319">
        <v>165</v>
      </c>
      <c r="Q68" s="319">
        <v>184</v>
      </c>
      <c r="R68" s="319">
        <v>262</v>
      </c>
      <c r="S68" s="319">
        <v>257</v>
      </c>
      <c r="T68" s="319">
        <v>148</v>
      </c>
      <c r="U68" s="319">
        <v>73</v>
      </c>
      <c r="V68" s="319">
        <v>15</v>
      </c>
      <c r="W68" s="319">
        <v>3</v>
      </c>
      <c r="X68" s="319">
        <v>2</v>
      </c>
      <c r="Y68" s="319">
        <v>33</v>
      </c>
      <c r="Z68" s="274" t="s">
        <v>84</v>
      </c>
      <c r="AA68" s="336"/>
    </row>
    <row r="69" spans="2:27" s="55" customFormat="1" ht="15.75" customHeight="1">
      <c r="B69" s="56" t="s">
        <v>270</v>
      </c>
      <c r="C69" s="404">
        <v>919</v>
      </c>
      <c r="D69" s="319">
        <v>51</v>
      </c>
      <c r="E69" s="319">
        <v>15</v>
      </c>
      <c r="F69" s="319">
        <v>40</v>
      </c>
      <c r="G69" s="319">
        <v>29</v>
      </c>
      <c r="H69" s="319">
        <v>55</v>
      </c>
      <c r="I69" s="319">
        <v>80</v>
      </c>
      <c r="J69" s="319">
        <v>61</v>
      </c>
      <c r="K69" s="319">
        <v>60</v>
      </c>
      <c r="L69" s="319">
        <v>46</v>
      </c>
      <c r="M69" s="319">
        <v>80</v>
      </c>
      <c r="N69" s="319">
        <v>67</v>
      </c>
      <c r="O69" s="319">
        <v>65</v>
      </c>
      <c r="P69" s="319">
        <v>35</v>
      </c>
      <c r="Q69" s="319">
        <v>55</v>
      </c>
      <c r="R69" s="319">
        <v>60</v>
      </c>
      <c r="S69" s="319">
        <v>57</v>
      </c>
      <c r="T69" s="319">
        <v>35</v>
      </c>
      <c r="U69" s="319">
        <v>20</v>
      </c>
      <c r="V69" s="319">
        <v>3</v>
      </c>
      <c r="W69" s="319">
        <v>1</v>
      </c>
      <c r="X69" s="319" t="s">
        <v>88</v>
      </c>
      <c r="Y69" s="319">
        <v>4</v>
      </c>
      <c r="Z69" s="274" t="s">
        <v>86</v>
      </c>
      <c r="AA69" s="336"/>
    </row>
    <row r="70" spans="2:27" s="55" customFormat="1" ht="15.75" customHeight="1">
      <c r="B70" s="302" t="s">
        <v>271</v>
      </c>
      <c r="C70" s="406">
        <v>1308</v>
      </c>
      <c r="D70" s="337">
        <v>32</v>
      </c>
      <c r="E70" s="337">
        <v>64</v>
      </c>
      <c r="F70" s="337">
        <v>90</v>
      </c>
      <c r="G70" s="337">
        <v>87</v>
      </c>
      <c r="H70" s="337">
        <v>75</v>
      </c>
      <c r="I70" s="337">
        <v>55</v>
      </c>
      <c r="J70" s="337">
        <v>51</v>
      </c>
      <c r="K70" s="337">
        <v>72</v>
      </c>
      <c r="L70" s="337">
        <v>118</v>
      </c>
      <c r="M70" s="337">
        <v>164</v>
      </c>
      <c r="N70" s="337">
        <v>117</v>
      </c>
      <c r="O70" s="337">
        <v>70</v>
      </c>
      <c r="P70" s="337">
        <v>42</v>
      </c>
      <c r="Q70" s="337">
        <v>57</v>
      </c>
      <c r="R70" s="337">
        <v>85</v>
      </c>
      <c r="S70" s="337">
        <v>49</v>
      </c>
      <c r="T70" s="337">
        <v>39</v>
      </c>
      <c r="U70" s="337">
        <v>20</v>
      </c>
      <c r="V70" s="337" t="s">
        <v>88</v>
      </c>
      <c r="W70" s="337" t="s">
        <v>88</v>
      </c>
      <c r="X70" s="337" t="s">
        <v>88</v>
      </c>
      <c r="Y70" s="337">
        <v>21</v>
      </c>
      <c r="Z70" s="303" t="s">
        <v>89</v>
      </c>
      <c r="AA70" s="336"/>
    </row>
    <row r="71" spans="2:27" s="55" customFormat="1" ht="15.75" customHeight="1">
      <c r="B71" s="56" t="s">
        <v>272</v>
      </c>
      <c r="C71" s="404">
        <v>3076</v>
      </c>
      <c r="D71" s="319">
        <v>61</v>
      </c>
      <c r="E71" s="319">
        <v>81</v>
      </c>
      <c r="F71" s="319">
        <v>82</v>
      </c>
      <c r="G71" s="319">
        <v>122</v>
      </c>
      <c r="H71" s="319">
        <v>191</v>
      </c>
      <c r="I71" s="319">
        <v>146</v>
      </c>
      <c r="J71" s="319">
        <v>159</v>
      </c>
      <c r="K71" s="319">
        <v>167</v>
      </c>
      <c r="L71" s="319">
        <v>145</v>
      </c>
      <c r="M71" s="319">
        <v>263</v>
      </c>
      <c r="N71" s="319">
        <v>267</v>
      </c>
      <c r="O71" s="319">
        <v>235</v>
      </c>
      <c r="P71" s="319">
        <v>166</v>
      </c>
      <c r="Q71" s="319">
        <v>200</v>
      </c>
      <c r="R71" s="319">
        <v>244</v>
      </c>
      <c r="S71" s="319">
        <v>207</v>
      </c>
      <c r="T71" s="319">
        <v>146</v>
      </c>
      <c r="U71" s="319">
        <v>82</v>
      </c>
      <c r="V71" s="319">
        <v>34</v>
      </c>
      <c r="W71" s="319">
        <v>1</v>
      </c>
      <c r="X71" s="319">
        <v>1</v>
      </c>
      <c r="Y71" s="319">
        <v>76</v>
      </c>
      <c r="Z71" s="274" t="s">
        <v>91</v>
      </c>
      <c r="AA71" s="336"/>
    </row>
    <row r="72" spans="2:27" s="55" customFormat="1" ht="15.75" customHeight="1">
      <c r="B72" s="56" t="s">
        <v>273</v>
      </c>
      <c r="C72" s="404">
        <v>194</v>
      </c>
      <c r="D72" s="319">
        <v>1</v>
      </c>
      <c r="E72" s="319">
        <v>3</v>
      </c>
      <c r="F72" s="319">
        <v>6</v>
      </c>
      <c r="G72" s="319">
        <v>6</v>
      </c>
      <c r="H72" s="319">
        <v>4</v>
      </c>
      <c r="I72" s="319">
        <v>2</v>
      </c>
      <c r="J72" s="319">
        <v>2</v>
      </c>
      <c r="K72" s="319">
        <v>7</v>
      </c>
      <c r="L72" s="319">
        <v>7</v>
      </c>
      <c r="M72" s="319">
        <v>21</v>
      </c>
      <c r="N72" s="319">
        <v>27</v>
      </c>
      <c r="O72" s="319">
        <v>19</v>
      </c>
      <c r="P72" s="319">
        <v>11</v>
      </c>
      <c r="Q72" s="319">
        <v>12</v>
      </c>
      <c r="R72" s="319">
        <v>17</v>
      </c>
      <c r="S72" s="319">
        <v>23</v>
      </c>
      <c r="T72" s="319">
        <v>11</v>
      </c>
      <c r="U72" s="319">
        <v>7</v>
      </c>
      <c r="V72" s="319">
        <v>3</v>
      </c>
      <c r="W72" s="319">
        <v>1</v>
      </c>
      <c r="X72" s="319" t="s">
        <v>88</v>
      </c>
      <c r="Y72" s="319">
        <v>4</v>
      </c>
      <c r="Z72" s="274" t="s">
        <v>93</v>
      </c>
      <c r="AA72" s="336"/>
    </row>
    <row r="73" spans="2:27" s="55" customFormat="1" ht="15.75" customHeight="1">
      <c r="B73" s="56" t="s">
        <v>274</v>
      </c>
      <c r="C73" s="404">
        <v>68</v>
      </c>
      <c r="D73" s="319">
        <v>1</v>
      </c>
      <c r="E73" s="319">
        <v>3</v>
      </c>
      <c r="F73" s="319">
        <v>1</v>
      </c>
      <c r="G73" s="319">
        <v>1</v>
      </c>
      <c r="H73" s="319">
        <v>3</v>
      </c>
      <c r="I73" s="319">
        <v>1</v>
      </c>
      <c r="J73" s="319">
        <v>1</v>
      </c>
      <c r="K73" s="319">
        <v>6</v>
      </c>
      <c r="L73" s="319">
        <v>8</v>
      </c>
      <c r="M73" s="319">
        <v>5</v>
      </c>
      <c r="N73" s="319">
        <v>9</v>
      </c>
      <c r="O73" s="319">
        <v>3</v>
      </c>
      <c r="P73" s="319">
        <v>7</v>
      </c>
      <c r="Q73" s="319">
        <v>1</v>
      </c>
      <c r="R73" s="319">
        <v>4</v>
      </c>
      <c r="S73" s="319">
        <v>5</v>
      </c>
      <c r="T73" s="319">
        <v>2</v>
      </c>
      <c r="U73" s="319">
        <v>2</v>
      </c>
      <c r="V73" s="319">
        <v>2</v>
      </c>
      <c r="W73" s="319" t="s">
        <v>88</v>
      </c>
      <c r="X73" s="319" t="s">
        <v>88</v>
      </c>
      <c r="Y73" s="319">
        <v>3</v>
      </c>
      <c r="Z73" s="274" t="s">
        <v>95</v>
      </c>
      <c r="AA73" s="336"/>
    </row>
    <row r="74" spans="2:27" s="55" customFormat="1" ht="15.75" customHeight="1">
      <c r="B74" s="56" t="s">
        <v>275</v>
      </c>
      <c r="C74" s="404">
        <v>2421</v>
      </c>
      <c r="D74" s="319">
        <v>65</v>
      </c>
      <c r="E74" s="319">
        <v>93</v>
      </c>
      <c r="F74" s="319">
        <v>102</v>
      </c>
      <c r="G74" s="319">
        <v>98</v>
      </c>
      <c r="H74" s="319">
        <v>110</v>
      </c>
      <c r="I74" s="319">
        <v>106</v>
      </c>
      <c r="J74" s="319">
        <v>100</v>
      </c>
      <c r="K74" s="319">
        <v>117</v>
      </c>
      <c r="L74" s="319">
        <v>146</v>
      </c>
      <c r="M74" s="319">
        <v>206</v>
      </c>
      <c r="N74" s="319">
        <v>182</v>
      </c>
      <c r="O74" s="319">
        <v>150</v>
      </c>
      <c r="P74" s="319">
        <v>120</v>
      </c>
      <c r="Q74" s="319">
        <v>124</v>
      </c>
      <c r="R74" s="319">
        <v>219</v>
      </c>
      <c r="S74" s="319">
        <v>185</v>
      </c>
      <c r="T74" s="319">
        <v>153</v>
      </c>
      <c r="U74" s="319">
        <v>77</v>
      </c>
      <c r="V74" s="319">
        <v>26</v>
      </c>
      <c r="W74" s="319">
        <v>4</v>
      </c>
      <c r="X74" s="319">
        <v>1</v>
      </c>
      <c r="Y74" s="319">
        <v>37</v>
      </c>
      <c r="Z74" s="274" t="s">
        <v>97</v>
      </c>
      <c r="AA74" s="336"/>
    </row>
    <row r="75" spans="2:27" s="55" customFormat="1" ht="15.75" customHeight="1">
      <c r="B75" s="302" t="s">
        <v>276</v>
      </c>
      <c r="C75" s="406">
        <v>1506</v>
      </c>
      <c r="D75" s="337">
        <v>46</v>
      </c>
      <c r="E75" s="337">
        <v>54</v>
      </c>
      <c r="F75" s="337">
        <v>78</v>
      </c>
      <c r="G75" s="337">
        <v>75</v>
      </c>
      <c r="H75" s="337">
        <v>88</v>
      </c>
      <c r="I75" s="337">
        <v>110</v>
      </c>
      <c r="J75" s="337">
        <v>66</v>
      </c>
      <c r="K75" s="337">
        <v>67</v>
      </c>
      <c r="L75" s="337">
        <v>116</v>
      </c>
      <c r="M75" s="337">
        <v>145</v>
      </c>
      <c r="N75" s="337">
        <v>96</v>
      </c>
      <c r="O75" s="337">
        <v>95</v>
      </c>
      <c r="P75" s="337">
        <v>66</v>
      </c>
      <c r="Q75" s="337">
        <v>78</v>
      </c>
      <c r="R75" s="337">
        <v>117</v>
      </c>
      <c r="S75" s="337">
        <v>104</v>
      </c>
      <c r="T75" s="337">
        <v>61</v>
      </c>
      <c r="U75" s="337">
        <v>27</v>
      </c>
      <c r="V75" s="337">
        <v>12</v>
      </c>
      <c r="W75" s="337">
        <v>1</v>
      </c>
      <c r="X75" s="337" t="s">
        <v>88</v>
      </c>
      <c r="Y75" s="337">
        <v>4</v>
      </c>
      <c r="Z75" s="304" t="s">
        <v>470</v>
      </c>
      <c r="AA75" s="336"/>
    </row>
    <row r="76" spans="2:27" s="55" customFormat="1" ht="15.75" customHeight="1">
      <c r="B76" s="56" t="s">
        <v>277</v>
      </c>
      <c r="C76" s="404">
        <v>1362</v>
      </c>
      <c r="D76" s="319">
        <v>51</v>
      </c>
      <c r="E76" s="319">
        <v>42</v>
      </c>
      <c r="F76" s="319">
        <v>36</v>
      </c>
      <c r="G76" s="319">
        <v>37</v>
      </c>
      <c r="H76" s="319">
        <v>65</v>
      </c>
      <c r="I76" s="319">
        <v>79</v>
      </c>
      <c r="J76" s="319">
        <v>89</v>
      </c>
      <c r="K76" s="319">
        <v>63</v>
      </c>
      <c r="L76" s="319">
        <v>78</v>
      </c>
      <c r="M76" s="319">
        <v>105</v>
      </c>
      <c r="N76" s="319">
        <v>117</v>
      </c>
      <c r="O76" s="319">
        <v>92</v>
      </c>
      <c r="P76" s="319">
        <v>63</v>
      </c>
      <c r="Q76" s="319">
        <v>89</v>
      </c>
      <c r="R76" s="319">
        <v>111</v>
      </c>
      <c r="S76" s="319">
        <v>106</v>
      </c>
      <c r="T76" s="319">
        <v>65</v>
      </c>
      <c r="U76" s="319">
        <v>43</v>
      </c>
      <c r="V76" s="319">
        <v>14</v>
      </c>
      <c r="W76" s="319">
        <v>5</v>
      </c>
      <c r="X76" s="319">
        <v>1</v>
      </c>
      <c r="Y76" s="319">
        <v>11</v>
      </c>
      <c r="Z76" s="292" t="s">
        <v>471</v>
      </c>
      <c r="AA76" s="336"/>
    </row>
    <row r="77" spans="2:27" s="55" customFormat="1" ht="15.75" customHeight="1">
      <c r="B77" s="56" t="s">
        <v>278</v>
      </c>
      <c r="C77" s="404">
        <v>940</v>
      </c>
      <c r="D77" s="319">
        <v>40</v>
      </c>
      <c r="E77" s="319">
        <v>48</v>
      </c>
      <c r="F77" s="319">
        <v>54</v>
      </c>
      <c r="G77" s="319">
        <v>35</v>
      </c>
      <c r="H77" s="319">
        <v>46</v>
      </c>
      <c r="I77" s="319">
        <v>50</v>
      </c>
      <c r="J77" s="319">
        <v>62</v>
      </c>
      <c r="K77" s="319">
        <v>75</v>
      </c>
      <c r="L77" s="319">
        <v>107</v>
      </c>
      <c r="M77" s="319">
        <v>101</v>
      </c>
      <c r="N77" s="319">
        <v>59</v>
      </c>
      <c r="O77" s="319">
        <v>49</v>
      </c>
      <c r="P77" s="319">
        <v>24</v>
      </c>
      <c r="Q77" s="319">
        <v>29</v>
      </c>
      <c r="R77" s="319">
        <v>37</v>
      </c>
      <c r="S77" s="319">
        <v>30</v>
      </c>
      <c r="T77" s="319">
        <v>21</v>
      </c>
      <c r="U77" s="319">
        <v>18</v>
      </c>
      <c r="V77" s="319">
        <v>16</v>
      </c>
      <c r="W77" s="319">
        <v>3</v>
      </c>
      <c r="X77" s="319">
        <v>2</v>
      </c>
      <c r="Y77" s="319">
        <v>34</v>
      </c>
      <c r="Z77" s="292" t="s">
        <v>472</v>
      </c>
      <c r="AA77" s="336"/>
    </row>
    <row r="78" spans="2:27" s="55" customFormat="1" ht="15.75" customHeight="1">
      <c r="B78" s="56" t="s">
        <v>279</v>
      </c>
      <c r="C78" s="404">
        <v>1102</v>
      </c>
      <c r="D78" s="319">
        <v>41</v>
      </c>
      <c r="E78" s="319">
        <v>56</v>
      </c>
      <c r="F78" s="319">
        <v>46</v>
      </c>
      <c r="G78" s="319">
        <v>62</v>
      </c>
      <c r="H78" s="319">
        <v>62</v>
      </c>
      <c r="I78" s="319">
        <v>61</v>
      </c>
      <c r="J78" s="319">
        <v>60</v>
      </c>
      <c r="K78" s="319">
        <v>57</v>
      </c>
      <c r="L78" s="319">
        <v>89</v>
      </c>
      <c r="M78" s="319">
        <v>103</v>
      </c>
      <c r="N78" s="319">
        <v>86</v>
      </c>
      <c r="O78" s="319">
        <v>33</v>
      </c>
      <c r="P78" s="319">
        <v>39</v>
      </c>
      <c r="Q78" s="319">
        <v>61</v>
      </c>
      <c r="R78" s="319">
        <v>102</v>
      </c>
      <c r="S78" s="319">
        <v>71</v>
      </c>
      <c r="T78" s="319">
        <v>45</v>
      </c>
      <c r="U78" s="319">
        <v>10</v>
      </c>
      <c r="V78" s="319">
        <v>7</v>
      </c>
      <c r="W78" s="319">
        <v>1</v>
      </c>
      <c r="X78" s="319" t="s">
        <v>88</v>
      </c>
      <c r="Y78" s="319">
        <v>10</v>
      </c>
      <c r="Z78" s="292" t="s">
        <v>473</v>
      </c>
      <c r="AA78" s="336"/>
    </row>
    <row r="79" spans="2:27" s="55" customFormat="1" ht="15.75" customHeight="1">
      <c r="B79" s="56" t="s">
        <v>280</v>
      </c>
      <c r="C79" s="404">
        <v>1677</v>
      </c>
      <c r="D79" s="319">
        <v>67</v>
      </c>
      <c r="E79" s="319">
        <v>40</v>
      </c>
      <c r="F79" s="319">
        <v>54</v>
      </c>
      <c r="G79" s="319">
        <v>68</v>
      </c>
      <c r="H79" s="319">
        <v>114</v>
      </c>
      <c r="I79" s="319">
        <v>121</v>
      </c>
      <c r="J79" s="319">
        <v>87</v>
      </c>
      <c r="K79" s="319">
        <v>83</v>
      </c>
      <c r="L79" s="319">
        <v>117</v>
      </c>
      <c r="M79" s="319">
        <v>140</v>
      </c>
      <c r="N79" s="319">
        <v>142</v>
      </c>
      <c r="O79" s="319">
        <v>77</v>
      </c>
      <c r="P79" s="319">
        <v>76</v>
      </c>
      <c r="Q79" s="319">
        <v>113</v>
      </c>
      <c r="R79" s="319">
        <v>158</v>
      </c>
      <c r="S79" s="319">
        <v>107</v>
      </c>
      <c r="T79" s="319">
        <v>61</v>
      </c>
      <c r="U79" s="319">
        <v>16</v>
      </c>
      <c r="V79" s="319">
        <v>5</v>
      </c>
      <c r="W79" s="319" t="s">
        <v>88</v>
      </c>
      <c r="X79" s="319" t="s">
        <v>88</v>
      </c>
      <c r="Y79" s="319">
        <v>31</v>
      </c>
      <c r="Z79" s="292" t="s">
        <v>474</v>
      </c>
      <c r="AA79" s="336"/>
    </row>
    <row r="80" spans="2:27" s="55" customFormat="1" ht="15.75" customHeight="1">
      <c r="B80" s="302" t="s">
        <v>281</v>
      </c>
      <c r="C80" s="406">
        <v>1551</v>
      </c>
      <c r="D80" s="337">
        <v>42</v>
      </c>
      <c r="E80" s="337">
        <v>47</v>
      </c>
      <c r="F80" s="337">
        <v>59</v>
      </c>
      <c r="G80" s="337">
        <v>70</v>
      </c>
      <c r="H80" s="337">
        <v>74</v>
      </c>
      <c r="I80" s="337">
        <v>73</v>
      </c>
      <c r="J80" s="337">
        <v>65</v>
      </c>
      <c r="K80" s="337">
        <v>72</v>
      </c>
      <c r="L80" s="337">
        <v>86</v>
      </c>
      <c r="M80" s="337">
        <v>127</v>
      </c>
      <c r="N80" s="337">
        <v>134</v>
      </c>
      <c r="O80" s="337">
        <v>70</v>
      </c>
      <c r="P80" s="337">
        <v>72</v>
      </c>
      <c r="Q80" s="337">
        <v>113</v>
      </c>
      <c r="R80" s="337">
        <v>185</v>
      </c>
      <c r="S80" s="337">
        <v>147</v>
      </c>
      <c r="T80" s="337">
        <v>63</v>
      </c>
      <c r="U80" s="337">
        <v>33</v>
      </c>
      <c r="V80" s="337">
        <v>3</v>
      </c>
      <c r="W80" s="337" t="s">
        <v>88</v>
      </c>
      <c r="X80" s="337" t="s">
        <v>88</v>
      </c>
      <c r="Y80" s="337">
        <v>16</v>
      </c>
      <c r="Z80" s="304" t="s">
        <v>475</v>
      </c>
      <c r="AA80" s="336"/>
    </row>
    <row r="81" spans="2:27" s="55" customFormat="1" ht="15.75" customHeight="1">
      <c r="B81" s="56" t="s">
        <v>282</v>
      </c>
      <c r="C81" s="404">
        <v>1822</v>
      </c>
      <c r="D81" s="319">
        <v>52</v>
      </c>
      <c r="E81" s="319">
        <v>66</v>
      </c>
      <c r="F81" s="319">
        <v>46</v>
      </c>
      <c r="G81" s="319">
        <v>88</v>
      </c>
      <c r="H81" s="319">
        <v>87</v>
      </c>
      <c r="I81" s="319">
        <v>94</v>
      </c>
      <c r="J81" s="319">
        <v>82</v>
      </c>
      <c r="K81" s="319">
        <v>88</v>
      </c>
      <c r="L81" s="319">
        <v>86</v>
      </c>
      <c r="M81" s="319">
        <v>148</v>
      </c>
      <c r="N81" s="319">
        <v>149</v>
      </c>
      <c r="O81" s="319">
        <v>118</v>
      </c>
      <c r="P81" s="319">
        <v>87</v>
      </c>
      <c r="Q81" s="319">
        <v>94</v>
      </c>
      <c r="R81" s="319">
        <v>137</v>
      </c>
      <c r="S81" s="319">
        <v>151</v>
      </c>
      <c r="T81" s="319">
        <v>144</v>
      </c>
      <c r="U81" s="319">
        <v>64</v>
      </c>
      <c r="V81" s="319">
        <v>27</v>
      </c>
      <c r="W81" s="319">
        <v>9</v>
      </c>
      <c r="X81" s="319">
        <v>1</v>
      </c>
      <c r="Y81" s="319">
        <v>4</v>
      </c>
      <c r="Z81" s="274" t="s">
        <v>104</v>
      </c>
      <c r="AA81" s="336"/>
    </row>
    <row r="82" spans="2:27" s="55" customFormat="1" ht="15.75" customHeight="1">
      <c r="B82" s="56" t="s">
        <v>283</v>
      </c>
      <c r="C82" s="404">
        <v>1464</v>
      </c>
      <c r="D82" s="319">
        <v>48</v>
      </c>
      <c r="E82" s="319">
        <v>49</v>
      </c>
      <c r="F82" s="319">
        <v>43</v>
      </c>
      <c r="G82" s="319">
        <v>61</v>
      </c>
      <c r="H82" s="319">
        <v>57</v>
      </c>
      <c r="I82" s="319">
        <v>63</v>
      </c>
      <c r="J82" s="319">
        <v>76</v>
      </c>
      <c r="K82" s="319">
        <v>89</v>
      </c>
      <c r="L82" s="319">
        <v>87</v>
      </c>
      <c r="M82" s="319">
        <v>123</v>
      </c>
      <c r="N82" s="319">
        <v>118</v>
      </c>
      <c r="O82" s="319">
        <v>110</v>
      </c>
      <c r="P82" s="319">
        <v>75</v>
      </c>
      <c r="Q82" s="319">
        <v>87</v>
      </c>
      <c r="R82" s="319">
        <v>119</v>
      </c>
      <c r="S82" s="319">
        <v>98</v>
      </c>
      <c r="T82" s="319">
        <v>76</v>
      </c>
      <c r="U82" s="319">
        <v>23</v>
      </c>
      <c r="V82" s="319">
        <v>5</v>
      </c>
      <c r="W82" s="319">
        <v>1</v>
      </c>
      <c r="X82" s="319">
        <v>1</v>
      </c>
      <c r="Y82" s="319">
        <v>55</v>
      </c>
      <c r="Z82" s="274" t="s">
        <v>106</v>
      </c>
      <c r="AA82" s="336"/>
    </row>
    <row r="83" spans="2:27" s="55" customFormat="1" ht="15.75" customHeight="1">
      <c r="B83" s="56" t="s">
        <v>284</v>
      </c>
      <c r="C83" s="404">
        <v>854</v>
      </c>
      <c r="D83" s="319">
        <v>18</v>
      </c>
      <c r="E83" s="319">
        <v>19</v>
      </c>
      <c r="F83" s="319">
        <v>33</v>
      </c>
      <c r="G83" s="319">
        <v>41</v>
      </c>
      <c r="H83" s="319">
        <v>36</v>
      </c>
      <c r="I83" s="319">
        <v>49</v>
      </c>
      <c r="J83" s="319">
        <v>35</v>
      </c>
      <c r="K83" s="319">
        <v>46</v>
      </c>
      <c r="L83" s="319">
        <v>53</v>
      </c>
      <c r="M83" s="319">
        <v>90</v>
      </c>
      <c r="N83" s="319">
        <v>62</v>
      </c>
      <c r="O83" s="319">
        <v>55</v>
      </c>
      <c r="P83" s="319">
        <v>44</v>
      </c>
      <c r="Q83" s="319">
        <v>72</v>
      </c>
      <c r="R83" s="319">
        <v>70</v>
      </c>
      <c r="S83" s="319">
        <v>47</v>
      </c>
      <c r="T83" s="319">
        <v>42</v>
      </c>
      <c r="U83" s="319">
        <v>20</v>
      </c>
      <c r="V83" s="319">
        <v>5</v>
      </c>
      <c r="W83" s="319">
        <v>1</v>
      </c>
      <c r="X83" s="319" t="s">
        <v>88</v>
      </c>
      <c r="Y83" s="319">
        <v>16</v>
      </c>
      <c r="Z83" s="274" t="s">
        <v>108</v>
      </c>
      <c r="AA83" s="336"/>
    </row>
    <row r="84" spans="2:27" s="55" customFormat="1" ht="15.75" customHeight="1">
      <c r="B84" s="56" t="s">
        <v>285</v>
      </c>
      <c r="C84" s="404">
        <v>1023</v>
      </c>
      <c r="D84" s="319">
        <v>29</v>
      </c>
      <c r="E84" s="319">
        <v>21</v>
      </c>
      <c r="F84" s="319">
        <v>21</v>
      </c>
      <c r="G84" s="319">
        <v>36</v>
      </c>
      <c r="H84" s="319">
        <v>49</v>
      </c>
      <c r="I84" s="319">
        <v>73</v>
      </c>
      <c r="J84" s="319">
        <v>47</v>
      </c>
      <c r="K84" s="319">
        <v>71</v>
      </c>
      <c r="L84" s="319">
        <v>47</v>
      </c>
      <c r="M84" s="319">
        <v>68</v>
      </c>
      <c r="N84" s="319">
        <v>77</v>
      </c>
      <c r="O84" s="319">
        <v>85</v>
      </c>
      <c r="P84" s="319">
        <v>60</v>
      </c>
      <c r="Q84" s="319">
        <v>57</v>
      </c>
      <c r="R84" s="319">
        <v>85</v>
      </c>
      <c r="S84" s="319">
        <v>77</v>
      </c>
      <c r="T84" s="319">
        <v>60</v>
      </c>
      <c r="U84" s="319">
        <v>25</v>
      </c>
      <c r="V84" s="319">
        <v>8</v>
      </c>
      <c r="W84" s="319">
        <v>1</v>
      </c>
      <c r="X84" s="319" t="s">
        <v>88</v>
      </c>
      <c r="Y84" s="319">
        <v>26</v>
      </c>
      <c r="Z84" s="274" t="s">
        <v>109</v>
      </c>
      <c r="AA84" s="336"/>
    </row>
    <row r="85" spans="2:27" s="55" customFormat="1" ht="15.75" customHeight="1">
      <c r="B85" s="302" t="s">
        <v>286</v>
      </c>
      <c r="C85" s="406">
        <v>2307</v>
      </c>
      <c r="D85" s="337">
        <v>80</v>
      </c>
      <c r="E85" s="337">
        <v>90</v>
      </c>
      <c r="F85" s="337">
        <v>84</v>
      </c>
      <c r="G85" s="337">
        <v>95</v>
      </c>
      <c r="H85" s="337">
        <v>93</v>
      </c>
      <c r="I85" s="337">
        <v>139</v>
      </c>
      <c r="J85" s="337">
        <v>142</v>
      </c>
      <c r="K85" s="337">
        <v>131</v>
      </c>
      <c r="L85" s="337">
        <v>183</v>
      </c>
      <c r="M85" s="337">
        <v>226</v>
      </c>
      <c r="N85" s="337">
        <v>203</v>
      </c>
      <c r="O85" s="337">
        <v>205</v>
      </c>
      <c r="P85" s="337">
        <v>141</v>
      </c>
      <c r="Q85" s="337">
        <v>106</v>
      </c>
      <c r="R85" s="337">
        <v>109</v>
      </c>
      <c r="S85" s="337">
        <v>97</v>
      </c>
      <c r="T85" s="337">
        <v>79</v>
      </c>
      <c r="U85" s="337">
        <v>54</v>
      </c>
      <c r="V85" s="337">
        <v>8</v>
      </c>
      <c r="W85" s="337">
        <v>1</v>
      </c>
      <c r="X85" s="337">
        <v>1</v>
      </c>
      <c r="Y85" s="337">
        <v>40</v>
      </c>
      <c r="Z85" s="303" t="s">
        <v>111</v>
      </c>
      <c r="AA85" s="336"/>
    </row>
    <row r="86" spans="2:27" s="55" customFormat="1" ht="15.75" customHeight="1">
      <c r="B86" s="56" t="s">
        <v>287</v>
      </c>
      <c r="C86" s="404">
        <v>1419</v>
      </c>
      <c r="D86" s="319">
        <v>32</v>
      </c>
      <c r="E86" s="319">
        <v>29</v>
      </c>
      <c r="F86" s="319">
        <v>35</v>
      </c>
      <c r="G86" s="319">
        <v>57</v>
      </c>
      <c r="H86" s="319">
        <v>59</v>
      </c>
      <c r="I86" s="319">
        <v>65</v>
      </c>
      <c r="J86" s="319">
        <v>50</v>
      </c>
      <c r="K86" s="319">
        <v>43</v>
      </c>
      <c r="L86" s="319">
        <v>74</v>
      </c>
      <c r="M86" s="319">
        <v>90</v>
      </c>
      <c r="N86" s="319">
        <v>83</v>
      </c>
      <c r="O86" s="319">
        <v>107</v>
      </c>
      <c r="P86" s="319">
        <v>62</v>
      </c>
      <c r="Q86" s="319">
        <v>81</v>
      </c>
      <c r="R86" s="319">
        <v>104</v>
      </c>
      <c r="S86" s="319">
        <v>114</v>
      </c>
      <c r="T86" s="319">
        <v>135</v>
      </c>
      <c r="U86" s="319">
        <v>114</v>
      </c>
      <c r="V86" s="319">
        <v>49</v>
      </c>
      <c r="W86" s="319">
        <v>13</v>
      </c>
      <c r="X86" s="319">
        <v>1</v>
      </c>
      <c r="Y86" s="319">
        <v>22</v>
      </c>
      <c r="Z86" s="274" t="s">
        <v>113</v>
      </c>
      <c r="AA86" s="336"/>
    </row>
    <row r="87" spans="2:27" s="55" customFormat="1" ht="15.75" customHeight="1">
      <c r="B87" s="56" t="s">
        <v>288</v>
      </c>
      <c r="C87" s="404">
        <v>1788</v>
      </c>
      <c r="D87" s="319">
        <v>108</v>
      </c>
      <c r="E87" s="319">
        <v>85</v>
      </c>
      <c r="F87" s="319">
        <v>84</v>
      </c>
      <c r="G87" s="319">
        <v>81</v>
      </c>
      <c r="H87" s="319">
        <v>97</v>
      </c>
      <c r="I87" s="319">
        <v>111</v>
      </c>
      <c r="J87" s="319">
        <v>105</v>
      </c>
      <c r="K87" s="319">
        <v>105</v>
      </c>
      <c r="L87" s="319">
        <v>95</v>
      </c>
      <c r="M87" s="319">
        <v>138</v>
      </c>
      <c r="N87" s="319">
        <v>111</v>
      </c>
      <c r="O87" s="319">
        <v>90</v>
      </c>
      <c r="P87" s="319">
        <v>61</v>
      </c>
      <c r="Q87" s="319">
        <v>55</v>
      </c>
      <c r="R87" s="319">
        <v>77</v>
      </c>
      <c r="S87" s="319">
        <v>84</v>
      </c>
      <c r="T87" s="319">
        <v>86</v>
      </c>
      <c r="U87" s="319">
        <v>72</v>
      </c>
      <c r="V87" s="319">
        <v>28</v>
      </c>
      <c r="W87" s="319">
        <v>3</v>
      </c>
      <c r="X87" s="319" t="s">
        <v>88</v>
      </c>
      <c r="Y87" s="319">
        <v>112</v>
      </c>
      <c r="Z87" s="274" t="s">
        <v>115</v>
      </c>
      <c r="AA87" s="336"/>
    </row>
    <row r="88" spans="2:27" s="55" customFormat="1" ht="15.75" customHeight="1">
      <c r="B88" s="56" t="s">
        <v>289</v>
      </c>
      <c r="C88" s="404">
        <v>2333</v>
      </c>
      <c r="D88" s="319">
        <v>65</v>
      </c>
      <c r="E88" s="319">
        <v>61</v>
      </c>
      <c r="F88" s="319">
        <v>72</v>
      </c>
      <c r="G88" s="319">
        <v>108</v>
      </c>
      <c r="H88" s="319">
        <v>136</v>
      </c>
      <c r="I88" s="319">
        <v>87</v>
      </c>
      <c r="J88" s="319">
        <v>105</v>
      </c>
      <c r="K88" s="319">
        <v>88</v>
      </c>
      <c r="L88" s="319">
        <v>133</v>
      </c>
      <c r="M88" s="319">
        <v>164</v>
      </c>
      <c r="N88" s="319">
        <v>181</v>
      </c>
      <c r="O88" s="319">
        <v>164</v>
      </c>
      <c r="P88" s="319">
        <v>140</v>
      </c>
      <c r="Q88" s="319">
        <v>166</v>
      </c>
      <c r="R88" s="319">
        <v>206</v>
      </c>
      <c r="S88" s="319">
        <v>217</v>
      </c>
      <c r="T88" s="319">
        <v>134</v>
      </c>
      <c r="U88" s="319">
        <v>71</v>
      </c>
      <c r="V88" s="319">
        <v>21</v>
      </c>
      <c r="W88" s="319">
        <v>2</v>
      </c>
      <c r="X88" s="319">
        <v>2</v>
      </c>
      <c r="Y88" s="319">
        <v>10</v>
      </c>
      <c r="Z88" s="274" t="s">
        <v>117</v>
      </c>
      <c r="AA88" s="336"/>
    </row>
    <row r="89" spans="2:27" s="55" customFormat="1" ht="15.75" customHeight="1">
      <c r="B89" s="56" t="s">
        <v>290</v>
      </c>
      <c r="C89" s="404">
        <v>1534</v>
      </c>
      <c r="D89" s="319">
        <v>61</v>
      </c>
      <c r="E89" s="319">
        <v>83</v>
      </c>
      <c r="F89" s="319">
        <v>85</v>
      </c>
      <c r="G89" s="319">
        <v>97</v>
      </c>
      <c r="H89" s="319">
        <v>90</v>
      </c>
      <c r="I89" s="319">
        <v>64</v>
      </c>
      <c r="J89" s="319">
        <v>75</v>
      </c>
      <c r="K89" s="319">
        <v>78</v>
      </c>
      <c r="L89" s="319">
        <v>112</v>
      </c>
      <c r="M89" s="319">
        <v>151</v>
      </c>
      <c r="N89" s="319">
        <v>113</v>
      </c>
      <c r="O89" s="319">
        <v>95</v>
      </c>
      <c r="P89" s="319">
        <v>65</v>
      </c>
      <c r="Q89" s="319">
        <v>86</v>
      </c>
      <c r="R89" s="319">
        <v>89</v>
      </c>
      <c r="S89" s="319">
        <v>68</v>
      </c>
      <c r="T89" s="319">
        <v>61</v>
      </c>
      <c r="U89" s="319">
        <v>37</v>
      </c>
      <c r="V89" s="319">
        <v>16</v>
      </c>
      <c r="W89" s="319">
        <v>4</v>
      </c>
      <c r="X89" s="319">
        <v>1</v>
      </c>
      <c r="Y89" s="319">
        <v>3</v>
      </c>
      <c r="Z89" s="274" t="s">
        <v>290</v>
      </c>
      <c r="AA89" s="336"/>
    </row>
    <row r="90" spans="2:27" s="55" customFormat="1" ht="15.75" customHeight="1">
      <c r="B90" s="302" t="s">
        <v>291</v>
      </c>
      <c r="C90" s="406">
        <v>433</v>
      </c>
      <c r="D90" s="337">
        <v>10</v>
      </c>
      <c r="E90" s="337">
        <v>14</v>
      </c>
      <c r="F90" s="337">
        <v>14</v>
      </c>
      <c r="G90" s="337">
        <v>14</v>
      </c>
      <c r="H90" s="337">
        <v>12</v>
      </c>
      <c r="I90" s="337">
        <v>16</v>
      </c>
      <c r="J90" s="337">
        <v>18</v>
      </c>
      <c r="K90" s="337">
        <v>17</v>
      </c>
      <c r="L90" s="337">
        <v>13</v>
      </c>
      <c r="M90" s="337">
        <v>41</v>
      </c>
      <c r="N90" s="337">
        <v>36</v>
      </c>
      <c r="O90" s="337">
        <v>19</v>
      </c>
      <c r="P90" s="337">
        <v>19</v>
      </c>
      <c r="Q90" s="337">
        <v>18</v>
      </c>
      <c r="R90" s="337">
        <v>45</v>
      </c>
      <c r="S90" s="337">
        <v>49</v>
      </c>
      <c r="T90" s="337">
        <v>35</v>
      </c>
      <c r="U90" s="337">
        <v>22</v>
      </c>
      <c r="V90" s="337">
        <v>10</v>
      </c>
      <c r="W90" s="337">
        <v>3</v>
      </c>
      <c r="X90" s="337" t="s">
        <v>88</v>
      </c>
      <c r="Y90" s="337">
        <v>8</v>
      </c>
      <c r="Z90" s="303" t="s">
        <v>476</v>
      </c>
      <c r="AA90" s="336"/>
    </row>
    <row r="91" spans="2:27" s="55" customFormat="1" ht="15.75" customHeight="1">
      <c r="B91" s="56" t="s">
        <v>292</v>
      </c>
      <c r="C91" s="404">
        <v>623</v>
      </c>
      <c r="D91" s="319">
        <v>10</v>
      </c>
      <c r="E91" s="319">
        <v>13</v>
      </c>
      <c r="F91" s="319">
        <v>29</v>
      </c>
      <c r="G91" s="319">
        <v>41</v>
      </c>
      <c r="H91" s="319">
        <v>56</v>
      </c>
      <c r="I91" s="319">
        <v>30</v>
      </c>
      <c r="J91" s="319">
        <v>24</v>
      </c>
      <c r="K91" s="319">
        <v>23</v>
      </c>
      <c r="L91" s="319">
        <v>25</v>
      </c>
      <c r="M91" s="319">
        <v>62</v>
      </c>
      <c r="N91" s="319">
        <v>79</v>
      </c>
      <c r="O91" s="319">
        <v>51</v>
      </c>
      <c r="P91" s="319">
        <v>35</v>
      </c>
      <c r="Q91" s="319">
        <v>39</v>
      </c>
      <c r="R91" s="319">
        <v>47</v>
      </c>
      <c r="S91" s="319">
        <v>30</v>
      </c>
      <c r="T91" s="319">
        <v>22</v>
      </c>
      <c r="U91" s="319">
        <v>5</v>
      </c>
      <c r="V91" s="319">
        <v>2</v>
      </c>
      <c r="W91" s="319" t="s">
        <v>88</v>
      </c>
      <c r="X91" s="319" t="s">
        <v>88</v>
      </c>
      <c r="Y91" s="319" t="s">
        <v>88</v>
      </c>
      <c r="Z91" s="274" t="s">
        <v>477</v>
      </c>
      <c r="AA91" s="336"/>
    </row>
    <row r="92" spans="2:27" s="55" customFormat="1" ht="15.75" customHeight="1">
      <c r="B92" s="56" t="s">
        <v>293</v>
      </c>
      <c r="C92" s="404">
        <v>1088</v>
      </c>
      <c r="D92" s="319">
        <v>29</v>
      </c>
      <c r="E92" s="319">
        <v>32</v>
      </c>
      <c r="F92" s="319">
        <v>34</v>
      </c>
      <c r="G92" s="319">
        <v>38</v>
      </c>
      <c r="H92" s="319">
        <v>65</v>
      </c>
      <c r="I92" s="319">
        <v>39</v>
      </c>
      <c r="J92" s="319">
        <v>50</v>
      </c>
      <c r="K92" s="319">
        <v>51</v>
      </c>
      <c r="L92" s="319">
        <v>65</v>
      </c>
      <c r="M92" s="319">
        <v>101</v>
      </c>
      <c r="N92" s="319">
        <v>90</v>
      </c>
      <c r="O92" s="319">
        <v>69</v>
      </c>
      <c r="P92" s="319">
        <v>60</v>
      </c>
      <c r="Q92" s="319">
        <v>84</v>
      </c>
      <c r="R92" s="319">
        <v>92</v>
      </c>
      <c r="S92" s="319">
        <v>77</v>
      </c>
      <c r="T92" s="319">
        <v>55</v>
      </c>
      <c r="U92" s="319">
        <v>27</v>
      </c>
      <c r="V92" s="319">
        <v>14</v>
      </c>
      <c r="W92" s="319">
        <v>3</v>
      </c>
      <c r="X92" s="319" t="s">
        <v>88</v>
      </c>
      <c r="Y92" s="319">
        <v>13</v>
      </c>
      <c r="Z92" s="274" t="s">
        <v>478</v>
      </c>
      <c r="AA92" s="336"/>
    </row>
    <row r="93" spans="2:27" s="55" customFormat="1" ht="15.75" customHeight="1">
      <c r="B93" s="56" t="s">
        <v>294</v>
      </c>
      <c r="C93" s="404">
        <v>1388</v>
      </c>
      <c r="D93" s="319">
        <v>24</v>
      </c>
      <c r="E93" s="319">
        <v>40</v>
      </c>
      <c r="F93" s="319">
        <v>70</v>
      </c>
      <c r="G93" s="319">
        <v>71</v>
      </c>
      <c r="H93" s="319">
        <v>75</v>
      </c>
      <c r="I93" s="319">
        <v>46</v>
      </c>
      <c r="J93" s="319">
        <v>44</v>
      </c>
      <c r="K93" s="319">
        <v>55</v>
      </c>
      <c r="L93" s="319">
        <v>95</v>
      </c>
      <c r="M93" s="319">
        <v>153</v>
      </c>
      <c r="N93" s="319">
        <v>114</v>
      </c>
      <c r="O93" s="319">
        <v>86</v>
      </c>
      <c r="P93" s="319">
        <v>66</v>
      </c>
      <c r="Q93" s="319">
        <v>91</v>
      </c>
      <c r="R93" s="319">
        <v>128</v>
      </c>
      <c r="S93" s="319">
        <v>97</v>
      </c>
      <c r="T93" s="319">
        <v>69</v>
      </c>
      <c r="U93" s="319">
        <v>36</v>
      </c>
      <c r="V93" s="319">
        <v>13</v>
      </c>
      <c r="W93" s="339">
        <v>3</v>
      </c>
      <c r="X93" s="319" t="s">
        <v>88</v>
      </c>
      <c r="Y93" s="319">
        <v>12</v>
      </c>
      <c r="Z93" s="274" t="s">
        <v>479</v>
      </c>
      <c r="AA93" s="336"/>
    </row>
    <row r="94" spans="2:27" s="55" customFormat="1" ht="15.75" customHeight="1">
      <c r="B94" s="56" t="s">
        <v>295</v>
      </c>
      <c r="C94" s="404">
        <v>114</v>
      </c>
      <c r="D94" s="339">
        <v>3</v>
      </c>
      <c r="E94" s="339">
        <v>3</v>
      </c>
      <c r="F94" s="339">
        <v>4</v>
      </c>
      <c r="G94" s="339">
        <v>10</v>
      </c>
      <c r="H94" s="339">
        <v>6</v>
      </c>
      <c r="I94" s="339">
        <v>4</v>
      </c>
      <c r="J94" s="339">
        <v>7</v>
      </c>
      <c r="K94" s="339">
        <v>4</v>
      </c>
      <c r="L94" s="339">
        <v>11</v>
      </c>
      <c r="M94" s="339">
        <v>10</v>
      </c>
      <c r="N94" s="339">
        <v>11</v>
      </c>
      <c r="O94" s="339">
        <v>4</v>
      </c>
      <c r="P94" s="339">
        <v>3</v>
      </c>
      <c r="Q94" s="339">
        <v>8</v>
      </c>
      <c r="R94" s="339">
        <v>6</v>
      </c>
      <c r="S94" s="339">
        <v>6</v>
      </c>
      <c r="T94" s="339">
        <v>2</v>
      </c>
      <c r="U94" s="339">
        <v>1</v>
      </c>
      <c r="V94" s="339" t="s">
        <v>88</v>
      </c>
      <c r="W94" s="339" t="s">
        <v>88</v>
      </c>
      <c r="X94" s="319" t="s">
        <v>88</v>
      </c>
      <c r="Y94" s="319">
        <v>11</v>
      </c>
      <c r="Z94" s="274" t="s">
        <v>480</v>
      </c>
      <c r="AA94" s="336"/>
    </row>
    <row r="95" spans="2:27" s="55" customFormat="1" ht="15.75" customHeight="1">
      <c r="B95" s="302" t="s">
        <v>296</v>
      </c>
      <c r="C95" s="406">
        <v>528</v>
      </c>
      <c r="D95" s="337">
        <v>10</v>
      </c>
      <c r="E95" s="337">
        <v>19</v>
      </c>
      <c r="F95" s="337">
        <v>18</v>
      </c>
      <c r="G95" s="337">
        <v>17</v>
      </c>
      <c r="H95" s="337">
        <v>29</v>
      </c>
      <c r="I95" s="337">
        <v>18</v>
      </c>
      <c r="J95" s="337">
        <v>21</v>
      </c>
      <c r="K95" s="337">
        <v>28</v>
      </c>
      <c r="L95" s="337">
        <v>23</v>
      </c>
      <c r="M95" s="337">
        <v>50</v>
      </c>
      <c r="N95" s="337">
        <v>44</v>
      </c>
      <c r="O95" s="337">
        <v>31</v>
      </c>
      <c r="P95" s="337">
        <v>24</v>
      </c>
      <c r="Q95" s="337">
        <v>52</v>
      </c>
      <c r="R95" s="337">
        <v>51</v>
      </c>
      <c r="S95" s="337">
        <v>60</v>
      </c>
      <c r="T95" s="337">
        <v>20</v>
      </c>
      <c r="U95" s="337">
        <v>11</v>
      </c>
      <c r="V95" s="337">
        <v>2</v>
      </c>
      <c r="W95" s="337" t="s">
        <v>88</v>
      </c>
      <c r="X95" s="337" t="s">
        <v>88</v>
      </c>
      <c r="Y95" s="337" t="s">
        <v>88</v>
      </c>
      <c r="Z95" s="303" t="s">
        <v>481</v>
      </c>
      <c r="AA95" s="336"/>
    </row>
    <row r="96" spans="2:27" s="55" customFormat="1" ht="15.75" customHeight="1">
      <c r="B96" s="56" t="s">
        <v>297</v>
      </c>
      <c r="C96" s="404">
        <v>660</v>
      </c>
      <c r="D96" s="319">
        <v>11</v>
      </c>
      <c r="E96" s="319">
        <v>19</v>
      </c>
      <c r="F96" s="319">
        <v>49</v>
      </c>
      <c r="G96" s="319">
        <v>55</v>
      </c>
      <c r="H96" s="319">
        <v>57</v>
      </c>
      <c r="I96" s="319">
        <v>27</v>
      </c>
      <c r="J96" s="319">
        <v>12</v>
      </c>
      <c r="K96" s="319">
        <v>30</v>
      </c>
      <c r="L96" s="319">
        <v>38</v>
      </c>
      <c r="M96" s="319">
        <v>81</v>
      </c>
      <c r="N96" s="319">
        <v>73</v>
      </c>
      <c r="O96" s="319">
        <v>39</v>
      </c>
      <c r="P96" s="319">
        <v>22</v>
      </c>
      <c r="Q96" s="319">
        <v>37</v>
      </c>
      <c r="R96" s="319">
        <v>37</v>
      </c>
      <c r="S96" s="319">
        <v>26</v>
      </c>
      <c r="T96" s="319">
        <v>18</v>
      </c>
      <c r="U96" s="319">
        <v>16</v>
      </c>
      <c r="V96" s="319">
        <v>2</v>
      </c>
      <c r="W96" s="319">
        <v>3</v>
      </c>
      <c r="X96" s="319">
        <v>1</v>
      </c>
      <c r="Y96" s="319">
        <v>7</v>
      </c>
      <c r="Z96" s="274" t="s">
        <v>482</v>
      </c>
      <c r="AA96" s="336"/>
    </row>
    <row r="97" spans="1:27" s="55" customFormat="1" ht="15.75" customHeight="1">
      <c r="B97" s="56" t="s">
        <v>298</v>
      </c>
      <c r="C97" s="404">
        <v>108</v>
      </c>
      <c r="D97" s="319" t="s">
        <v>88</v>
      </c>
      <c r="E97" s="319" t="s">
        <v>88</v>
      </c>
      <c r="F97" s="319">
        <v>1</v>
      </c>
      <c r="G97" s="319">
        <v>4</v>
      </c>
      <c r="H97" s="319">
        <v>4</v>
      </c>
      <c r="I97" s="319">
        <v>5</v>
      </c>
      <c r="J97" s="319">
        <v>2</v>
      </c>
      <c r="K97" s="319">
        <v>3</v>
      </c>
      <c r="L97" s="319">
        <v>2</v>
      </c>
      <c r="M97" s="319">
        <v>7</v>
      </c>
      <c r="N97" s="319">
        <v>7</v>
      </c>
      <c r="O97" s="319">
        <v>6</v>
      </c>
      <c r="P97" s="319">
        <v>2</v>
      </c>
      <c r="Q97" s="319">
        <v>5</v>
      </c>
      <c r="R97" s="319">
        <v>9</v>
      </c>
      <c r="S97" s="319">
        <v>29</v>
      </c>
      <c r="T97" s="319">
        <v>18</v>
      </c>
      <c r="U97" s="319">
        <v>4</v>
      </c>
      <c r="V97" s="319" t="s">
        <v>88</v>
      </c>
      <c r="W97" s="319" t="s">
        <v>88</v>
      </c>
      <c r="X97" s="319" t="s">
        <v>88</v>
      </c>
      <c r="Y97" s="319" t="s">
        <v>88</v>
      </c>
      <c r="Z97" s="274" t="s">
        <v>483</v>
      </c>
      <c r="AA97" s="336"/>
    </row>
    <row r="98" spans="1:27" s="55" customFormat="1" ht="15.75" customHeight="1">
      <c r="B98" s="56" t="s">
        <v>299</v>
      </c>
      <c r="C98" s="404">
        <v>885</v>
      </c>
      <c r="D98" s="319">
        <v>23</v>
      </c>
      <c r="E98" s="319">
        <v>30</v>
      </c>
      <c r="F98" s="319">
        <v>48</v>
      </c>
      <c r="G98" s="319">
        <v>70</v>
      </c>
      <c r="H98" s="319">
        <v>57</v>
      </c>
      <c r="I98" s="319">
        <v>26</v>
      </c>
      <c r="J98" s="319">
        <v>35</v>
      </c>
      <c r="K98" s="319">
        <v>33</v>
      </c>
      <c r="L98" s="319">
        <v>56</v>
      </c>
      <c r="M98" s="319">
        <v>86</v>
      </c>
      <c r="N98" s="319">
        <v>76</v>
      </c>
      <c r="O98" s="319">
        <v>38</v>
      </c>
      <c r="P98" s="319">
        <v>39</v>
      </c>
      <c r="Q98" s="319">
        <v>49</v>
      </c>
      <c r="R98" s="319">
        <v>65</v>
      </c>
      <c r="S98" s="319">
        <v>71</v>
      </c>
      <c r="T98" s="319">
        <v>40</v>
      </c>
      <c r="U98" s="319">
        <v>19</v>
      </c>
      <c r="V98" s="319">
        <v>13</v>
      </c>
      <c r="W98" s="319">
        <v>3</v>
      </c>
      <c r="X98" s="319">
        <v>1</v>
      </c>
      <c r="Y98" s="319">
        <v>7</v>
      </c>
      <c r="Z98" s="274" t="s">
        <v>484</v>
      </c>
      <c r="AA98" s="336"/>
    </row>
    <row r="99" spans="1:27" s="55" customFormat="1" ht="15.75" customHeight="1" thickBot="1">
      <c r="A99" s="64"/>
      <c r="B99" s="65" t="s">
        <v>300</v>
      </c>
      <c r="C99" s="407">
        <v>353</v>
      </c>
      <c r="D99" s="340">
        <v>3</v>
      </c>
      <c r="E99" s="340">
        <v>10</v>
      </c>
      <c r="F99" s="340">
        <v>15</v>
      </c>
      <c r="G99" s="340">
        <v>21</v>
      </c>
      <c r="H99" s="340">
        <v>22</v>
      </c>
      <c r="I99" s="340">
        <v>20</v>
      </c>
      <c r="J99" s="340">
        <v>9</v>
      </c>
      <c r="K99" s="340">
        <v>16</v>
      </c>
      <c r="L99" s="340">
        <v>21</v>
      </c>
      <c r="M99" s="340">
        <v>35</v>
      </c>
      <c r="N99" s="340">
        <v>31</v>
      </c>
      <c r="O99" s="340">
        <v>21</v>
      </c>
      <c r="P99" s="340">
        <v>18</v>
      </c>
      <c r="Q99" s="340">
        <v>23</v>
      </c>
      <c r="R99" s="340">
        <v>32</v>
      </c>
      <c r="S99" s="340">
        <v>31</v>
      </c>
      <c r="T99" s="340">
        <v>17</v>
      </c>
      <c r="U99" s="340">
        <v>6</v>
      </c>
      <c r="V99" s="340">
        <v>1</v>
      </c>
      <c r="W99" s="340">
        <v>1</v>
      </c>
      <c r="X99" s="340" t="s">
        <v>88</v>
      </c>
      <c r="Y99" s="340" t="s">
        <v>88</v>
      </c>
      <c r="Z99" s="276" t="s">
        <v>485</v>
      </c>
      <c r="AA99" s="336"/>
    </row>
    <row r="100" spans="1:27" s="55" customFormat="1" ht="14">
      <c r="A100" s="321"/>
      <c r="B100" s="59" t="s">
        <v>531</v>
      </c>
      <c r="C100" s="60"/>
      <c r="D100" s="338"/>
      <c r="E100" s="338"/>
      <c r="F100" s="338"/>
      <c r="G100" s="338"/>
      <c r="H100" s="338"/>
      <c r="I100" s="338"/>
      <c r="J100" s="338"/>
      <c r="K100" s="338"/>
      <c r="L100" s="338"/>
      <c r="M100" s="338"/>
      <c r="N100" s="338"/>
      <c r="O100" s="338"/>
      <c r="P100" s="338"/>
      <c r="Q100" s="338"/>
      <c r="R100" s="338"/>
      <c r="S100" s="338"/>
      <c r="T100" s="338"/>
      <c r="U100" s="338"/>
      <c r="V100" s="338"/>
      <c r="W100" s="338"/>
      <c r="X100" s="338"/>
      <c r="Y100" s="338"/>
      <c r="Z100" s="336"/>
      <c r="AA100" s="336"/>
    </row>
    <row r="101" spans="1:27" s="58" customFormat="1" ht="12.75" customHeight="1">
      <c r="B101" s="61" t="s">
        <v>244</v>
      </c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12" spans="1:27">
      <c r="C112" s="66"/>
    </row>
  </sheetData>
  <mergeCells count="11">
    <mergeCell ref="A1:Y1"/>
    <mergeCell ref="A5:B6"/>
    <mergeCell ref="C5:C6"/>
    <mergeCell ref="Y5:Y6"/>
    <mergeCell ref="Z5:Z6"/>
    <mergeCell ref="A7:B7"/>
    <mergeCell ref="Z54:Z55"/>
    <mergeCell ref="A50:Y50"/>
    <mergeCell ref="A54:B55"/>
    <mergeCell ref="C54:C55"/>
    <mergeCell ref="Y54:Y55"/>
  </mergeCells>
  <phoneticPr fontId="4"/>
  <pageMargins left="0.78740157480314965" right="0.39370078740157483" top="0.78740157480314965" bottom="0.59055118110236227" header="0.51181102362204722" footer="0.39370078740157483"/>
  <pageSetup paperSize="9" scale="99" firstPageNumber="40" pageOrder="overThenDown" orientation="portrait" useFirstPageNumber="1" r:id="rId1"/>
  <headerFooter differentOddEven="1" alignWithMargins="0">
    <oddHeader>&amp;L〔３〕国勢調査</oddHeader>
    <oddFooter>&amp;C&amp;P</oddFooter>
    <evenHeader>&amp;R〔３〕国勢調査</evenHeader>
    <evenFooter>&amp;C&amp;P</evenFooter>
  </headerFooter>
  <rowBreaks count="1" manualBreakCount="1">
    <brk id="49" max="16383" man="1"/>
  </rowBreaks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35"/>
  <sheetViews>
    <sheetView view="pageBreakPreview" zoomScaleNormal="100" zoomScaleSheetLayoutView="100" workbookViewId="0">
      <selection activeCell="C8" sqref="C8"/>
    </sheetView>
  </sheetViews>
  <sheetFormatPr defaultRowHeight="12"/>
  <cols>
    <col min="1" max="1" width="2.453125" style="151" customWidth="1"/>
    <col min="2" max="15" width="10.6328125" style="151" customWidth="1"/>
    <col min="16" max="258" width="9" style="151"/>
    <col min="259" max="259" width="2.453125" style="151" customWidth="1"/>
    <col min="260" max="260" width="16.26953125" style="151" customWidth="1"/>
    <col min="261" max="271" width="12.453125" style="151" customWidth="1"/>
    <col min="272" max="514" width="9" style="151"/>
    <col min="515" max="515" width="2.453125" style="151" customWidth="1"/>
    <col min="516" max="516" width="16.26953125" style="151" customWidth="1"/>
    <col min="517" max="527" width="12.453125" style="151" customWidth="1"/>
    <col min="528" max="770" width="9" style="151"/>
    <col min="771" max="771" width="2.453125" style="151" customWidth="1"/>
    <col min="772" max="772" width="16.26953125" style="151" customWidth="1"/>
    <col min="773" max="783" width="12.453125" style="151" customWidth="1"/>
    <col min="784" max="1026" width="9" style="151"/>
    <col min="1027" max="1027" width="2.453125" style="151" customWidth="1"/>
    <col min="1028" max="1028" width="16.26953125" style="151" customWidth="1"/>
    <col min="1029" max="1039" width="12.453125" style="151" customWidth="1"/>
    <col min="1040" max="1282" width="9" style="151"/>
    <col min="1283" max="1283" width="2.453125" style="151" customWidth="1"/>
    <col min="1284" max="1284" width="16.26953125" style="151" customWidth="1"/>
    <col min="1285" max="1295" width="12.453125" style="151" customWidth="1"/>
    <col min="1296" max="1538" width="9" style="151"/>
    <col min="1539" max="1539" width="2.453125" style="151" customWidth="1"/>
    <col min="1540" max="1540" width="16.26953125" style="151" customWidth="1"/>
    <col min="1541" max="1551" width="12.453125" style="151" customWidth="1"/>
    <col min="1552" max="1794" width="9" style="151"/>
    <col min="1795" max="1795" width="2.453125" style="151" customWidth="1"/>
    <col min="1796" max="1796" width="16.26953125" style="151" customWidth="1"/>
    <col min="1797" max="1807" width="12.453125" style="151" customWidth="1"/>
    <col min="1808" max="2050" width="9" style="151"/>
    <col min="2051" max="2051" width="2.453125" style="151" customWidth="1"/>
    <col min="2052" max="2052" width="16.26953125" style="151" customWidth="1"/>
    <col min="2053" max="2063" width="12.453125" style="151" customWidth="1"/>
    <col min="2064" max="2306" width="9" style="151"/>
    <col min="2307" max="2307" width="2.453125" style="151" customWidth="1"/>
    <col min="2308" max="2308" width="16.26953125" style="151" customWidth="1"/>
    <col min="2309" max="2319" width="12.453125" style="151" customWidth="1"/>
    <col min="2320" max="2562" width="9" style="151"/>
    <col min="2563" max="2563" width="2.453125" style="151" customWidth="1"/>
    <col min="2564" max="2564" width="16.26953125" style="151" customWidth="1"/>
    <col min="2565" max="2575" width="12.453125" style="151" customWidth="1"/>
    <col min="2576" max="2818" width="9" style="151"/>
    <col min="2819" max="2819" width="2.453125" style="151" customWidth="1"/>
    <col min="2820" max="2820" width="16.26953125" style="151" customWidth="1"/>
    <col min="2821" max="2831" width="12.453125" style="151" customWidth="1"/>
    <col min="2832" max="3074" width="9" style="151"/>
    <col min="3075" max="3075" width="2.453125" style="151" customWidth="1"/>
    <col min="3076" max="3076" width="16.26953125" style="151" customWidth="1"/>
    <col min="3077" max="3087" width="12.453125" style="151" customWidth="1"/>
    <col min="3088" max="3330" width="9" style="151"/>
    <col min="3331" max="3331" width="2.453125" style="151" customWidth="1"/>
    <col min="3332" max="3332" width="16.26953125" style="151" customWidth="1"/>
    <col min="3333" max="3343" width="12.453125" style="151" customWidth="1"/>
    <col min="3344" max="3586" width="9" style="151"/>
    <col min="3587" max="3587" width="2.453125" style="151" customWidth="1"/>
    <col min="3588" max="3588" width="16.26953125" style="151" customWidth="1"/>
    <col min="3589" max="3599" width="12.453125" style="151" customWidth="1"/>
    <col min="3600" max="3842" width="9" style="151"/>
    <col min="3843" max="3843" width="2.453125" style="151" customWidth="1"/>
    <col min="3844" max="3844" width="16.26953125" style="151" customWidth="1"/>
    <col min="3845" max="3855" width="12.453125" style="151" customWidth="1"/>
    <col min="3856" max="4098" width="9" style="151"/>
    <col min="4099" max="4099" width="2.453125" style="151" customWidth="1"/>
    <col min="4100" max="4100" width="16.26953125" style="151" customWidth="1"/>
    <col min="4101" max="4111" width="12.453125" style="151" customWidth="1"/>
    <col min="4112" max="4354" width="9" style="151"/>
    <col min="4355" max="4355" width="2.453125" style="151" customWidth="1"/>
    <col min="4356" max="4356" width="16.26953125" style="151" customWidth="1"/>
    <col min="4357" max="4367" width="12.453125" style="151" customWidth="1"/>
    <col min="4368" max="4610" width="9" style="151"/>
    <col min="4611" max="4611" width="2.453125" style="151" customWidth="1"/>
    <col min="4612" max="4612" width="16.26953125" style="151" customWidth="1"/>
    <col min="4613" max="4623" width="12.453125" style="151" customWidth="1"/>
    <col min="4624" max="4866" width="9" style="151"/>
    <col min="4867" max="4867" width="2.453125" style="151" customWidth="1"/>
    <col min="4868" max="4868" width="16.26953125" style="151" customWidth="1"/>
    <col min="4869" max="4879" width="12.453125" style="151" customWidth="1"/>
    <col min="4880" max="5122" width="9" style="151"/>
    <col min="5123" max="5123" width="2.453125" style="151" customWidth="1"/>
    <col min="5124" max="5124" width="16.26953125" style="151" customWidth="1"/>
    <col min="5125" max="5135" width="12.453125" style="151" customWidth="1"/>
    <col min="5136" max="5378" width="9" style="151"/>
    <col min="5379" max="5379" width="2.453125" style="151" customWidth="1"/>
    <col min="5380" max="5380" width="16.26953125" style="151" customWidth="1"/>
    <col min="5381" max="5391" width="12.453125" style="151" customWidth="1"/>
    <col min="5392" max="5634" width="9" style="151"/>
    <col min="5635" max="5635" width="2.453125" style="151" customWidth="1"/>
    <col min="5636" max="5636" width="16.26953125" style="151" customWidth="1"/>
    <col min="5637" max="5647" width="12.453125" style="151" customWidth="1"/>
    <col min="5648" max="5890" width="9" style="151"/>
    <col min="5891" max="5891" width="2.453125" style="151" customWidth="1"/>
    <col min="5892" max="5892" width="16.26953125" style="151" customWidth="1"/>
    <col min="5893" max="5903" width="12.453125" style="151" customWidth="1"/>
    <col min="5904" max="6146" width="9" style="151"/>
    <col min="6147" max="6147" width="2.453125" style="151" customWidth="1"/>
    <col min="6148" max="6148" width="16.26953125" style="151" customWidth="1"/>
    <col min="6149" max="6159" width="12.453125" style="151" customWidth="1"/>
    <col min="6160" max="6402" width="9" style="151"/>
    <col min="6403" max="6403" width="2.453125" style="151" customWidth="1"/>
    <col min="6404" max="6404" width="16.26953125" style="151" customWidth="1"/>
    <col min="6405" max="6415" width="12.453125" style="151" customWidth="1"/>
    <col min="6416" max="6658" width="9" style="151"/>
    <col min="6659" max="6659" width="2.453125" style="151" customWidth="1"/>
    <col min="6660" max="6660" width="16.26953125" style="151" customWidth="1"/>
    <col min="6661" max="6671" width="12.453125" style="151" customWidth="1"/>
    <col min="6672" max="6914" width="9" style="151"/>
    <col min="6915" max="6915" width="2.453125" style="151" customWidth="1"/>
    <col min="6916" max="6916" width="16.26953125" style="151" customWidth="1"/>
    <col min="6917" max="6927" width="12.453125" style="151" customWidth="1"/>
    <col min="6928" max="7170" width="9" style="151"/>
    <col min="7171" max="7171" width="2.453125" style="151" customWidth="1"/>
    <col min="7172" max="7172" width="16.26953125" style="151" customWidth="1"/>
    <col min="7173" max="7183" width="12.453125" style="151" customWidth="1"/>
    <col min="7184" max="7426" width="9" style="151"/>
    <col min="7427" max="7427" width="2.453125" style="151" customWidth="1"/>
    <col min="7428" max="7428" width="16.26953125" style="151" customWidth="1"/>
    <col min="7429" max="7439" width="12.453125" style="151" customWidth="1"/>
    <col min="7440" max="7682" width="9" style="151"/>
    <col min="7683" max="7683" width="2.453125" style="151" customWidth="1"/>
    <col min="7684" max="7684" width="16.26953125" style="151" customWidth="1"/>
    <col min="7685" max="7695" width="12.453125" style="151" customWidth="1"/>
    <col min="7696" max="7938" width="9" style="151"/>
    <col min="7939" max="7939" width="2.453125" style="151" customWidth="1"/>
    <col min="7940" max="7940" width="16.26953125" style="151" customWidth="1"/>
    <col min="7941" max="7951" width="12.453125" style="151" customWidth="1"/>
    <col min="7952" max="8194" width="9" style="151"/>
    <col min="8195" max="8195" width="2.453125" style="151" customWidth="1"/>
    <col min="8196" max="8196" width="16.26953125" style="151" customWidth="1"/>
    <col min="8197" max="8207" width="12.453125" style="151" customWidth="1"/>
    <col min="8208" max="8450" width="9" style="151"/>
    <col min="8451" max="8451" width="2.453125" style="151" customWidth="1"/>
    <col min="8452" max="8452" width="16.26953125" style="151" customWidth="1"/>
    <col min="8453" max="8463" width="12.453125" style="151" customWidth="1"/>
    <col min="8464" max="8706" width="9" style="151"/>
    <col min="8707" max="8707" width="2.453125" style="151" customWidth="1"/>
    <col min="8708" max="8708" width="16.26953125" style="151" customWidth="1"/>
    <col min="8709" max="8719" width="12.453125" style="151" customWidth="1"/>
    <col min="8720" max="8962" width="9" style="151"/>
    <col min="8963" max="8963" width="2.453125" style="151" customWidth="1"/>
    <col min="8964" max="8964" width="16.26953125" style="151" customWidth="1"/>
    <col min="8965" max="8975" width="12.453125" style="151" customWidth="1"/>
    <col min="8976" max="9218" width="9" style="151"/>
    <col min="9219" max="9219" width="2.453125" style="151" customWidth="1"/>
    <col min="9220" max="9220" width="16.26953125" style="151" customWidth="1"/>
    <col min="9221" max="9231" width="12.453125" style="151" customWidth="1"/>
    <col min="9232" max="9474" width="9" style="151"/>
    <col min="9475" max="9475" width="2.453125" style="151" customWidth="1"/>
    <col min="9476" max="9476" width="16.26953125" style="151" customWidth="1"/>
    <col min="9477" max="9487" width="12.453125" style="151" customWidth="1"/>
    <col min="9488" max="9730" width="9" style="151"/>
    <col min="9731" max="9731" width="2.453125" style="151" customWidth="1"/>
    <col min="9732" max="9732" width="16.26953125" style="151" customWidth="1"/>
    <col min="9733" max="9743" width="12.453125" style="151" customWidth="1"/>
    <col min="9744" max="9986" width="9" style="151"/>
    <col min="9987" max="9987" width="2.453125" style="151" customWidth="1"/>
    <col min="9988" max="9988" width="16.26953125" style="151" customWidth="1"/>
    <col min="9989" max="9999" width="12.453125" style="151" customWidth="1"/>
    <col min="10000" max="10242" width="9" style="151"/>
    <col min="10243" max="10243" width="2.453125" style="151" customWidth="1"/>
    <col min="10244" max="10244" width="16.26953125" style="151" customWidth="1"/>
    <col min="10245" max="10255" width="12.453125" style="151" customWidth="1"/>
    <col min="10256" max="10498" width="9" style="151"/>
    <col min="10499" max="10499" width="2.453125" style="151" customWidth="1"/>
    <col min="10500" max="10500" width="16.26953125" style="151" customWidth="1"/>
    <col min="10501" max="10511" width="12.453125" style="151" customWidth="1"/>
    <col min="10512" max="10754" width="9" style="151"/>
    <col min="10755" max="10755" width="2.453125" style="151" customWidth="1"/>
    <col min="10756" max="10756" width="16.26953125" style="151" customWidth="1"/>
    <col min="10757" max="10767" width="12.453125" style="151" customWidth="1"/>
    <col min="10768" max="11010" width="9" style="151"/>
    <col min="11011" max="11011" width="2.453125" style="151" customWidth="1"/>
    <col min="11012" max="11012" width="16.26953125" style="151" customWidth="1"/>
    <col min="11013" max="11023" width="12.453125" style="151" customWidth="1"/>
    <col min="11024" max="11266" width="9" style="151"/>
    <col min="11267" max="11267" width="2.453125" style="151" customWidth="1"/>
    <col min="11268" max="11268" width="16.26953125" style="151" customWidth="1"/>
    <col min="11269" max="11279" width="12.453125" style="151" customWidth="1"/>
    <col min="11280" max="11522" width="9" style="151"/>
    <col min="11523" max="11523" width="2.453125" style="151" customWidth="1"/>
    <col min="11524" max="11524" width="16.26953125" style="151" customWidth="1"/>
    <col min="11525" max="11535" width="12.453125" style="151" customWidth="1"/>
    <col min="11536" max="11778" width="9" style="151"/>
    <col min="11779" max="11779" width="2.453125" style="151" customWidth="1"/>
    <col min="11780" max="11780" width="16.26953125" style="151" customWidth="1"/>
    <col min="11781" max="11791" width="12.453125" style="151" customWidth="1"/>
    <col min="11792" max="12034" width="9" style="151"/>
    <col min="12035" max="12035" width="2.453125" style="151" customWidth="1"/>
    <col min="12036" max="12036" width="16.26953125" style="151" customWidth="1"/>
    <col min="12037" max="12047" width="12.453125" style="151" customWidth="1"/>
    <col min="12048" max="12290" width="9" style="151"/>
    <col min="12291" max="12291" width="2.453125" style="151" customWidth="1"/>
    <col min="12292" max="12292" width="16.26953125" style="151" customWidth="1"/>
    <col min="12293" max="12303" width="12.453125" style="151" customWidth="1"/>
    <col min="12304" max="12546" width="9" style="151"/>
    <col min="12547" max="12547" width="2.453125" style="151" customWidth="1"/>
    <col min="12548" max="12548" width="16.26953125" style="151" customWidth="1"/>
    <col min="12549" max="12559" width="12.453125" style="151" customWidth="1"/>
    <col min="12560" max="12802" width="9" style="151"/>
    <col min="12803" max="12803" width="2.453125" style="151" customWidth="1"/>
    <col min="12804" max="12804" width="16.26953125" style="151" customWidth="1"/>
    <col min="12805" max="12815" width="12.453125" style="151" customWidth="1"/>
    <col min="12816" max="13058" width="9" style="151"/>
    <col min="13059" max="13059" width="2.453125" style="151" customWidth="1"/>
    <col min="13060" max="13060" width="16.26953125" style="151" customWidth="1"/>
    <col min="13061" max="13071" width="12.453125" style="151" customWidth="1"/>
    <col min="13072" max="13314" width="9" style="151"/>
    <col min="13315" max="13315" width="2.453125" style="151" customWidth="1"/>
    <col min="13316" max="13316" width="16.26953125" style="151" customWidth="1"/>
    <col min="13317" max="13327" width="12.453125" style="151" customWidth="1"/>
    <col min="13328" max="13570" width="9" style="151"/>
    <col min="13571" max="13571" width="2.453125" style="151" customWidth="1"/>
    <col min="13572" max="13572" width="16.26953125" style="151" customWidth="1"/>
    <col min="13573" max="13583" width="12.453125" style="151" customWidth="1"/>
    <col min="13584" max="13826" width="9" style="151"/>
    <col min="13827" max="13827" width="2.453125" style="151" customWidth="1"/>
    <col min="13828" max="13828" width="16.26953125" style="151" customWidth="1"/>
    <col min="13829" max="13839" width="12.453125" style="151" customWidth="1"/>
    <col min="13840" max="14082" width="9" style="151"/>
    <col min="14083" max="14083" width="2.453125" style="151" customWidth="1"/>
    <col min="14084" max="14084" width="16.26953125" style="151" customWidth="1"/>
    <col min="14085" max="14095" width="12.453125" style="151" customWidth="1"/>
    <col min="14096" max="14338" width="9" style="151"/>
    <col min="14339" max="14339" width="2.453125" style="151" customWidth="1"/>
    <col min="14340" max="14340" width="16.26953125" style="151" customWidth="1"/>
    <col min="14341" max="14351" width="12.453125" style="151" customWidth="1"/>
    <col min="14352" max="14594" width="9" style="151"/>
    <col min="14595" max="14595" width="2.453125" style="151" customWidth="1"/>
    <col min="14596" max="14596" width="16.26953125" style="151" customWidth="1"/>
    <col min="14597" max="14607" width="12.453125" style="151" customWidth="1"/>
    <col min="14608" max="14850" width="9" style="151"/>
    <col min="14851" max="14851" width="2.453125" style="151" customWidth="1"/>
    <col min="14852" max="14852" width="16.26953125" style="151" customWidth="1"/>
    <col min="14853" max="14863" width="12.453125" style="151" customWidth="1"/>
    <col min="14864" max="15106" width="9" style="151"/>
    <col min="15107" max="15107" width="2.453125" style="151" customWidth="1"/>
    <col min="15108" max="15108" width="16.26953125" style="151" customWidth="1"/>
    <col min="15109" max="15119" width="12.453125" style="151" customWidth="1"/>
    <col min="15120" max="15362" width="9" style="151"/>
    <col min="15363" max="15363" width="2.453125" style="151" customWidth="1"/>
    <col min="15364" max="15364" width="16.26953125" style="151" customWidth="1"/>
    <col min="15365" max="15375" width="12.453125" style="151" customWidth="1"/>
    <col min="15376" max="15618" width="9" style="151"/>
    <col min="15619" max="15619" width="2.453125" style="151" customWidth="1"/>
    <col min="15620" max="15620" width="16.26953125" style="151" customWidth="1"/>
    <col min="15621" max="15631" width="12.453125" style="151" customWidth="1"/>
    <col min="15632" max="15874" width="9" style="151"/>
    <col min="15875" max="15875" width="2.453125" style="151" customWidth="1"/>
    <col min="15876" max="15876" width="16.26953125" style="151" customWidth="1"/>
    <col min="15877" max="15887" width="12.453125" style="151" customWidth="1"/>
    <col min="15888" max="16130" width="9" style="151"/>
    <col min="16131" max="16131" width="2.453125" style="151" customWidth="1"/>
    <col min="16132" max="16132" width="16.26953125" style="151" customWidth="1"/>
    <col min="16133" max="16143" width="12.453125" style="151" customWidth="1"/>
    <col min="16144" max="16384" width="9" style="151"/>
  </cols>
  <sheetData>
    <row r="1" spans="1:16" ht="19">
      <c r="A1" s="349"/>
      <c r="B1" s="349"/>
      <c r="C1" s="349"/>
      <c r="D1" s="349"/>
      <c r="E1" s="349"/>
      <c r="F1" s="349"/>
      <c r="G1" s="349"/>
      <c r="I1" s="316" t="s">
        <v>635</v>
      </c>
      <c r="J1" s="349" t="s">
        <v>512</v>
      </c>
      <c r="K1" s="349"/>
      <c r="L1" s="349"/>
      <c r="M1" s="349"/>
      <c r="N1" s="349"/>
      <c r="O1" s="345"/>
    </row>
    <row r="2" spans="1:16" ht="7.5" customHeight="1">
      <c r="A2" s="192"/>
      <c r="B2" s="192"/>
      <c r="C2" s="192"/>
      <c r="D2" s="192"/>
      <c r="E2" s="192"/>
      <c r="F2" s="192"/>
      <c r="G2" s="192"/>
      <c r="H2" s="192"/>
      <c r="I2" s="345"/>
      <c r="J2" s="192"/>
      <c r="K2" s="192"/>
      <c r="L2" s="192"/>
      <c r="M2" s="192"/>
      <c r="N2" s="192"/>
      <c r="O2" s="345"/>
    </row>
    <row r="3" spans="1:16">
      <c r="I3" s="97" t="s">
        <v>636</v>
      </c>
      <c r="J3" s="151" t="s">
        <v>496</v>
      </c>
    </row>
    <row r="4" spans="1:16" ht="7.5" customHeight="1" thickBot="1">
      <c r="A4" s="194"/>
      <c r="B4" s="194"/>
      <c r="C4" s="194"/>
      <c r="D4" s="194"/>
      <c r="E4" s="194"/>
      <c r="F4" s="194"/>
      <c r="G4" s="194"/>
      <c r="H4" s="194"/>
      <c r="I4" s="347"/>
      <c r="J4" s="194"/>
      <c r="K4" s="194"/>
      <c r="L4" s="194"/>
      <c r="M4" s="194"/>
      <c r="N4" s="194"/>
      <c r="O4" s="347"/>
    </row>
    <row r="5" spans="1:16" ht="14.25" customHeight="1">
      <c r="A5" s="576" t="s">
        <v>159</v>
      </c>
      <c r="B5" s="576"/>
      <c r="C5" s="578" t="s">
        <v>1</v>
      </c>
      <c r="D5" s="580" t="s">
        <v>2</v>
      </c>
      <c r="E5" s="581"/>
      <c r="F5" s="581"/>
      <c r="G5" s="581"/>
      <c r="H5" s="581"/>
      <c r="I5" s="581"/>
      <c r="J5" s="580" t="s">
        <v>3</v>
      </c>
      <c r="K5" s="581"/>
      <c r="L5" s="581"/>
      <c r="M5" s="581"/>
      <c r="N5" s="581"/>
      <c r="O5" s="582"/>
      <c r="P5" s="573" t="s">
        <v>451</v>
      </c>
    </row>
    <row r="6" spans="1:16" ht="14.25" customHeight="1">
      <c r="A6" s="577"/>
      <c r="B6" s="577"/>
      <c r="C6" s="579"/>
      <c r="D6" s="198" t="s">
        <v>1</v>
      </c>
      <c r="E6" s="198" t="s">
        <v>160</v>
      </c>
      <c r="F6" s="198" t="s">
        <v>161</v>
      </c>
      <c r="G6" s="198" t="s">
        <v>162</v>
      </c>
      <c r="H6" s="198" t="s">
        <v>163</v>
      </c>
      <c r="I6" s="348" t="s">
        <v>511</v>
      </c>
      <c r="J6" s="346" t="s">
        <v>1</v>
      </c>
      <c r="K6" s="346" t="s">
        <v>160</v>
      </c>
      <c r="L6" s="346" t="s">
        <v>161</v>
      </c>
      <c r="M6" s="346" t="s">
        <v>162</v>
      </c>
      <c r="N6" s="344" t="s">
        <v>163</v>
      </c>
      <c r="O6" s="344" t="s">
        <v>511</v>
      </c>
      <c r="P6" s="574"/>
    </row>
    <row r="7" spans="1:16" ht="17.25" customHeight="1">
      <c r="A7" s="575" t="s">
        <v>554</v>
      </c>
      <c r="B7" s="575"/>
      <c r="C7" s="241">
        <f>SUM(C8:C25)</f>
        <v>106114</v>
      </c>
      <c r="D7" s="370">
        <f t="shared" ref="D7:O7" si="0">SUM(D8:D25)</f>
        <v>51721</v>
      </c>
      <c r="E7" s="370">
        <f t="shared" si="0"/>
        <v>16747</v>
      </c>
      <c r="F7" s="370">
        <f t="shared" si="0"/>
        <v>25725</v>
      </c>
      <c r="G7" s="370">
        <f t="shared" si="0"/>
        <v>1604</v>
      </c>
      <c r="H7" s="370">
        <f t="shared" si="0"/>
        <v>2711</v>
      </c>
      <c r="I7" s="370">
        <f t="shared" si="0"/>
        <v>4934</v>
      </c>
      <c r="J7" s="370">
        <f t="shared" si="0"/>
        <v>54393</v>
      </c>
      <c r="K7" s="370">
        <f t="shared" si="0"/>
        <v>13209</v>
      </c>
      <c r="L7" s="370">
        <f t="shared" si="0"/>
        <v>25882</v>
      </c>
      <c r="M7" s="370">
        <f t="shared" si="0"/>
        <v>6854</v>
      </c>
      <c r="N7" s="370">
        <f t="shared" si="0"/>
        <v>4769</v>
      </c>
      <c r="O7" s="371">
        <f t="shared" si="0"/>
        <v>3679</v>
      </c>
      <c r="P7" s="278" t="s">
        <v>448</v>
      </c>
    </row>
    <row r="8" spans="1:16" ht="15" customHeight="1">
      <c r="B8" s="151" t="s">
        <v>555</v>
      </c>
      <c r="C8" s="146">
        <f>+D8+J8</f>
        <v>5431</v>
      </c>
      <c r="D8" s="6">
        <f>SUM(E8:I8)</f>
        <v>2754</v>
      </c>
      <c r="E8" s="6">
        <v>2722</v>
      </c>
      <c r="F8" s="6">
        <v>8</v>
      </c>
      <c r="G8" s="372">
        <v>0</v>
      </c>
      <c r="H8" s="6">
        <v>1</v>
      </c>
      <c r="I8" s="6">
        <v>23</v>
      </c>
      <c r="J8" s="6">
        <f>SUM(K8:O8)</f>
        <v>2677</v>
      </c>
      <c r="K8" s="6">
        <v>2641</v>
      </c>
      <c r="L8" s="6">
        <v>14</v>
      </c>
      <c r="M8" s="372">
        <v>0</v>
      </c>
      <c r="N8" s="372">
        <v>0</v>
      </c>
      <c r="O8" s="6">
        <v>22</v>
      </c>
      <c r="P8" s="279" t="s">
        <v>486</v>
      </c>
    </row>
    <row r="9" spans="1:16" ht="15" customHeight="1">
      <c r="B9" s="151" t="s">
        <v>556</v>
      </c>
      <c r="C9" s="146">
        <f t="shared" ref="C9:C25" si="1">+D9+J9</f>
        <v>6512</v>
      </c>
      <c r="D9" s="6">
        <f t="shared" ref="D9:D25" si="2">SUM(E9:I9)</f>
        <v>3364</v>
      </c>
      <c r="E9" s="6">
        <v>2866</v>
      </c>
      <c r="F9" s="6">
        <v>230</v>
      </c>
      <c r="G9" s="372">
        <v>0</v>
      </c>
      <c r="H9" s="6">
        <v>11</v>
      </c>
      <c r="I9" s="6">
        <v>257</v>
      </c>
      <c r="J9" s="6">
        <f t="shared" ref="J9:J25" si="3">SUM(K9:O9)</f>
        <v>3148</v>
      </c>
      <c r="K9" s="6">
        <v>2656</v>
      </c>
      <c r="L9" s="6">
        <v>306</v>
      </c>
      <c r="M9" s="372">
        <v>0</v>
      </c>
      <c r="N9" s="6">
        <v>22</v>
      </c>
      <c r="O9" s="6">
        <v>164</v>
      </c>
      <c r="P9" s="279" t="s">
        <v>400</v>
      </c>
    </row>
    <row r="10" spans="1:16" ht="15" customHeight="1">
      <c r="B10" s="151" t="s">
        <v>557</v>
      </c>
      <c r="C10" s="146">
        <f t="shared" si="1"/>
        <v>6118</v>
      </c>
      <c r="D10" s="6">
        <f t="shared" si="2"/>
        <v>3185</v>
      </c>
      <c r="E10" s="6">
        <v>2072</v>
      </c>
      <c r="F10" s="6">
        <v>730</v>
      </c>
      <c r="G10" s="372">
        <v>0</v>
      </c>
      <c r="H10" s="6">
        <v>23</v>
      </c>
      <c r="I10" s="6">
        <v>360</v>
      </c>
      <c r="J10" s="6">
        <f t="shared" si="3"/>
        <v>2933</v>
      </c>
      <c r="K10" s="6">
        <v>1706</v>
      </c>
      <c r="L10" s="6">
        <v>949</v>
      </c>
      <c r="M10" s="6">
        <v>1</v>
      </c>
      <c r="N10" s="6">
        <v>72</v>
      </c>
      <c r="O10" s="6">
        <v>205</v>
      </c>
      <c r="P10" s="279" t="s">
        <v>401</v>
      </c>
    </row>
    <row r="11" spans="1:16" ht="15" customHeight="1">
      <c r="B11" s="151" t="s">
        <v>558</v>
      </c>
      <c r="C11" s="146">
        <f t="shared" si="1"/>
        <v>5523</v>
      </c>
      <c r="D11" s="6">
        <f t="shared" si="2"/>
        <v>2860</v>
      </c>
      <c r="E11" s="6">
        <v>1261</v>
      </c>
      <c r="F11" s="6">
        <v>1218</v>
      </c>
      <c r="G11" s="6">
        <v>2</v>
      </c>
      <c r="H11" s="6">
        <v>71</v>
      </c>
      <c r="I11" s="6">
        <v>308</v>
      </c>
      <c r="J11" s="6">
        <f t="shared" si="3"/>
        <v>2663</v>
      </c>
      <c r="K11" s="6">
        <v>1009</v>
      </c>
      <c r="L11" s="6">
        <v>1367</v>
      </c>
      <c r="M11" s="6">
        <v>2</v>
      </c>
      <c r="N11" s="6">
        <v>146</v>
      </c>
      <c r="O11" s="6">
        <v>139</v>
      </c>
      <c r="P11" s="279" t="s">
        <v>402</v>
      </c>
    </row>
    <row r="12" spans="1:16" ht="15" customHeight="1">
      <c r="B12" s="151" t="s">
        <v>559</v>
      </c>
      <c r="C12" s="146">
        <f t="shared" si="1"/>
        <v>5733</v>
      </c>
      <c r="D12" s="6">
        <f t="shared" si="2"/>
        <v>2992</v>
      </c>
      <c r="E12" s="6">
        <v>1074</v>
      </c>
      <c r="F12" s="6">
        <v>1490</v>
      </c>
      <c r="G12" s="6">
        <v>3</v>
      </c>
      <c r="H12" s="6">
        <v>104</v>
      </c>
      <c r="I12" s="6">
        <v>321</v>
      </c>
      <c r="J12" s="6">
        <f t="shared" si="3"/>
        <v>2741</v>
      </c>
      <c r="K12" s="6">
        <v>741</v>
      </c>
      <c r="L12" s="6">
        <v>1660</v>
      </c>
      <c r="M12" s="6">
        <v>9</v>
      </c>
      <c r="N12" s="6">
        <v>185</v>
      </c>
      <c r="O12" s="6">
        <v>146</v>
      </c>
      <c r="P12" s="279" t="s">
        <v>403</v>
      </c>
    </row>
    <row r="13" spans="1:16" ht="15" customHeight="1">
      <c r="B13" s="151" t="s">
        <v>560</v>
      </c>
      <c r="C13" s="146">
        <f t="shared" si="1"/>
        <v>7206</v>
      </c>
      <c r="D13" s="6">
        <f t="shared" si="2"/>
        <v>3670</v>
      </c>
      <c r="E13" s="6">
        <v>1230</v>
      </c>
      <c r="F13" s="6">
        <v>1920</v>
      </c>
      <c r="G13" s="6">
        <v>4</v>
      </c>
      <c r="H13" s="6">
        <v>158</v>
      </c>
      <c r="I13" s="6">
        <v>358</v>
      </c>
      <c r="J13" s="6">
        <f t="shared" si="3"/>
        <v>3536</v>
      </c>
      <c r="K13" s="6">
        <v>824</v>
      </c>
      <c r="L13" s="6">
        <v>2167</v>
      </c>
      <c r="M13" s="6">
        <v>16</v>
      </c>
      <c r="N13" s="6">
        <v>310</v>
      </c>
      <c r="O13" s="6">
        <v>219</v>
      </c>
      <c r="P13" s="279" t="s">
        <v>404</v>
      </c>
    </row>
    <row r="14" spans="1:16" ht="15" customHeight="1">
      <c r="A14" s="151" t="s">
        <v>164</v>
      </c>
      <c r="B14" s="151" t="s">
        <v>561</v>
      </c>
      <c r="C14" s="146">
        <f t="shared" si="1"/>
        <v>10630</v>
      </c>
      <c r="D14" s="6">
        <f t="shared" si="2"/>
        <v>5402</v>
      </c>
      <c r="E14" s="6">
        <v>1684</v>
      </c>
      <c r="F14" s="6">
        <v>2797</v>
      </c>
      <c r="G14" s="6">
        <v>12</v>
      </c>
      <c r="H14" s="6">
        <v>308</v>
      </c>
      <c r="I14" s="6">
        <v>601</v>
      </c>
      <c r="J14" s="6">
        <f t="shared" si="3"/>
        <v>5228</v>
      </c>
      <c r="K14" s="6">
        <v>1146</v>
      </c>
      <c r="L14" s="6">
        <v>3087</v>
      </c>
      <c r="M14" s="6">
        <v>56</v>
      </c>
      <c r="N14" s="6">
        <v>610</v>
      </c>
      <c r="O14" s="6">
        <v>329</v>
      </c>
      <c r="P14" s="279" t="s">
        <v>405</v>
      </c>
    </row>
    <row r="15" spans="1:16" ht="15" customHeight="1">
      <c r="B15" s="151" t="s">
        <v>562</v>
      </c>
      <c r="C15" s="146">
        <f t="shared" si="1"/>
        <v>9718</v>
      </c>
      <c r="D15" s="6">
        <f t="shared" si="2"/>
        <v>4987</v>
      </c>
      <c r="E15" s="6">
        <v>1319</v>
      </c>
      <c r="F15" s="6">
        <v>2693</v>
      </c>
      <c r="G15" s="6">
        <v>29</v>
      </c>
      <c r="H15" s="6">
        <v>381</v>
      </c>
      <c r="I15" s="6">
        <v>565</v>
      </c>
      <c r="J15" s="6">
        <f t="shared" si="3"/>
        <v>4731</v>
      </c>
      <c r="K15" s="6">
        <v>855</v>
      </c>
      <c r="L15" s="6">
        <v>2761</v>
      </c>
      <c r="M15" s="6">
        <v>86</v>
      </c>
      <c r="N15" s="6">
        <v>697</v>
      </c>
      <c r="O15" s="6">
        <v>332</v>
      </c>
      <c r="P15" s="279" t="s">
        <v>406</v>
      </c>
    </row>
    <row r="16" spans="1:16" ht="15" customHeight="1">
      <c r="B16" s="151" t="s">
        <v>563</v>
      </c>
      <c r="C16" s="146">
        <f t="shared" si="1"/>
        <v>7779</v>
      </c>
      <c r="D16" s="6">
        <f t="shared" si="2"/>
        <v>3997</v>
      </c>
      <c r="E16" s="6">
        <v>824</v>
      </c>
      <c r="F16" s="6">
        <v>2337</v>
      </c>
      <c r="G16" s="6">
        <v>44</v>
      </c>
      <c r="H16" s="6">
        <v>363</v>
      </c>
      <c r="I16" s="6">
        <v>429</v>
      </c>
      <c r="J16" s="6">
        <f t="shared" si="3"/>
        <v>3782</v>
      </c>
      <c r="K16" s="6">
        <v>527</v>
      </c>
      <c r="L16" s="6">
        <v>2349</v>
      </c>
      <c r="M16" s="6">
        <v>136</v>
      </c>
      <c r="N16" s="6">
        <v>582</v>
      </c>
      <c r="O16" s="6">
        <v>188</v>
      </c>
      <c r="P16" s="279" t="s">
        <v>407</v>
      </c>
    </row>
    <row r="17" spans="1:23" ht="15" customHeight="1">
      <c r="B17" s="151" t="s">
        <v>564</v>
      </c>
      <c r="C17" s="146">
        <f t="shared" si="1"/>
        <v>5891</v>
      </c>
      <c r="D17" s="6">
        <f t="shared" si="2"/>
        <v>3002</v>
      </c>
      <c r="E17" s="6">
        <v>532</v>
      </c>
      <c r="F17" s="6">
        <v>1832</v>
      </c>
      <c r="G17" s="6">
        <v>65</v>
      </c>
      <c r="H17" s="6">
        <v>264</v>
      </c>
      <c r="I17" s="6">
        <v>309</v>
      </c>
      <c r="J17" s="6">
        <f t="shared" si="3"/>
        <v>2889</v>
      </c>
      <c r="K17" s="6">
        <v>274</v>
      </c>
      <c r="L17" s="6">
        <v>1846</v>
      </c>
      <c r="M17" s="6">
        <v>206</v>
      </c>
      <c r="N17" s="6">
        <v>406</v>
      </c>
      <c r="O17" s="6">
        <v>157</v>
      </c>
      <c r="P17" s="279" t="s">
        <v>408</v>
      </c>
    </row>
    <row r="18" spans="1:23" ht="15" customHeight="1">
      <c r="B18" s="151" t="s">
        <v>565</v>
      </c>
      <c r="C18" s="146">
        <f t="shared" si="1"/>
        <v>7093</v>
      </c>
      <c r="D18" s="6">
        <f t="shared" si="2"/>
        <v>3496</v>
      </c>
      <c r="E18" s="6">
        <v>507</v>
      </c>
      <c r="F18" s="6">
        <v>2181</v>
      </c>
      <c r="G18" s="6">
        <v>132</v>
      </c>
      <c r="H18" s="6">
        <v>327</v>
      </c>
      <c r="I18" s="6">
        <v>349</v>
      </c>
      <c r="J18" s="6">
        <f t="shared" si="3"/>
        <v>3597</v>
      </c>
      <c r="K18" s="6">
        <v>204</v>
      </c>
      <c r="L18" s="6">
        <v>2313</v>
      </c>
      <c r="M18" s="6">
        <v>454</v>
      </c>
      <c r="N18" s="6">
        <v>441</v>
      </c>
      <c r="O18" s="6">
        <v>185</v>
      </c>
      <c r="P18" s="279" t="s">
        <v>409</v>
      </c>
    </row>
    <row r="19" spans="1:23" ht="15" customHeight="1">
      <c r="B19" s="151" t="s">
        <v>566</v>
      </c>
      <c r="C19" s="146">
        <f t="shared" si="1"/>
        <v>9371</v>
      </c>
      <c r="D19" s="6">
        <f t="shared" si="2"/>
        <v>4297</v>
      </c>
      <c r="E19" s="6">
        <v>409</v>
      </c>
      <c r="F19" s="6">
        <v>2904</v>
      </c>
      <c r="G19" s="6">
        <v>249</v>
      </c>
      <c r="H19" s="6">
        <v>350</v>
      </c>
      <c r="I19" s="6">
        <v>385</v>
      </c>
      <c r="J19" s="6">
        <f t="shared" si="3"/>
        <v>5074</v>
      </c>
      <c r="K19" s="6">
        <v>225</v>
      </c>
      <c r="L19" s="6">
        <v>2937</v>
      </c>
      <c r="M19" s="6">
        <v>1034</v>
      </c>
      <c r="N19" s="6">
        <v>569</v>
      </c>
      <c r="O19" s="6">
        <v>309</v>
      </c>
      <c r="P19" s="279" t="s">
        <v>410</v>
      </c>
    </row>
    <row r="20" spans="1:23" ht="15" customHeight="1">
      <c r="B20" s="151" t="s">
        <v>567</v>
      </c>
      <c r="C20" s="146">
        <f t="shared" si="1"/>
        <v>8436</v>
      </c>
      <c r="D20" s="6">
        <f t="shared" si="2"/>
        <v>3581</v>
      </c>
      <c r="E20" s="6">
        <v>168</v>
      </c>
      <c r="F20" s="6">
        <v>2553</v>
      </c>
      <c r="G20" s="6">
        <v>341</v>
      </c>
      <c r="H20" s="6">
        <v>205</v>
      </c>
      <c r="I20" s="6">
        <v>314</v>
      </c>
      <c r="J20" s="6">
        <f t="shared" si="3"/>
        <v>4855</v>
      </c>
      <c r="K20" s="6">
        <v>149</v>
      </c>
      <c r="L20" s="6">
        <v>2377</v>
      </c>
      <c r="M20" s="6">
        <v>1545</v>
      </c>
      <c r="N20" s="6">
        <v>375</v>
      </c>
      <c r="O20" s="6">
        <v>409</v>
      </c>
      <c r="P20" s="279" t="s">
        <v>411</v>
      </c>
    </row>
    <row r="21" spans="1:23" ht="15" customHeight="1">
      <c r="B21" s="151" t="s">
        <v>568</v>
      </c>
      <c r="C21" s="146">
        <f t="shared" si="1"/>
        <v>6155</v>
      </c>
      <c r="D21" s="6">
        <f t="shared" si="2"/>
        <v>2555</v>
      </c>
      <c r="E21" s="6">
        <v>57</v>
      </c>
      <c r="F21" s="6">
        <v>1824</v>
      </c>
      <c r="G21" s="6">
        <v>356</v>
      </c>
      <c r="H21" s="6">
        <v>105</v>
      </c>
      <c r="I21" s="6">
        <v>213</v>
      </c>
      <c r="J21" s="6">
        <f t="shared" si="3"/>
        <v>3600</v>
      </c>
      <c r="K21" s="6">
        <v>120</v>
      </c>
      <c r="L21" s="6">
        <v>1283</v>
      </c>
      <c r="M21" s="6">
        <v>1575</v>
      </c>
      <c r="N21" s="6">
        <v>222</v>
      </c>
      <c r="O21" s="6">
        <v>400</v>
      </c>
      <c r="P21" s="279" t="s">
        <v>412</v>
      </c>
    </row>
    <row r="22" spans="1:23" s="210" customFormat="1" ht="15" customHeight="1">
      <c r="B22" s="210" t="s">
        <v>569</v>
      </c>
      <c r="C22" s="146">
        <f t="shared" si="1"/>
        <v>3199</v>
      </c>
      <c r="D22" s="6">
        <f t="shared" si="2"/>
        <v>1217</v>
      </c>
      <c r="E22" s="6">
        <v>17</v>
      </c>
      <c r="F22" s="6">
        <v>820</v>
      </c>
      <c r="G22" s="6">
        <v>243</v>
      </c>
      <c r="H22" s="6">
        <v>31</v>
      </c>
      <c r="I22" s="6">
        <v>106</v>
      </c>
      <c r="J22" s="6">
        <f t="shared" si="3"/>
        <v>1982</v>
      </c>
      <c r="K22" s="6">
        <v>82</v>
      </c>
      <c r="L22" s="6">
        <v>396</v>
      </c>
      <c r="M22" s="6">
        <v>1101</v>
      </c>
      <c r="N22" s="6">
        <v>99</v>
      </c>
      <c r="O22" s="6">
        <v>304</v>
      </c>
      <c r="P22" s="279" t="s">
        <v>413</v>
      </c>
      <c r="Q22" s="171"/>
      <c r="R22" s="171"/>
      <c r="S22" s="171"/>
      <c r="T22" s="171"/>
      <c r="U22" s="171"/>
      <c r="V22" s="171"/>
      <c r="W22" s="171"/>
    </row>
    <row r="23" spans="1:23" s="210" customFormat="1" ht="15" customHeight="1">
      <c r="B23" s="210" t="s">
        <v>570</v>
      </c>
      <c r="C23" s="146">
        <f t="shared" si="1"/>
        <v>1059</v>
      </c>
      <c r="D23" s="6">
        <f t="shared" si="2"/>
        <v>318</v>
      </c>
      <c r="E23" s="6">
        <v>3</v>
      </c>
      <c r="F23" s="6">
        <v>175</v>
      </c>
      <c r="G23" s="6">
        <v>102</v>
      </c>
      <c r="H23" s="6">
        <v>9</v>
      </c>
      <c r="I23" s="6">
        <v>29</v>
      </c>
      <c r="J23" s="6">
        <f t="shared" si="3"/>
        <v>741</v>
      </c>
      <c r="K23" s="6">
        <v>35</v>
      </c>
      <c r="L23" s="6">
        <v>67</v>
      </c>
      <c r="M23" s="6">
        <v>490</v>
      </c>
      <c r="N23" s="6">
        <v>26</v>
      </c>
      <c r="O23" s="6">
        <v>123</v>
      </c>
      <c r="P23" s="279" t="s">
        <v>414</v>
      </c>
      <c r="Q23" s="171"/>
      <c r="R23" s="171"/>
      <c r="S23" s="171"/>
      <c r="T23" s="171"/>
      <c r="U23" s="171"/>
      <c r="V23" s="171"/>
      <c r="W23" s="171"/>
    </row>
    <row r="24" spans="1:23" s="210" customFormat="1" ht="15" customHeight="1">
      <c r="B24" s="210" t="s">
        <v>571</v>
      </c>
      <c r="C24" s="146">
        <f t="shared" si="1"/>
        <v>215</v>
      </c>
      <c r="D24" s="6">
        <f t="shared" si="2"/>
        <v>35</v>
      </c>
      <c r="E24" s="6">
        <v>1</v>
      </c>
      <c r="F24" s="6">
        <v>13</v>
      </c>
      <c r="G24" s="6">
        <v>16</v>
      </c>
      <c r="H24" s="372">
        <v>0</v>
      </c>
      <c r="I24" s="6">
        <v>5</v>
      </c>
      <c r="J24" s="6">
        <f t="shared" si="3"/>
        <v>180</v>
      </c>
      <c r="K24" s="6">
        <v>14</v>
      </c>
      <c r="L24" s="6">
        <v>3</v>
      </c>
      <c r="M24" s="6">
        <v>119</v>
      </c>
      <c r="N24" s="6">
        <v>7</v>
      </c>
      <c r="O24" s="6">
        <v>37</v>
      </c>
      <c r="P24" s="279" t="s">
        <v>415</v>
      </c>
      <c r="Q24" s="171"/>
      <c r="R24" s="171"/>
      <c r="S24" s="171"/>
      <c r="T24" s="171"/>
      <c r="U24" s="171"/>
      <c r="V24" s="171"/>
      <c r="W24" s="171"/>
    </row>
    <row r="25" spans="1:23" s="210" customFormat="1" ht="15" customHeight="1">
      <c r="B25" s="210" t="s">
        <v>21</v>
      </c>
      <c r="C25" s="146">
        <f t="shared" si="1"/>
        <v>45</v>
      </c>
      <c r="D25" s="6">
        <f t="shared" si="2"/>
        <v>9</v>
      </c>
      <c r="E25" s="6">
        <v>1</v>
      </c>
      <c r="F25" s="372">
        <v>0</v>
      </c>
      <c r="G25" s="6">
        <v>6</v>
      </c>
      <c r="H25" s="372">
        <v>0</v>
      </c>
      <c r="I25" s="6">
        <v>2</v>
      </c>
      <c r="J25" s="6">
        <f t="shared" si="3"/>
        <v>36</v>
      </c>
      <c r="K25" s="6">
        <v>1</v>
      </c>
      <c r="L25" s="372">
        <v>0</v>
      </c>
      <c r="M25" s="6">
        <v>24</v>
      </c>
      <c r="N25" s="372">
        <v>0</v>
      </c>
      <c r="O25" s="6">
        <v>11</v>
      </c>
      <c r="P25" s="279" t="s">
        <v>21</v>
      </c>
      <c r="Q25" s="171"/>
      <c r="R25" s="171"/>
      <c r="S25" s="171"/>
      <c r="T25" s="171"/>
      <c r="U25" s="171"/>
      <c r="V25" s="171"/>
      <c r="W25" s="171"/>
    </row>
    <row r="26" spans="1:23" ht="15" customHeight="1" thickBot="1">
      <c r="A26" s="200"/>
      <c r="B26" s="267" t="s">
        <v>165</v>
      </c>
      <c r="C26" s="373">
        <v>53.4</v>
      </c>
      <c r="D26" s="374">
        <v>51.9</v>
      </c>
      <c r="E26" s="374">
        <v>36.700000000000003</v>
      </c>
      <c r="F26" s="374">
        <v>59.1</v>
      </c>
      <c r="G26" s="374">
        <v>77.8</v>
      </c>
      <c r="H26" s="374">
        <v>59.5</v>
      </c>
      <c r="I26" s="374">
        <v>53</v>
      </c>
      <c r="J26" s="374">
        <v>54.8</v>
      </c>
      <c r="K26" s="374">
        <v>34.6</v>
      </c>
      <c r="L26" s="374">
        <v>57</v>
      </c>
      <c r="M26" s="374">
        <v>78.8</v>
      </c>
      <c r="N26" s="374">
        <v>59.1</v>
      </c>
      <c r="O26" s="374">
        <v>61.1</v>
      </c>
      <c r="P26" s="280" t="s">
        <v>165</v>
      </c>
    </row>
    <row r="27" spans="1:23" ht="5.5" customHeight="1">
      <c r="A27" s="210"/>
      <c r="B27" s="208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</row>
    <row r="28" spans="1:23">
      <c r="A28" s="151" t="s">
        <v>25</v>
      </c>
    </row>
    <row r="35" spans="13:13">
      <c r="M35" s="210"/>
    </row>
  </sheetData>
  <mergeCells count="6">
    <mergeCell ref="P5:P6"/>
    <mergeCell ref="A7:B7"/>
    <mergeCell ref="A5:B6"/>
    <mergeCell ref="C5:C6"/>
    <mergeCell ref="D5:I5"/>
    <mergeCell ref="J5:O5"/>
  </mergeCells>
  <phoneticPr fontId="4"/>
  <pageMargins left="0.78740157480314965" right="0.39370078740157483" top="0.78740157480314965" bottom="0.59055118110236227" header="0.51181102362204722" footer="0.51181102362204722"/>
  <pageSetup paperSize="9" firstPageNumber="44" orientation="portrait" useFirstPageNumber="1" r:id="rId1"/>
  <headerFooter differentOddEven="1" alignWithMargins="0">
    <oddHeader>&amp;L〔３〕国勢調査</oddHeader>
    <oddFooter>&amp;C&amp;P</oddFooter>
    <evenHeader>&amp;R〔３〕国勢調査</evenHeader>
    <evenFooter>&amp;C&amp;P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2"/>
  <sheetViews>
    <sheetView view="pageBreakPreview" zoomScaleNormal="100" zoomScaleSheetLayoutView="100" workbookViewId="0">
      <selection activeCell="F26" sqref="F26"/>
    </sheetView>
  </sheetViews>
  <sheetFormatPr defaultColWidth="9" defaultRowHeight="12"/>
  <cols>
    <col min="1" max="1" width="12.6328125" style="151" customWidth="1"/>
    <col min="2" max="10" width="7.453125" style="151" customWidth="1"/>
    <col min="11" max="13" width="7" style="151" customWidth="1"/>
    <col min="14" max="19" width="7.26953125" style="151" customWidth="1"/>
    <col min="20" max="23" width="6.453125" style="151" customWidth="1"/>
    <col min="24" max="24" width="7.26953125" style="151" customWidth="1"/>
    <col min="25" max="25" width="2.26953125" style="151" customWidth="1"/>
    <col min="26" max="16384" width="9" style="151"/>
  </cols>
  <sheetData>
    <row r="1" s="151" customFormat="1" ht="16.5" customHeight="1"/>
    <row r="2" s="151" customFormat="1" ht="16.5" customHeight="1"/>
    <row r="3" s="151" customFormat="1" ht="16.5" customHeight="1"/>
    <row r="4" s="151" customFormat="1" ht="16.5" customHeight="1"/>
    <row r="5" s="151" customFormat="1" ht="16.5" customHeight="1"/>
    <row r="6" s="151" customFormat="1" ht="16.5" customHeight="1"/>
    <row r="7" s="151" customFormat="1" ht="16.5" customHeight="1"/>
    <row r="8" s="151" customFormat="1" ht="16.5" customHeight="1"/>
    <row r="9" s="151" customFormat="1" ht="16.5" customHeight="1"/>
    <row r="10" s="151" customFormat="1" ht="16.5" customHeight="1"/>
    <row r="11" s="151" customFormat="1" ht="16.5" customHeight="1"/>
    <row r="12" s="151" customFormat="1" ht="16.5" customHeight="1"/>
    <row r="13" s="151" customFormat="1" ht="16.5" customHeight="1"/>
    <row r="14" s="151" customFormat="1" ht="16.5" customHeight="1"/>
    <row r="15" s="151" customFormat="1" ht="16.5" customHeight="1"/>
    <row r="16" s="151" customFormat="1" ht="16.5" customHeight="1"/>
    <row r="17" spans="1:23" ht="16.5" customHeight="1"/>
    <row r="18" spans="1:23" ht="16.5" customHeight="1"/>
    <row r="19" spans="1:23" ht="16.5" customHeight="1"/>
    <row r="20" spans="1:23" ht="16.5" customHeight="1"/>
    <row r="21" spans="1:23" ht="16.5" customHeight="1"/>
    <row r="22" spans="1:23" ht="16.5" customHeight="1"/>
    <row r="23" spans="1:23" ht="16.5" customHeight="1"/>
    <row r="24" spans="1:23" ht="16.5" customHeight="1"/>
    <row r="25" spans="1:23" ht="16.5" customHeight="1"/>
    <row r="26" spans="1:23" ht="16.5" customHeight="1"/>
    <row r="27" spans="1:23" ht="24" customHeight="1">
      <c r="A27" s="590" t="s">
        <v>637</v>
      </c>
      <c r="B27" s="590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3" ht="7.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  <row r="29" spans="1:23">
      <c r="A29" s="591" t="s">
        <v>638</v>
      </c>
      <c r="B29" s="591"/>
      <c r="C29" s="591"/>
      <c r="D29" s="591"/>
      <c r="E29" s="591"/>
      <c r="F29" s="591"/>
      <c r="G29" s="591"/>
      <c r="H29" s="591"/>
      <c r="I29" s="591"/>
      <c r="J29" s="591"/>
      <c r="K29" s="592" t="s">
        <v>453</v>
      </c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47"/>
    </row>
    <row r="30" spans="1:23" ht="7.5" customHeight="1" thickBot="1"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/>
    </row>
    <row r="31" spans="1:23" s="501" customFormat="1" ht="16.5" customHeight="1">
      <c r="A31" s="584" t="s">
        <v>141</v>
      </c>
      <c r="B31" s="573" t="s">
        <v>142</v>
      </c>
      <c r="C31" s="576"/>
      <c r="D31" s="576"/>
      <c r="E31" s="576"/>
      <c r="F31" s="576"/>
      <c r="G31" s="576"/>
      <c r="H31" s="576"/>
      <c r="I31" s="576"/>
      <c r="J31" s="576"/>
      <c r="K31" s="581" t="s">
        <v>142</v>
      </c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73" t="s">
        <v>452</v>
      </c>
    </row>
    <row r="32" spans="1:23" s="501" customFormat="1" ht="16.5" customHeight="1">
      <c r="A32" s="585"/>
      <c r="B32" s="587" t="s">
        <v>143</v>
      </c>
      <c r="C32" s="588"/>
      <c r="D32" s="589"/>
      <c r="E32" s="587" t="s">
        <v>144</v>
      </c>
      <c r="F32" s="588"/>
      <c r="G32" s="589"/>
      <c r="H32" s="587" t="s">
        <v>145</v>
      </c>
      <c r="I32" s="588"/>
      <c r="J32" s="589"/>
      <c r="K32" s="587" t="s">
        <v>146</v>
      </c>
      <c r="L32" s="588"/>
      <c r="M32" s="589"/>
      <c r="N32" s="587" t="s">
        <v>147</v>
      </c>
      <c r="O32" s="588"/>
      <c r="P32" s="589"/>
      <c r="Q32" s="587" t="s">
        <v>148</v>
      </c>
      <c r="R32" s="588"/>
      <c r="S32" s="589"/>
      <c r="T32" s="587" t="s">
        <v>149</v>
      </c>
      <c r="U32" s="588"/>
      <c r="V32" s="588"/>
      <c r="W32" s="583"/>
    </row>
    <row r="33" spans="1:23" s="501" customFormat="1" ht="16.5" customHeight="1">
      <c r="A33" s="586"/>
      <c r="B33" s="502" t="s">
        <v>39</v>
      </c>
      <c r="C33" s="502" t="s">
        <v>2</v>
      </c>
      <c r="D33" s="502" t="s">
        <v>3</v>
      </c>
      <c r="E33" s="502" t="s">
        <v>39</v>
      </c>
      <c r="F33" s="502" t="s">
        <v>2</v>
      </c>
      <c r="G33" s="502" t="s">
        <v>3</v>
      </c>
      <c r="H33" s="502" t="s">
        <v>39</v>
      </c>
      <c r="I33" s="502" t="s">
        <v>2</v>
      </c>
      <c r="J33" s="502" t="s">
        <v>3</v>
      </c>
      <c r="K33" s="502" t="s">
        <v>39</v>
      </c>
      <c r="L33" s="502" t="s">
        <v>2</v>
      </c>
      <c r="M33" s="502" t="s">
        <v>3</v>
      </c>
      <c r="N33" s="502" t="s">
        <v>39</v>
      </c>
      <c r="O33" s="502" t="s">
        <v>2</v>
      </c>
      <c r="P33" s="502" t="s">
        <v>3</v>
      </c>
      <c r="Q33" s="502" t="s">
        <v>39</v>
      </c>
      <c r="R33" s="502" t="s">
        <v>2</v>
      </c>
      <c r="S33" s="502" t="s">
        <v>3</v>
      </c>
      <c r="T33" s="502" t="s">
        <v>39</v>
      </c>
      <c r="U33" s="502" t="s">
        <v>2</v>
      </c>
      <c r="V33" s="494" t="s">
        <v>3</v>
      </c>
      <c r="W33" s="574"/>
    </row>
    <row r="34" spans="1:23" ht="16.5" customHeight="1">
      <c r="A34" s="501" t="s">
        <v>513</v>
      </c>
      <c r="B34" s="499">
        <v>1078</v>
      </c>
      <c r="C34" s="498">
        <v>544</v>
      </c>
      <c r="D34" s="498">
        <v>534</v>
      </c>
      <c r="E34" s="498">
        <v>830</v>
      </c>
      <c r="F34" s="498">
        <v>408</v>
      </c>
      <c r="G34" s="498">
        <v>422</v>
      </c>
      <c r="H34" s="498">
        <v>43</v>
      </c>
      <c r="I34" s="498">
        <v>9</v>
      </c>
      <c r="J34" s="498">
        <v>34</v>
      </c>
      <c r="K34" s="498">
        <v>12</v>
      </c>
      <c r="L34" s="498">
        <v>1</v>
      </c>
      <c r="M34" s="498">
        <v>11</v>
      </c>
      <c r="N34" s="67" t="s">
        <v>508</v>
      </c>
      <c r="O34" s="67" t="s">
        <v>507</v>
      </c>
      <c r="P34" s="67" t="s">
        <v>507</v>
      </c>
      <c r="Q34" s="67" t="s">
        <v>507</v>
      </c>
      <c r="R34" s="67" t="s">
        <v>507</v>
      </c>
      <c r="S34" s="67" t="s">
        <v>507</v>
      </c>
      <c r="T34" s="67" t="s">
        <v>507</v>
      </c>
      <c r="U34" s="67" t="s">
        <v>507</v>
      </c>
      <c r="V34" s="67" t="s">
        <v>507</v>
      </c>
      <c r="W34" s="493" t="s">
        <v>53</v>
      </c>
    </row>
    <row r="35" spans="1:23" ht="16.5" customHeight="1">
      <c r="A35" s="51" t="s">
        <v>639</v>
      </c>
      <c r="B35" s="497">
        <v>948</v>
      </c>
      <c r="C35" s="498">
        <v>464</v>
      </c>
      <c r="D35" s="498">
        <v>484</v>
      </c>
      <c r="E35" s="498">
        <v>995</v>
      </c>
      <c r="F35" s="498">
        <v>469</v>
      </c>
      <c r="G35" s="498">
        <v>526</v>
      </c>
      <c r="H35" s="498">
        <v>85</v>
      </c>
      <c r="I35" s="498">
        <v>27</v>
      </c>
      <c r="J35" s="498">
        <v>58</v>
      </c>
      <c r="K35" s="498">
        <v>13</v>
      </c>
      <c r="L35" s="498">
        <v>2</v>
      </c>
      <c r="M35" s="498">
        <v>11</v>
      </c>
      <c r="N35" s="498">
        <v>28</v>
      </c>
      <c r="O35" s="498">
        <v>23</v>
      </c>
      <c r="P35" s="498">
        <v>5</v>
      </c>
      <c r="Q35" s="498">
        <v>32</v>
      </c>
      <c r="R35" s="498">
        <v>22</v>
      </c>
      <c r="S35" s="498">
        <v>10</v>
      </c>
      <c r="T35" s="67" t="s">
        <v>507</v>
      </c>
      <c r="U35" s="67" t="s">
        <v>507</v>
      </c>
      <c r="V35" s="67" t="s">
        <v>507</v>
      </c>
      <c r="W35" s="281" t="s">
        <v>503</v>
      </c>
    </row>
    <row r="36" spans="1:23" s="210" customFormat="1" ht="16.5" customHeight="1">
      <c r="A36" s="52" t="s">
        <v>151</v>
      </c>
      <c r="B36" s="497">
        <v>886</v>
      </c>
      <c r="C36" s="498">
        <v>429</v>
      </c>
      <c r="D36" s="498">
        <v>457</v>
      </c>
      <c r="E36" s="498">
        <v>1173</v>
      </c>
      <c r="F36" s="498">
        <v>542</v>
      </c>
      <c r="G36" s="498">
        <v>631</v>
      </c>
      <c r="H36" s="498">
        <v>142</v>
      </c>
      <c r="I36" s="498">
        <v>53</v>
      </c>
      <c r="J36" s="498">
        <v>89</v>
      </c>
      <c r="K36" s="498">
        <v>23</v>
      </c>
      <c r="L36" s="498">
        <v>8</v>
      </c>
      <c r="M36" s="498">
        <v>15</v>
      </c>
      <c r="N36" s="498">
        <v>6</v>
      </c>
      <c r="O36" s="498">
        <v>4</v>
      </c>
      <c r="P36" s="498">
        <v>2</v>
      </c>
      <c r="Q36" s="498">
        <v>64</v>
      </c>
      <c r="R36" s="498">
        <v>26</v>
      </c>
      <c r="S36" s="498">
        <v>38</v>
      </c>
      <c r="T36" s="67" t="s">
        <v>507</v>
      </c>
      <c r="U36" s="67" t="s">
        <v>507</v>
      </c>
      <c r="V36" s="67" t="s">
        <v>507</v>
      </c>
      <c r="W36" s="281" t="s">
        <v>504</v>
      </c>
    </row>
    <row r="37" spans="1:23" s="230" customFormat="1" ht="16.5" customHeight="1">
      <c r="A37" s="52" t="s">
        <v>505</v>
      </c>
      <c r="B37" s="497">
        <v>663</v>
      </c>
      <c r="C37" s="498">
        <v>303</v>
      </c>
      <c r="D37" s="498">
        <v>360</v>
      </c>
      <c r="E37" s="498">
        <v>1070</v>
      </c>
      <c r="F37" s="498">
        <v>477</v>
      </c>
      <c r="G37" s="498">
        <v>593</v>
      </c>
      <c r="H37" s="498">
        <v>109</v>
      </c>
      <c r="I37" s="498">
        <v>48</v>
      </c>
      <c r="J37" s="498">
        <v>61</v>
      </c>
      <c r="K37" s="498">
        <v>14</v>
      </c>
      <c r="L37" s="498">
        <v>1</v>
      </c>
      <c r="M37" s="498">
        <v>13</v>
      </c>
      <c r="N37" s="498">
        <v>16</v>
      </c>
      <c r="O37" s="498">
        <v>10</v>
      </c>
      <c r="P37" s="498">
        <v>6</v>
      </c>
      <c r="Q37" s="498">
        <v>118</v>
      </c>
      <c r="R37" s="498">
        <v>65</v>
      </c>
      <c r="S37" s="498">
        <v>53</v>
      </c>
      <c r="T37" s="498">
        <v>1</v>
      </c>
      <c r="U37" s="498">
        <v>1</v>
      </c>
      <c r="V37" s="362">
        <v>0</v>
      </c>
      <c r="W37" s="281" t="s">
        <v>506</v>
      </c>
    </row>
    <row r="38" spans="1:23" s="230" customFormat="1" ht="16.5" customHeight="1" thickBot="1">
      <c r="A38" s="240" t="s">
        <v>591</v>
      </c>
      <c r="B38" s="495">
        <v>615</v>
      </c>
      <c r="C38" s="496">
        <v>278</v>
      </c>
      <c r="D38" s="496">
        <v>337</v>
      </c>
      <c r="E38" s="496">
        <v>1232</v>
      </c>
      <c r="F38" s="496">
        <v>571</v>
      </c>
      <c r="G38" s="496">
        <v>661</v>
      </c>
      <c r="H38" s="496">
        <v>155</v>
      </c>
      <c r="I38" s="496">
        <v>73</v>
      </c>
      <c r="J38" s="496">
        <v>82</v>
      </c>
      <c r="K38" s="496">
        <v>18</v>
      </c>
      <c r="L38" s="496">
        <v>2</v>
      </c>
      <c r="M38" s="496">
        <v>16</v>
      </c>
      <c r="N38" s="496">
        <v>53</v>
      </c>
      <c r="O38" s="496">
        <v>32</v>
      </c>
      <c r="P38" s="496">
        <v>21</v>
      </c>
      <c r="Q38" s="496">
        <v>477</v>
      </c>
      <c r="R38" s="496">
        <v>321</v>
      </c>
      <c r="S38" s="496">
        <v>156</v>
      </c>
      <c r="T38" s="496">
        <v>6</v>
      </c>
      <c r="U38" s="496">
        <v>6</v>
      </c>
      <c r="V38" s="363">
        <v>0</v>
      </c>
      <c r="W38" s="482" t="s">
        <v>618</v>
      </c>
    </row>
    <row r="39" spans="1:23" ht="11.25" customHeight="1" thickBot="1">
      <c r="H39" s="53"/>
    </row>
    <row r="40" spans="1:23" s="501" customFormat="1" ht="15.75" customHeight="1">
      <c r="A40" s="584" t="s">
        <v>141</v>
      </c>
      <c r="B40" s="580" t="s">
        <v>509</v>
      </c>
      <c r="C40" s="581"/>
      <c r="D40" s="582"/>
      <c r="E40" s="580" t="s">
        <v>744</v>
      </c>
      <c r="F40" s="581"/>
      <c r="G40" s="581"/>
      <c r="H40" s="581"/>
      <c r="I40" s="581"/>
      <c r="J40" s="582"/>
      <c r="K40" s="580" t="s">
        <v>745</v>
      </c>
      <c r="L40" s="581"/>
      <c r="M40" s="581"/>
      <c r="N40" s="581"/>
      <c r="O40" s="581"/>
      <c r="P40" s="582"/>
      <c r="Q40" s="573" t="s">
        <v>532</v>
      </c>
      <c r="R40" s="576"/>
      <c r="S40" s="584"/>
      <c r="T40" s="573" t="s">
        <v>152</v>
      </c>
      <c r="U40" s="576"/>
      <c r="V40" s="584"/>
      <c r="W40" s="573" t="s">
        <v>452</v>
      </c>
    </row>
    <row r="41" spans="1:23" s="501" customFormat="1" ht="15.75" customHeight="1">
      <c r="A41" s="585"/>
      <c r="B41" s="587" t="s">
        <v>510</v>
      </c>
      <c r="C41" s="588"/>
      <c r="D41" s="589"/>
      <c r="E41" s="587" t="s">
        <v>153</v>
      </c>
      <c r="F41" s="588"/>
      <c r="G41" s="589"/>
      <c r="H41" s="587" t="s">
        <v>154</v>
      </c>
      <c r="I41" s="588"/>
      <c r="J41" s="589"/>
      <c r="K41" s="587" t="s">
        <v>155</v>
      </c>
      <c r="L41" s="588"/>
      <c r="M41" s="589"/>
      <c r="N41" s="587" t="s">
        <v>156</v>
      </c>
      <c r="O41" s="588"/>
      <c r="P41" s="589"/>
      <c r="Q41" s="574"/>
      <c r="R41" s="577"/>
      <c r="S41" s="586"/>
      <c r="T41" s="574"/>
      <c r="U41" s="577"/>
      <c r="V41" s="586"/>
      <c r="W41" s="583"/>
    </row>
    <row r="42" spans="1:23" s="501" customFormat="1" ht="15.75" customHeight="1">
      <c r="A42" s="586"/>
      <c r="B42" s="502" t="s">
        <v>39</v>
      </c>
      <c r="C42" s="502" t="s">
        <v>2</v>
      </c>
      <c r="D42" s="502" t="s">
        <v>3</v>
      </c>
      <c r="E42" s="502" t="s">
        <v>39</v>
      </c>
      <c r="F42" s="502" t="s">
        <v>2</v>
      </c>
      <c r="G42" s="502" t="s">
        <v>3</v>
      </c>
      <c r="H42" s="502" t="s">
        <v>39</v>
      </c>
      <c r="I42" s="502" t="s">
        <v>2</v>
      </c>
      <c r="J42" s="502" t="s">
        <v>3</v>
      </c>
      <c r="K42" s="502" t="s">
        <v>39</v>
      </c>
      <c r="L42" s="502" t="s">
        <v>2</v>
      </c>
      <c r="M42" s="502" t="s">
        <v>3</v>
      </c>
      <c r="N42" s="502" t="s">
        <v>39</v>
      </c>
      <c r="O42" s="502" t="s">
        <v>2</v>
      </c>
      <c r="P42" s="502" t="s">
        <v>3</v>
      </c>
      <c r="Q42" s="502" t="s">
        <v>39</v>
      </c>
      <c r="R42" s="502" t="s">
        <v>2</v>
      </c>
      <c r="S42" s="502" t="s">
        <v>3</v>
      </c>
      <c r="T42" s="502" t="s">
        <v>39</v>
      </c>
      <c r="U42" s="502" t="s">
        <v>2</v>
      </c>
      <c r="V42" s="494" t="s">
        <v>3</v>
      </c>
      <c r="W42" s="574"/>
    </row>
    <row r="43" spans="1:23" ht="15.75" customHeight="1">
      <c r="A43" s="501" t="s">
        <v>513</v>
      </c>
      <c r="B43" s="364" t="s">
        <v>507</v>
      </c>
      <c r="C43" s="365" t="s">
        <v>507</v>
      </c>
      <c r="D43" s="365" t="s">
        <v>507</v>
      </c>
      <c r="E43" s="500">
        <v>5</v>
      </c>
      <c r="F43" s="498">
        <v>3</v>
      </c>
      <c r="G43" s="498">
        <v>2</v>
      </c>
      <c r="H43" s="498">
        <v>20</v>
      </c>
      <c r="I43" s="498">
        <v>17</v>
      </c>
      <c r="J43" s="498">
        <v>3</v>
      </c>
      <c r="K43" s="498">
        <v>21</v>
      </c>
      <c r="L43" s="498">
        <v>9</v>
      </c>
      <c r="M43" s="498">
        <v>12</v>
      </c>
      <c r="N43" s="498">
        <v>6</v>
      </c>
      <c r="O43" s="498">
        <v>3</v>
      </c>
      <c r="P43" s="498">
        <v>3</v>
      </c>
      <c r="Q43" s="498">
        <v>63</v>
      </c>
      <c r="R43" s="498">
        <v>42</v>
      </c>
      <c r="S43" s="498">
        <v>21</v>
      </c>
      <c r="T43" s="498">
        <f>+Q43+N43+K43+H43+E43+K34+H34+E34+B34</f>
        <v>2078</v>
      </c>
      <c r="U43" s="498">
        <f>+R43+O43+L43+I43+F43+L34+I34+F34+C34</f>
        <v>1036</v>
      </c>
      <c r="V43" s="498">
        <f>+S43+P43+M43+J43+G43+M34+J34+G34+D34</f>
        <v>1042</v>
      </c>
      <c r="W43" s="493" t="s">
        <v>53</v>
      </c>
    </row>
    <row r="44" spans="1:23" ht="15.75" customHeight="1">
      <c r="A44" s="51" t="s">
        <v>150</v>
      </c>
      <c r="B44" s="366" t="s">
        <v>507</v>
      </c>
      <c r="C44" s="367" t="s">
        <v>507</v>
      </c>
      <c r="D44" s="367" t="s">
        <v>507</v>
      </c>
      <c r="E44" s="498">
        <v>6</v>
      </c>
      <c r="F44" s="498">
        <v>4</v>
      </c>
      <c r="G44" s="498">
        <v>2</v>
      </c>
      <c r="H44" s="498">
        <v>18</v>
      </c>
      <c r="I44" s="498">
        <v>12</v>
      </c>
      <c r="J44" s="498">
        <v>6</v>
      </c>
      <c r="K44" s="498">
        <v>21</v>
      </c>
      <c r="L44" s="498">
        <v>11</v>
      </c>
      <c r="M44" s="498">
        <v>10</v>
      </c>
      <c r="N44" s="498">
        <v>2</v>
      </c>
      <c r="O44" s="498">
        <v>1</v>
      </c>
      <c r="P44" s="498">
        <v>1</v>
      </c>
      <c r="Q44" s="498">
        <v>307</v>
      </c>
      <c r="R44" s="498">
        <v>203</v>
      </c>
      <c r="S44" s="498">
        <v>104</v>
      </c>
      <c r="T44" s="498">
        <f t="shared" ref="T44:V45" si="0">+N35+Q35+Q44+N44+K44+H44+E44+K35+H35+E35+B35</f>
        <v>2455</v>
      </c>
      <c r="U44" s="498">
        <f t="shared" si="0"/>
        <v>1238</v>
      </c>
      <c r="V44" s="498">
        <f t="shared" si="0"/>
        <v>1217</v>
      </c>
      <c r="W44" s="281" t="s">
        <v>503</v>
      </c>
    </row>
    <row r="45" spans="1:23" s="210" customFormat="1" ht="15.75" customHeight="1">
      <c r="A45" s="52" t="s">
        <v>151</v>
      </c>
      <c r="B45" s="366" t="s">
        <v>507</v>
      </c>
      <c r="C45" s="367" t="s">
        <v>507</v>
      </c>
      <c r="D45" s="367" t="s">
        <v>507</v>
      </c>
      <c r="E45" s="498">
        <v>6</v>
      </c>
      <c r="F45" s="498">
        <v>5</v>
      </c>
      <c r="G45" s="498">
        <v>1</v>
      </c>
      <c r="H45" s="498">
        <v>23</v>
      </c>
      <c r="I45" s="498">
        <v>17</v>
      </c>
      <c r="J45" s="498">
        <v>6</v>
      </c>
      <c r="K45" s="498">
        <v>15</v>
      </c>
      <c r="L45" s="498">
        <v>6</v>
      </c>
      <c r="M45" s="498">
        <v>9</v>
      </c>
      <c r="N45" s="498">
        <v>4</v>
      </c>
      <c r="O45" s="498">
        <v>3</v>
      </c>
      <c r="P45" s="498">
        <v>1</v>
      </c>
      <c r="Q45" s="498">
        <v>234</v>
      </c>
      <c r="R45" s="498">
        <v>127</v>
      </c>
      <c r="S45" s="498">
        <v>107</v>
      </c>
      <c r="T45" s="498">
        <f t="shared" si="0"/>
        <v>2576</v>
      </c>
      <c r="U45" s="498">
        <f t="shared" si="0"/>
        <v>1220</v>
      </c>
      <c r="V45" s="498">
        <f t="shared" si="0"/>
        <v>1356</v>
      </c>
      <c r="W45" s="281" t="s">
        <v>504</v>
      </c>
    </row>
    <row r="46" spans="1:23" s="230" customFormat="1" ht="15.75" customHeight="1">
      <c r="A46" s="52" t="s">
        <v>505</v>
      </c>
      <c r="B46" s="366" t="s">
        <v>507</v>
      </c>
      <c r="C46" s="367" t="s">
        <v>507</v>
      </c>
      <c r="D46" s="367" t="s">
        <v>507</v>
      </c>
      <c r="E46" s="498">
        <v>2</v>
      </c>
      <c r="F46" s="498">
        <v>2</v>
      </c>
      <c r="G46" s="362">
        <v>0</v>
      </c>
      <c r="H46" s="498">
        <v>12</v>
      </c>
      <c r="I46" s="498">
        <v>10</v>
      </c>
      <c r="J46" s="498">
        <v>2</v>
      </c>
      <c r="K46" s="498">
        <v>11</v>
      </c>
      <c r="L46" s="498">
        <v>4</v>
      </c>
      <c r="M46" s="498">
        <v>7</v>
      </c>
      <c r="N46" s="498">
        <v>3</v>
      </c>
      <c r="O46" s="498">
        <v>2</v>
      </c>
      <c r="P46" s="498">
        <v>1</v>
      </c>
      <c r="Q46" s="498">
        <v>228</v>
      </c>
      <c r="R46" s="498">
        <v>120</v>
      </c>
      <c r="S46" s="498">
        <v>108</v>
      </c>
      <c r="T46" s="498">
        <f>+N37+Q37+T37+Q46+N46+K46+H46+E46+K37+H37+E37+B37</f>
        <v>2247</v>
      </c>
      <c r="U46" s="498">
        <f>+O37+R37+U37+R46+O46+L46+I46+F46+L37+I37+F37+C37</f>
        <v>1043</v>
      </c>
      <c r="V46" s="498">
        <f>+P37+S37+V37+S46+P46+M46+J46+G46+M37+J37+G37+D37</f>
        <v>1204</v>
      </c>
      <c r="W46" s="281" t="s">
        <v>506</v>
      </c>
    </row>
    <row r="47" spans="1:23" s="230" customFormat="1" ht="15.75" customHeight="1" thickBot="1">
      <c r="A47" s="240" t="s">
        <v>523</v>
      </c>
      <c r="B47" s="368">
        <v>29</v>
      </c>
      <c r="C47" s="369">
        <v>17</v>
      </c>
      <c r="D47" s="369">
        <v>12</v>
      </c>
      <c r="E47" s="496">
        <v>4</v>
      </c>
      <c r="F47" s="496">
        <v>3</v>
      </c>
      <c r="G47" s="496">
        <v>1</v>
      </c>
      <c r="H47" s="496">
        <v>11</v>
      </c>
      <c r="I47" s="496">
        <v>9</v>
      </c>
      <c r="J47" s="496">
        <v>2</v>
      </c>
      <c r="K47" s="496">
        <v>13</v>
      </c>
      <c r="L47" s="496">
        <v>4</v>
      </c>
      <c r="M47" s="496">
        <v>9</v>
      </c>
      <c r="N47" s="496">
        <v>2</v>
      </c>
      <c r="O47" s="496">
        <v>1</v>
      </c>
      <c r="P47" s="496">
        <v>1</v>
      </c>
      <c r="Q47" s="496">
        <v>218</v>
      </c>
      <c r="R47" s="496">
        <v>125</v>
      </c>
      <c r="S47" s="496">
        <v>93</v>
      </c>
      <c r="T47" s="496">
        <f>+B47+N38+Q38+T38+Q47+N47+K47+H47+E47+K38+H38+E38+B38</f>
        <v>2833</v>
      </c>
      <c r="U47" s="496">
        <f>+C47+O38+R38+U38+R47+O47+L47+I47+F47+L38+I38+F38+C38</f>
        <v>1442</v>
      </c>
      <c r="V47" s="496">
        <f>+D47+P38+S38+V38+S47+P47+M47+J47+G47+M38+J38+G38+D38</f>
        <v>1391</v>
      </c>
      <c r="W47" s="482" t="s">
        <v>618</v>
      </c>
    </row>
    <row r="48" spans="1:23" ht="5.5" customHeight="1">
      <c r="H48" s="53"/>
    </row>
    <row r="49" spans="1:19">
      <c r="A49" s="151" t="s">
        <v>533</v>
      </c>
    </row>
    <row r="50" spans="1:19">
      <c r="A50" s="151" t="s">
        <v>158</v>
      </c>
    </row>
    <row r="52" spans="1:19">
      <c r="S52" s="210"/>
    </row>
  </sheetData>
  <mergeCells count="26">
    <mergeCell ref="A27:V27"/>
    <mergeCell ref="A29:J29"/>
    <mergeCell ref="K29:U29"/>
    <mergeCell ref="A31:A33"/>
    <mergeCell ref="B31:J31"/>
    <mergeCell ref="K31:V31"/>
    <mergeCell ref="B32:D32"/>
    <mergeCell ref="E32:G32"/>
    <mergeCell ref="H32:J32"/>
    <mergeCell ref="K32:M32"/>
    <mergeCell ref="N32:P32"/>
    <mergeCell ref="Q32:S32"/>
    <mergeCell ref="T32:V32"/>
    <mergeCell ref="W31:W33"/>
    <mergeCell ref="A40:A42"/>
    <mergeCell ref="Q40:S41"/>
    <mergeCell ref="E41:G41"/>
    <mergeCell ref="H41:J41"/>
    <mergeCell ref="K41:M41"/>
    <mergeCell ref="N41:P41"/>
    <mergeCell ref="T40:V41"/>
    <mergeCell ref="W40:W42"/>
    <mergeCell ref="K40:P40"/>
    <mergeCell ref="E40:J40"/>
    <mergeCell ref="B40:D40"/>
    <mergeCell ref="B41:D41"/>
  </mergeCells>
  <phoneticPr fontId="4"/>
  <pageMargins left="0.78740157480314965" right="0.39370078740157483" top="0.78740157480314965" bottom="0.59055118110236227" header="0.51181102362204722" footer="0.51181102362204722"/>
  <pageSetup paperSize="9" firstPageNumber="23" orientation="portrait" useFirstPageNumber="1" r:id="rId1"/>
  <headerFooter alignWithMargins="0">
    <evenHeader>&amp;L&amp;P　〔3〕国勢調査</evenHeader>
  </headerFooter>
  <colBreaks count="1" manualBreakCount="1">
    <brk id="10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47"/>
  <sheetViews>
    <sheetView view="pageBreakPreview" zoomScaleNormal="100" zoomScaleSheetLayoutView="100" workbookViewId="0">
      <selection activeCell="A2" sqref="A2"/>
    </sheetView>
  </sheetViews>
  <sheetFormatPr defaultColWidth="9" defaultRowHeight="12"/>
  <cols>
    <col min="1" max="1" width="12.6328125" style="151" customWidth="1"/>
    <col min="2" max="2" width="9.90625" style="151" bestFit="1" customWidth="1"/>
    <col min="3" max="3" width="2.90625" style="151" customWidth="1"/>
    <col min="4" max="4" width="9.6328125" style="151" customWidth="1"/>
    <col min="5" max="5" width="8.6328125" style="151" customWidth="1"/>
    <col min="6" max="21" width="7.6328125" style="151" customWidth="1"/>
    <col min="22" max="23" width="8.6328125" style="151" customWidth="1"/>
    <col min="24" max="24" width="4.08984375" style="151" customWidth="1"/>
    <col min="25" max="16384" width="9" style="151"/>
  </cols>
  <sheetData>
    <row r="1" spans="1:22" ht="19">
      <c r="B1" s="503"/>
      <c r="C1" s="503"/>
      <c r="D1" s="503"/>
      <c r="E1" s="503"/>
      <c r="F1" s="503"/>
      <c r="G1" s="503"/>
      <c r="H1" s="503"/>
      <c r="I1" s="503"/>
      <c r="J1" s="503"/>
      <c r="K1" s="316" t="s">
        <v>747</v>
      </c>
      <c r="L1" s="503" t="s">
        <v>746</v>
      </c>
      <c r="M1" s="503"/>
      <c r="N1" s="503"/>
      <c r="O1" s="503"/>
      <c r="P1" s="503"/>
      <c r="Q1" s="503"/>
      <c r="R1" s="503"/>
      <c r="S1" s="503"/>
      <c r="T1" s="503"/>
      <c r="U1" s="503"/>
      <c r="V1" s="503"/>
    </row>
    <row r="2" spans="1:22" ht="7.5" customHeight="1">
      <c r="A2" s="192"/>
      <c r="B2" s="192"/>
      <c r="C2" s="285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spans="1:22">
      <c r="K3" s="97" t="s">
        <v>749</v>
      </c>
      <c r="L3" s="151" t="s">
        <v>748</v>
      </c>
    </row>
    <row r="4" spans="1:22" ht="7.5" customHeight="1" thickBot="1">
      <c r="A4" s="614"/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14"/>
      <c r="R4" s="614"/>
      <c r="S4" s="614"/>
      <c r="T4" s="267"/>
    </row>
    <row r="5" spans="1:22">
      <c r="A5" s="582" t="s">
        <v>141</v>
      </c>
      <c r="B5" s="582" t="s">
        <v>301</v>
      </c>
      <c r="C5" s="582"/>
      <c r="D5" s="608"/>
      <c r="E5" s="580" t="s">
        <v>302</v>
      </c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2"/>
      <c r="R5" s="143" t="s">
        <v>33</v>
      </c>
      <c r="S5" s="144" t="s">
        <v>33</v>
      </c>
      <c r="T5" s="609" t="s">
        <v>454</v>
      </c>
    </row>
    <row r="6" spans="1:22">
      <c r="A6" s="589"/>
      <c r="B6" s="619" t="s">
        <v>303</v>
      </c>
      <c r="C6" s="620"/>
      <c r="D6" s="615" t="s">
        <v>304</v>
      </c>
      <c r="E6" s="616" t="s">
        <v>305</v>
      </c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7" t="s">
        <v>306</v>
      </c>
      <c r="Q6" s="617" t="s">
        <v>643</v>
      </c>
      <c r="R6" s="90" t="s">
        <v>307</v>
      </c>
      <c r="S6" s="91" t="s">
        <v>308</v>
      </c>
      <c r="T6" s="610"/>
    </row>
    <row r="7" spans="1:22">
      <c r="A7" s="589"/>
      <c r="B7" s="621"/>
      <c r="C7" s="622"/>
      <c r="D7" s="615"/>
      <c r="E7" s="625" t="s">
        <v>157</v>
      </c>
      <c r="F7" s="616" t="s">
        <v>642</v>
      </c>
      <c r="G7" s="626" t="s">
        <v>618</v>
      </c>
      <c r="H7" s="612" t="s">
        <v>601</v>
      </c>
      <c r="I7" s="612" t="s">
        <v>603</v>
      </c>
      <c r="J7" s="612" t="s">
        <v>605</v>
      </c>
      <c r="K7" s="612" t="s">
        <v>607</v>
      </c>
      <c r="L7" s="612" t="s">
        <v>609</v>
      </c>
      <c r="M7" s="612" t="s">
        <v>611</v>
      </c>
      <c r="N7" s="612" t="s">
        <v>613</v>
      </c>
      <c r="O7" s="616" t="s">
        <v>309</v>
      </c>
      <c r="P7" s="618"/>
      <c r="Q7" s="618"/>
      <c r="R7" s="90" t="s">
        <v>310</v>
      </c>
      <c r="S7" s="91" t="s">
        <v>311</v>
      </c>
      <c r="T7" s="610"/>
    </row>
    <row r="8" spans="1:22">
      <c r="A8" s="589"/>
      <c r="B8" s="623"/>
      <c r="C8" s="624"/>
      <c r="D8" s="615"/>
      <c r="E8" s="579"/>
      <c r="F8" s="616"/>
      <c r="G8" s="616"/>
      <c r="H8" s="613"/>
      <c r="I8" s="613"/>
      <c r="J8" s="613"/>
      <c r="K8" s="613"/>
      <c r="L8" s="613"/>
      <c r="M8" s="613"/>
      <c r="N8" s="613"/>
      <c r="O8" s="616"/>
      <c r="P8" s="618"/>
      <c r="Q8" s="618"/>
      <c r="R8" s="92" t="s">
        <v>312</v>
      </c>
      <c r="S8" s="93" t="s">
        <v>312</v>
      </c>
      <c r="T8" s="611"/>
    </row>
    <row r="9" spans="1:22" ht="20.25" customHeight="1">
      <c r="A9" s="483" t="s">
        <v>513</v>
      </c>
      <c r="B9" s="606">
        <v>54432</v>
      </c>
      <c r="C9" s="607"/>
      <c r="D9" s="50">
        <v>135648</v>
      </c>
      <c r="E9" s="50">
        <v>54121</v>
      </c>
      <c r="F9" s="50">
        <v>16250</v>
      </c>
      <c r="G9" s="50">
        <v>13983</v>
      </c>
      <c r="H9" s="50">
        <v>10649</v>
      </c>
      <c r="I9" s="50">
        <v>9215</v>
      </c>
      <c r="J9" s="50">
        <v>2914</v>
      </c>
      <c r="K9" s="50">
        <v>817</v>
      </c>
      <c r="L9" s="50">
        <v>247</v>
      </c>
      <c r="M9" s="50">
        <v>43</v>
      </c>
      <c r="N9" s="50">
        <v>3</v>
      </c>
      <c r="O9" s="67" t="s">
        <v>88</v>
      </c>
      <c r="P9" s="50">
        <v>134595</v>
      </c>
      <c r="Q9" s="145">
        <v>2.4900000000000002</v>
      </c>
      <c r="R9" s="50">
        <v>239</v>
      </c>
      <c r="S9" s="50">
        <v>572</v>
      </c>
      <c r="T9" s="485">
        <v>12</v>
      </c>
    </row>
    <row r="10" spans="1:22" ht="20.25" customHeight="1">
      <c r="A10" s="483" t="s">
        <v>639</v>
      </c>
      <c r="B10" s="595">
        <v>55384</v>
      </c>
      <c r="C10" s="596"/>
      <c r="D10" s="50">
        <v>131706</v>
      </c>
      <c r="E10" s="50">
        <v>54772</v>
      </c>
      <c r="F10" s="50">
        <v>17958</v>
      </c>
      <c r="G10" s="50">
        <v>15041</v>
      </c>
      <c r="H10" s="50">
        <v>10009</v>
      </c>
      <c r="I10" s="50">
        <v>8178</v>
      </c>
      <c r="J10" s="50">
        <v>2627</v>
      </c>
      <c r="K10" s="50">
        <v>706</v>
      </c>
      <c r="L10" s="50">
        <v>200</v>
      </c>
      <c r="M10" s="50">
        <v>38</v>
      </c>
      <c r="N10" s="50">
        <v>10</v>
      </c>
      <c r="O10" s="67">
        <v>5</v>
      </c>
      <c r="P10" s="50">
        <v>129994</v>
      </c>
      <c r="Q10" s="145">
        <v>2.37</v>
      </c>
      <c r="R10" s="50">
        <v>191</v>
      </c>
      <c r="S10" s="50">
        <v>233</v>
      </c>
      <c r="T10" s="485">
        <v>17</v>
      </c>
    </row>
    <row r="11" spans="1:22" ht="20.25" customHeight="1">
      <c r="A11" s="483" t="s">
        <v>640</v>
      </c>
      <c r="B11" s="595">
        <v>57880</v>
      </c>
      <c r="C11" s="596"/>
      <c r="D11" s="50">
        <v>130282</v>
      </c>
      <c r="E11" s="50">
        <v>57848</v>
      </c>
      <c r="F11" s="50">
        <v>21828</v>
      </c>
      <c r="G11" s="50">
        <v>15783</v>
      </c>
      <c r="H11" s="50">
        <v>9574</v>
      </c>
      <c r="I11" s="50">
        <v>7394</v>
      </c>
      <c r="J11" s="50">
        <v>2384</v>
      </c>
      <c r="K11" s="50">
        <v>649</v>
      </c>
      <c r="L11" s="50">
        <v>183</v>
      </c>
      <c r="M11" s="50">
        <v>44</v>
      </c>
      <c r="N11" s="50">
        <v>5</v>
      </c>
      <c r="O11" s="67">
        <v>4</v>
      </c>
      <c r="P11" s="50">
        <v>129225</v>
      </c>
      <c r="Q11" s="145">
        <v>2.23</v>
      </c>
      <c r="R11" s="50">
        <v>378</v>
      </c>
      <c r="S11" s="50">
        <v>219</v>
      </c>
      <c r="T11" s="485">
        <v>22</v>
      </c>
    </row>
    <row r="12" spans="1:22" s="210" customFormat="1" ht="20.25" customHeight="1">
      <c r="A12" s="483" t="s">
        <v>641</v>
      </c>
      <c r="B12" s="595">
        <v>55825</v>
      </c>
      <c r="C12" s="596"/>
      <c r="D12" s="50">
        <v>123576</v>
      </c>
      <c r="E12" s="50">
        <v>55780</v>
      </c>
      <c r="F12" s="50">
        <v>21498</v>
      </c>
      <c r="G12" s="50">
        <v>15718</v>
      </c>
      <c r="H12" s="50">
        <v>8944</v>
      </c>
      <c r="I12" s="50">
        <v>6699</v>
      </c>
      <c r="J12" s="50">
        <v>2158</v>
      </c>
      <c r="K12" s="50">
        <v>562</v>
      </c>
      <c r="L12" s="50">
        <v>158</v>
      </c>
      <c r="M12" s="50">
        <v>33</v>
      </c>
      <c r="N12" s="50">
        <v>8</v>
      </c>
      <c r="O12" s="67">
        <v>2</v>
      </c>
      <c r="P12" s="50">
        <v>122187</v>
      </c>
      <c r="Q12" s="145">
        <v>2.19</v>
      </c>
      <c r="R12" s="50">
        <v>390</v>
      </c>
      <c r="S12" s="50">
        <v>316</v>
      </c>
      <c r="T12" s="485">
        <v>27</v>
      </c>
    </row>
    <row r="13" spans="1:22" s="230" customFormat="1" ht="20.25" customHeight="1" thickBot="1">
      <c r="A13" s="484" t="s">
        <v>523</v>
      </c>
      <c r="B13" s="593">
        <v>57379</v>
      </c>
      <c r="C13" s="594"/>
      <c r="D13" s="233">
        <v>119764</v>
      </c>
      <c r="E13" s="233">
        <v>57320</v>
      </c>
      <c r="F13" s="234">
        <v>24643</v>
      </c>
      <c r="G13" s="234">
        <v>16025</v>
      </c>
      <c r="H13" s="234">
        <v>8556</v>
      </c>
      <c r="I13" s="234">
        <v>5752</v>
      </c>
      <c r="J13" s="234">
        <v>1786</v>
      </c>
      <c r="K13" s="234">
        <v>400</v>
      </c>
      <c r="L13" s="234">
        <v>120</v>
      </c>
      <c r="M13" s="234">
        <v>23</v>
      </c>
      <c r="N13" s="234">
        <v>9</v>
      </c>
      <c r="O13" s="234">
        <v>6</v>
      </c>
      <c r="P13" s="233">
        <v>117868</v>
      </c>
      <c r="Q13" s="235">
        <v>2.06</v>
      </c>
      <c r="R13" s="233">
        <v>591</v>
      </c>
      <c r="S13" s="233">
        <v>310</v>
      </c>
      <c r="T13" s="486" t="s">
        <v>618</v>
      </c>
    </row>
    <row r="14" spans="1:22" s="230" customFormat="1" ht="5.5" customHeight="1">
      <c r="A14" s="236"/>
      <c r="B14" s="237"/>
      <c r="C14" s="237"/>
      <c r="D14" s="237"/>
      <c r="E14" s="237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7"/>
      <c r="Q14" s="239"/>
      <c r="R14" s="237"/>
      <c r="S14" s="237"/>
    </row>
    <row r="15" spans="1:22">
      <c r="B15" s="151" t="s">
        <v>387</v>
      </c>
    </row>
    <row r="16" spans="1:22" ht="23.25" customHeight="1"/>
    <row r="17" spans="1:24" ht="23.25" customHeight="1"/>
    <row r="18" spans="1:24" ht="23.25" customHeight="1"/>
    <row r="19" spans="1:24" ht="23.25" customHeight="1"/>
    <row r="20" spans="1:24" s="68" customFormat="1" ht="23.25" customHeight="1"/>
    <row r="21" spans="1:24" s="68" customFormat="1" ht="19">
      <c r="B21" s="504"/>
      <c r="C21" s="504"/>
      <c r="D21" s="504"/>
      <c r="E21" s="504"/>
      <c r="F21" s="504"/>
      <c r="G21" s="504"/>
      <c r="H21" s="504"/>
      <c r="I21" s="504"/>
      <c r="J21" s="504"/>
      <c r="K21" s="505" t="s">
        <v>750</v>
      </c>
      <c r="L21" s="504" t="s">
        <v>751</v>
      </c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</row>
    <row r="22" spans="1:24" s="68" customFormat="1" ht="7.5" customHeight="1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</row>
    <row r="23" spans="1:24" s="68" customFormat="1">
      <c r="B23" s="259"/>
      <c r="C23" s="259"/>
      <c r="D23" s="259"/>
      <c r="E23" s="259"/>
      <c r="F23" s="259"/>
      <c r="G23" s="259"/>
      <c r="H23" s="259"/>
      <c r="I23" s="259"/>
      <c r="J23" s="259"/>
      <c r="K23" s="318" t="s">
        <v>752</v>
      </c>
      <c r="L23" s="259" t="s">
        <v>748</v>
      </c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</row>
    <row r="24" spans="1:24" s="68" customFormat="1" ht="7.5" customHeight="1" thickBo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</row>
    <row r="25" spans="1:24" s="68" customFormat="1" ht="15.75" customHeight="1">
      <c r="A25" s="641" t="s">
        <v>313</v>
      </c>
      <c r="B25" s="641"/>
      <c r="C25" s="642"/>
      <c r="D25" s="628" t="s">
        <v>314</v>
      </c>
      <c r="E25" s="631" t="s">
        <v>337</v>
      </c>
      <c r="F25" s="632"/>
      <c r="G25" s="632"/>
      <c r="H25" s="632"/>
      <c r="I25" s="632"/>
      <c r="J25" s="632"/>
      <c r="K25" s="632"/>
      <c r="L25" s="632"/>
      <c r="M25" s="632"/>
      <c r="N25" s="632"/>
      <c r="O25" s="632"/>
      <c r="P25" s="632"/>
      <c r="Q25" s="632"/>
      <c r="R25" s="632"/>
      <c r="S25" s="632"/>
      <c r="T25" s="632"/>
      <c r="U25" s="633"/>
      <c r="V25" s="603" t="s">
        <v>648</v>
      </c>
      <c r="W25" s="603" t="s">
        <v>649</v>
      </c>
      <c r="X25" s="569" t="s">
        <v>490</v>
      </c>
    </row>
    <row r="26" spans="1:24" s="68" customFormat="1" ht="15.75" customHeight="1">
      <c r="A26" s="643"/>
      <c r="B26" s="643"/>
      <c r="C26" s="644"/>
      <c r="D26" s="629"/>
      <c r="E26" s="634" t="s">
        <v>314</v>
      </c>
      <c r="F26" s="635" t="s">
        <v>315</v>
      </c>
      <c r="G26" s="636"/>
      <c r="H26" s="636"/>
      <c r="I26" s="636"/>
      <c r="J26" s="637"/>
      <c r="K26" s="635" t="s">
        <v>316</v>
      </c>
      <c r="L26" s="636"/>
      <c r="M26" s="636"/>
      <c r="N26" s="636"/>
      <c r="O26" s="636"/>
      <c r="P26" s="636"/>
      <c r="Q26" s="636"/>
      <c r="R26" s="636"/>
      <c r="S26" s="636"/>
      <c r="T26" s="636"/>
      <c r="U26" s="637"/>
      <c r="V26" s="604"/>
      <c r="W26" s="604"/>
      <c r="X26" s="602"/>
    </row>
    <row r="27" spans="1:24" s="68" customFormat="1" ht="15.75" customHeight="1">
      <c r="A27" s="643"/>
      <c r="B27" s="643"/>
      <c r="C27" s="644"/>
      <c r="D27" s="629"/>
      <c r="E27" s="629"/>
      <c r="F27" s="634" t="s">
        <v>314</v>
      </c>
      <c r="G27" s="597" t="s">
        <v>645</v>
      </c>
      <c r="H27" s="597" t="s">
        <v>644</v>
      </c>
      <c r="I27" s="597" t="s">
        <v>646</v>
      </c>
      <c r="J27" s="597" t="s">
        <v>647</v>
      </c>
      <c r="K27" s="638" t="s">
        <v>314</v>
      </c>
      <c r="L27" s="597" t="s">
        <v>650</v>
      </c>
      <c r="M27" s="597" t="s">
        <v>651</v>
      </c>
      <c r="N27" s="597" t="s">
        <v>652</v>
      </c>
      <c r="O27" s="597" t="s">
        <v>653</v>
      </c>
      <c r="P27" s="597" t="s">
        <v>654</v>
      </c>
      <c r="Q27" s="597" t="s">
        <v>655</v>
      </c>
      <c r="R27" s="597" t="s">
        <v>656</v>
      </c>
      <c r="S27" s="597" t="s">
        <v>657</v>
      </c>
      <c r="T27" s="597" t="s">
        <v>658</v>
      </c>
      <c r="U27" s="597" t="s">
        <v>659</v>
      </c>
      <c r="V27" s="604"/>
      <c r="W27" s="604"/>
      <c r="X27" s="602"/>
    </row>
    <row r="28" spans="1:24" s="68" customFormat="1" ht="15.75" customHeight="1">
      <c r="A28" s="643"/>
      <c r="B28" s="643"/>
      <c r="C28" s="644"/>
      <c r="D28" s="629"/>
      <c r="E28" s="629"/>
      <c r="F28" s="629"/>
      <c r="G28" s="598"/>
      <c r="H28" s="600"/>
      <c r="I28" s="598"/>
      <c r="J28" s="598"/>
      <c r="K28" s="600"/>
      <c r="L28" s="598"/>
      <c r="M28" s="598"/>
      <c r="N28" s="598"/>
      <c r="O28" s="598"/>
      <c r="P28" s="598"/>
      <c r="Q28" s="598"/>
      <c r="R28" s="598"/>
      <c r="S28" s="598"/>
      <c r="T28" s="598"/>
      <c r="U28" s="598"/>
      <c r="V28" s="604"/>
      <c r="W28" s="604"/>
      <c r="X28" s="602"/>
    </row>
    <row r="29" spans="1:24" s="68" customFormat="1" ht="15.75" customHeight="1">
      <c r="A29" s="643"/>
      <c r="B29" s="643"/>
      <c r="C29" s="644"/>
      <c r="D29" s="629"/>
      <c r="E29" s="629"/>
      <c r="F29" s="629"/>
      <c r="G29" s="598"/>
      <c r="H29" s="600"/>
      <c r="I29" s="598"/>
      <c r="J29" s="598"/>
      <c r="K29" s="600"/>
      <c r="L29" s="598"/>
      <c r="M29" s="598"/>
      <c r="N29" s="598"/>
      <c r="O29" s="598"/>
      <c r="P29" s="598"/>
      <c r="Q29" s="598"/>
      <c r="R29" s="598"/>
      <c r="S29" s="598"/>
      <c r="T29" s="598"/>
      <c r="U29" s="598"/>
      <c r="V29" s="604"/>
      <c r="W29" s="604"/>
      <c r="X29" s="602"/>
    </row>
    <row r="30" spans="1:24" s="68" customFormat="1" ht="15.75" customHeight="1">
      <c r="A30" s="643"/>
      <c r="B30" s="643"/>
      <c r="C30" s="644"/>
      <c r="D30" s="629"/>
      <c r="E30" s="629"/>
      <c r="F30" s="629"/>
      <c r="G30" s="598"/>
      <c r="H30" s="600"/>
      <c r="I30" s="598"/>
      <c r="J30" s="598"/>
      <c r="K30" s="600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604"/>
      <c r="W30" s="604"/>
      <c r="X30" s="602"/>
    </row>
    <row r="31" spans="1:24" s="68" customFormat="1" ht="15.75" customHeight="1">
      <c r="A31" s="643"/>
      <c r="B31" s="643"/>
      <c r="C31" s="644"/>
      <c r="D31" s="629"/>
      <c r="E31" s="629"/>
      <c r="F31" s="629"/>
      <c r="G31" s="598"/>
      <c r="H31" s="600"/>
      <c r="I31" s="598"/>
      <c r="J31" s="598"/>
      <c r="K31" s="600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604"/>
      <c r="W31" s="604"/>
      <c r="X31" s="602"/>
    </row>
    <row r="32" spans="1:24" s="68" customFormat="1" ht="15.75" customHeight="1">
      <c r="A32" s="643"/>
      <c r="B32" s="643"/>
      <c r="C32" s="644"/>
      <c r="D32" s="629"/>
      <c r="E32" s="629"/>
      <c r="F32" s="629"/>
      <c r="G32" s="598"/>
      <c r="H32" s="600"/>
      <c r="I32" s="598"/>
      <c r="J32" s="598"/>
      <c r="K32" s="600"/>
      <c r="L32" s="598"/>
      <c r="M32" s="598"/>
      <c r="N32" s="598"/>
      <c r="O32" s="598"/>
      <c r="P32" s="598"/>
      <c r="Q32" s="598"/>
      <c r="R32" s="598"/>
      <c r="S32" s="598"/>
      <c r="T32" s="598"/>
      <c r="U32" s="598"/>
      <c r="V32" s="604"/>
      <c r="W32" s="604"/>
      <c r="X32" s="602"/>
    </row>
    <row r="33" spans="1:24" s="68" customFormat="1" ht="15.75" customHeight="1">
      <c r="A33" s="643"/>
      <c r="B33" s="643"/>
      <c r="C33" s="644"/>
      <c r="D33" s="629"/>
      <c r="E33" s="629"/>
      <c r="F33" s="629"/>
      <c r="G33" s="598"/>
      <c r="H33" s="600"/>
      <c r="I33" s="598"/>
      <c r="J33" s="598"/>
      <c r="K33" s="600"/>
      <c r="L33" s="598"/>
      <c r="M33" s="598"/>
      <c r="N33" s="598"/>
      <c r="O33" s="598"/>
      <c r="P33" s="598"/>
      <c r="Q33" s="598"/>
      <c r="R33" s="598"/>
      <c r="S33" s="598"/>
      <c r="T33" s="598"/>
      <c r="U33" s="598"/>
      <c r="V33" s="604"/>
      <c r="W33" s="604"/>
      <c r="X33" s="602"/>
    </row>
    <row r="34" spans="1:24" s="68" customFormat="1" ht="15.75" customHeight="1">
      <c r="A34" s="645"/>
      <c r="B34" s="645"/>
      <c r="C34" s="646"/>
      <c r="D34" s="630"/>
      <c r="E34" s="630"/>
      <c r="F34" s="630"/>
      <c r="G34" s="599"/>
      <c r="H34" s="601"/>
      <c r="I34" s="599"/>
      <c r="J34" s="599"/>
      <c r="K34" s="601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605"/>
      <c r="W34" s="605"/>
      <c r="X34" s="570"/>
    </row>
    <row r="35" spans="1:24" s="68" customFormat="1" ht="15.75" customHeight="1">
      <c r="A35" s="639" t="s">
        <v>487</v>
      </c>
      <c r="B35" s="639"/>
      <c r="C35" s="487" t="s">
        <v>661</v>
      </c>
      <c r="D35" s="260">
        <v>57320</v>
      </c>
      <c r="E35" s="72">
        <v>32071</v>
      </c>
      <c r="F35" s="72">
        <v>29678</v>
      </c>
      <c r="G35" s="72">
        <v>10466</v>
      </c>
      <c r="H35" s="72">
        <v>12565</v>
      </c>
      <c r="I35" s="72">
        <v>959</v>
      </c>
      <c r="J35" s="72">
        <v>5688</v>
      </c>
      <c r="K35" s="72">
        <v>2393</v>
      </c>
      <c r="L35" s="72">
        <v>42</v>
      </c>
      <c r="M35" s="72">
        <v>249</v>
      </c>
      <c r="N35" s="72">
        <v>140</v>
      </c>
      <c r="O35" s="72">
        <v>512</v>
      </c>
      <c r="P35" s="72">
        <v>89</v>
      </c>
      <c r="Q35" s="72">
        <v>297</v>
      </c>
      <c r="R35" s="72">
        <v>30</v>
      </c>
      <c r="S35" s="72">
        <v>53</v>
      </c>
      <c r="T35" s="72">
        <v>372</v>
      </c>
      <c r="U35" s="72">
        <v>609</v>
      </c>
      <c r="V35" s="72">
        <v>576</v>
      </c>
      <c r="W35" s="72">
        <v>24643</v>
      </c>
      <c r="X35" s="490" t="s">
        <v>661</v>
      </c>
    </row>
    <row r="36" spans="1:24" s="68" customFormat="1" ht="15.75" customHeight="1">
      <c r="A36" s="640" t="s">
        <v>488</v>
      </c>
      <c r="B36" s="640"/>
      <c r="C36" s="488" t="s">
        <v>662</v>
      </c>
      <c r="D36" s="261">
        <v>117868</v>
      </c>
      <c r="E36" s="72">
        <v>91767</v>
      </c>
      <c r="F36" s="72">
        <v>82714</v>
      </c>
      <c r="G36" s="72">
        <v>20932</v>
      </c>
      <c r="H36" s="72">
        <v>45975</v>
      </c>
      <c r="I36" s="72">
        <v>2190</v>
      </c>
      <c r="J36" s="72">
        <v>13617</v>
      </c>
      <c r="K36" s="72">
        <v>9053</v>
      </c>
      <c r="L36" s="72">
        <v>168</v>
      </c>
      <c r="M36" s="72">
        <v>747</v>
      </c>
      <c r="N36" s="72">
        <v>813</v>
      </c>
      <c r="O36" s="72">
        <v>2409</v>
      </c>
      <c r="P36" s="72">
        <v>282</v>
      </c>
      <c r="Q36" s="72">
        <v>1367</v>
      </c>
      <c r="R36" s="72">
        <v>152</v>
      </c>
      <c r="S36" s="72">
        <v>347</v>
      </c>
      <c r="T36" s="72">
        <v>768</v>
      </c>
      <c r="U36" s="72">
        <v>2000</v>
      </c>
      <c r="V36" s="72">
        <v>1383</v>
      </c>
      <c r="W36" s="72">
        <v>24643</v>
      </c>
      <c r="X36" s="491" t="s">
        <v>662</v>
      </c>
    </row>
    <row r="37" spans="1:24" s="68" customFormat="1" ht="15.75" customHeight="1">
      <c r="A37" s="69" t="s">
        <v>317</v>
      </c>
      <c r="B37" s="69"/>
      <c r="C37" s="69"/>
      <c r="D37" s="261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0"/>
    </row>
    <row r="38" spans="1:24" s="68" customFormat="1" ht="15.75" customHeight="1">
      <c r="A38" s="627" t="s">
        <v>660</v>
      </c>
      <c r="B38" s="627"/>
      <c r="D38" s="261"/>
      <c r="E38" s="72"/>
      <c r="F38" s="72"/>
      <c r="G38" s="376"/>
      <c r="H38" s="72"/>
      <c r="I38" s="72"/>
      <c r="J38" s="72"/>
      <c r="K38" s="72"/>
      <c r="L38" s="376"/>
      <c r="M38" s="376"/>
      <c r="N38" s="72"/>
      <c r="O38" s="72"/>
      <c r="P38" s="72"/>
      <c r="Q38" s="72"/>
      <c r="R38" s="72"/>
      <c r="S38" s="72"/>
      <c r="T38" s="376"/>
      <c r="U38" s="72"/>
      <c r="V38" s="72"/>
      <c r="W38" s="376"/>
      <c r="X38" s="70"/>
    </row>
    <row r="39" spans="1:24" s="68" customFormat="1" ht="15.75" customHeight="1">
      <c r="A39" s="282"/>
      <c r="B39" s="197" t="s">
        <v>318</v>
      </c>
      <c r="C39" s="488" t="s">
        <v>663</v>
      </c>
      <c r="D39" s="261">
        <v>3160</v>
      </c>
      <c r="E39" s="72">
        <v>3149</v>
      </c>
      <c r="F39" s="72">
        <v>2896</v>
      </c>
      <c r="G39" s="376">
        <v>0</v>
      </c>
      <c r="H39" s="72">
        <v>2596</v>
      </c>
      <c r="I39" s="72">
        <v>12</v>
      </c>
      <c r="J39" s="72">
        <v>288</v>
      </c>
      <c r="K39" s="72">
        <v>253</v>
      </c>
      <c r="L39" s="376">
        <v>0</v>
      </c>
      <c r="M39" s="376">
        <v>0</v>
      </c>
      <c r="N39" s="72">
        <v>37</v>
      </c>
      <c r="O39" s="72">
        <v>59</v>
      </c>
      <c r="P39" s="72">
        <v>1</v>
      </c>
      <c r="Q39" s="72">
        <v>60</v>
      </c>
      <c r="R39" s="72">
        <v>4</v>
      </c>
      <c r="S39" s="72">
        <v>22</v>
      </c>
      <c r="T39" s="376">
        <v>0</v>
      </c>
      <c r="U39" s="72">
        <v>70</v>
      </c>
      <c r="V39" s="73">
        <v>11</v>
      </c>
      <c r="W39" s="376">
        <v>0</v>
      </c>
      <c r="X39" s="491" t="s">
        <v>663</v>
      </c>
    </row>
    <row r="40" spans="1:24" s="68" customFormat="1" ht="15.75" customHeight="1">
      <c r="A40" s="283"/>
      <c r="B40" s="197" t="s">
        <v>319</v>
      </c>
      <c r="C40" s="488" t="s">
        <v>664</v>
      </c>
      <c r="D40" s="261">
        <v>12292</v>
      </c>
      <c r="E40" s="72">
        <f>+F40+K40</f>
        <v>12240</v>
      </c>
      <c r="F40" s="72">
        <f>SUM(G40:J40)</f>
        <v>10962</v>
      </c>
      <c r="G40" s="376">
        <v>0</v>
      </c>
      <c r="H40" s="72">
        <v>10073</v>
      </c>
      <c r="I40" s="72">
        <v>34</v>
      </c>
      <c r="J40" s="72">
        <v>855</v>
      </c>
      <c r="K40" s="72">
        <f>SUM(L40:U40)</f>
        <v>1278</v>
      </c>
      <c r="L40" s="376">
        <v>0</v>
      </c>
      <c r="M40" s="376">
        <v>0</v>
      </c>
      <c r="N40" s="72">
        <v>220</v>
      </c>
      <c r="O40" s="72">
        <v>290</v>
      </c>
      <c r="P40" s="72">
        <v>7</v>
      </c>
      <c r="Q40" s="72">
        <v>301</v>
      </c>
      <c r="R40" s="72">
        <v>31</v>
      </c>
      <c r="S40" s="72">
        <v>144</v>
      </c>
      <c r="T40" s="376">
        <v>0</v>
      </c>
      <c r="U40" s="72">
        <v>285</v>
      </c>
      <c r="V40" s="73">
        <v>52</v>
      </c>
      <c r="W40" s="376">
        <v>0</v>
      </c>
      <c r="X40" s="491" t="s">
        <v>664</v>
      </c>
    </row>
    <row r="41" spans="1:24" s="68" customFormat="1" ht="15.75" customHeight="1">
      <c r="A41" s="627" t="s">
        <v>489</v>
      </c>
      <c r="B41" s="627"/>
      <c r="C41" s="286"/>
      <c r="D41" s="261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1"/>
    </row>
    <row r="42" spans="1:24" s="68" customFormat="1" ht="15.75" customHeight="1">
      <c r="A42" s="282"/>
      <c r="B42" s="197" t="s">
        <v>318</v>
      </c>
      <c r="C42" s="488" t="s">
        <v>665</v>
      </c>
      <c r="D42" s="261">
        <v>8872</v>
      </c>
      <c r="E42" s="72">
        <v>8818</v>
      </c>
      <c r="F42" s="72">
        <v>8039</v>
      </c>
      <c r="G42" s="376">
        <v>0</v>
      </c>
      <c r="H42" s="72">
        <v>6471</v>
      </c>
      <c r="I42" s="72">
        <v>155</v>
      </c>
      <c r="J42" s="72">
        <v>1413</v>
      </c>
      <c r="K42" s="72">
        <v>779</v>
      </c>
      <c r="L42" s="376">
        <v>0</v>
      </c>
      <c r="M42" s="376">
        <v>0</v>
      </c>
      <c r="N42" s="72">
        <v>89</v>
      </c>
      <c r="O42" s="72">
        <v>228</v>
      </c>
      <c r="P42" s="72">
        <v>15</v>
      </c>
      <c r="Q42" s="72">
        <v>190</v>
      </c>
      <c r="R42" s="72">
        <v>6</v>
      </c>
      <c r="S42" s="72">
        <v>43</v>
      </c>
      <c r="T42" s="72">
        <v>2</v>
      </c>
      <c r="U42" s="72">
        <v>206</v>
      </c>
      <c r="V42" s="73">
        <v>51</v>
      </c>
      <c r="W42" s="72">
        <v>3</v>
      </c>
      <c r="X42" s="491" t="s">
        <v>665</v>
      </c>
    </row>
    <row r="43" spans="1:24" s="68" customFormat="1" ht="15.75" customHeight="1" thickBot="1">
      <c r="A43" s="284"/>
      <c r="B43" s="94" t="s">
        <v>319</v>
      </c>
      <c r="C43" s="489" t="s">
        <v>666</v>
      </c>
      <c r="D43" s="262">
        <v>34040</v>
      </c>
      <c r="E43" s="75">
        <f>+F43+K43</f>
        <v>33824</v>
      </c>
      <c r="F43" s="75">
        <f>SUM(G43:J43)</f>
        <v>30085</v>
      </c>
      <c r="G43" s="377">
        <v>0</v>
      </c>
      <c r="H43" s="75">
        <v>25612</v>
      </c>
      <c r="I43" s="75">
        <v>428</v>
      </c>
      <c r="J43" s="75">
        <v>4045</v>
      </c>
      <c r="K43" s="75">
        <f>SUM(L43:U43)</f>
        <v>3739</v>
      </c>
      <c r="L43" s="377">
        <v>0</v>
      </c>
      <c r="M43" s="377">
        <v>0</v>
      </c>
      <c r="N43" s="75">
        <v>528</v>
      </c>
      <c r="O43" s="75">
        <v>1136</v>
      </c>
      <c r="P43" s="75">
        <v>54</v>
      </c>
      <c r="Q43" s="75">
        <v>907</v>
      </c>
      <c r="R43" s="75">
        <v>42</v>
      </c>
      <c r="S43" s="75">
        <v>284</v>
      </c>
      <c r="T43" s="75">
        <v>5</v>
      </c>
      <c r="U43" s="75">
        <v>783</v>
      </c>
      <c r="V43" s="76">
        <v>213</v>
      </c>
      <c r="W43" s="75">
        <v>3</v>
      </c>
      <c r="X43" s="492" t="s">
        <v>666</v>
      </c>
    </row>
    <row r="44" spans="1:24" s="68" customFormat="1" ht="5.5" customHeight="1">
      <c r="A44" s="69"/>
      <c r="B44" s="196"/>
      <c r="C44" s="286"/>
      <c r="D44" s="196"/>
      <c r="E44" s="69"/>
      <c r="F44" s="77"/>
      <c r="G44" s="77"/>
      <c r="H44" s="77"/>
      <c r="I44" s="78"/>
      <c r="J44" s="77"/>
      <c r="K44" s="77"/>
      <c r="L44" s="77"/>
      <c r="M44" s="77"/>
      <c r="N44" s="78"/>
      <c r="O44" s="78"/>
      <c r="P44" s="77"/>
      <c r="Q44" s="77"/>
      <c r="R44" s="77"/>
      <c r="S44" s="77"/>
      <c r="T44" s="77"/>
      <c r="U44" s="77"/>
      <c r="V44" s="77"/>
      <c r="W44" s="77"/>
    </row>
    <row r="45" spans="1:24" s="68" customFormat="1">
      <c r="B45" s="147" t="s">
        <v>320</v>
      </c>
      <c r="C45" s="147"/>
    </row>
    <row r="46" spans="1:24" s="68" customFormat="1">
      <c r="B46" s="147" t="s">
        <v>321</v>
      </c>
      <c r="C46" s="147"/>
    </row>
    <row r="47" spans="1:24" s="68" customFormat="1" ht="11"/>
  </sheetData>
  <mergeCells count="55">
    <mergeCell ref="A41:B41"/>
    <mergeCell ref="D25:D34"/>
    <mergeCell ref="E25:U25"/>
    <mergeCell ref="E26:E34"/>
    <mergeCell ref="F26:J26"/>
    <mergeCell ref="K26:U26"/>
    <mergeCell ref="F27:F34"/>
    <mergeCell ref="K27:K34"/>
    <mergeCell ref="A38:B38"/>
    <mergeCell ref="A35:B35"/>
    <mergeCell ref="A36:B36"/>
    <mergeCell ref="A25:C34"/>
    <mergeCell ref="G27:G34"/>
    <mergeCell ref="A4:S4"/>
    <mergeCell ref="D6:D8"/>
    <mergeCell ref="E6:O6"/>
    <mergeCell ref="P6:P8"/>
    <mergeCell ref="B6:C8"/>
    <mergeCell ref="N7:N8"/>
    <mergeCell ref="O7:O8"/>
    <mergeCell ref="Q6:Q8"/>
    <mergeCell ref="E7:E8"/>
    <mergeCell ref="F7:F8"/>
    <mergeCell ref="G7:G8"/>
    <mergeCell ref="H7:H8"/>
    <mergeCell ref="I7:I8"/>
    <mergeCell ref="J7:J8"/>
    <mergeCell ref="B9:C9"/>
    <mergeCell ref="A5:A8"/>
    <mergeCell ref="B5:D5"/>
    <mergeCell ref="E5:Q5"/>
    <mergeCell ref="T5:T8"/>
    <mergeCell ref="K7:K8"/>
    <mergeCell ref="L7:L8"/>
    <mergeCell ref="M7:M8"/>
    <mergeCell ref="X25:X34"/>
    <mergeCell ref="L27:L34"/>
    <mergeCell ref="M27:M34"/>
    <mergeCell ref="N27:N34"/>
    <mergeCell ref="O27:O34"/>
    <mergeCell ref="P27:P34"/>
    <mergeCell ref="Q27:Q34"/>
    <mergeCell ref="R27:R34"/>
    <mergeCell ref="S27:S34"/>
    <mergeCell ref="T27:T34"/>
    <mergeCell ref="U27:U34"/>
    <mergeCell ref="V25:V34"/>
    <mergeCell ref="W25:W34"/>
    <mergeCell ref="B13:C13"/>
    <mergeCell ref="B12:C12"/>
    <mergeCell ref="B11:C11"/>
    <mergeCell ref="B10:C10"/>
    <mergeCell ref="J27:J34"/>
    <mergeCell ref="H27:H34"/>
    <mergeCell ref="I27:I34"/>
  </mergeCells>
  <phoneticPr fontId="4"/>
  <pageMargins left="0.78740157480314965" right="0.39370078740157483" top="1.1811023622047245" bottom="0.59055118110236227" header="0.51181102362204722" footer="0.51181102362204722"/>
  <pageSetup paperSize="9" scale="94" firstPageNumber="46" orientation="portrait" useFirstPageNumber="1" r:id="rId1"/>
  <headerFooter differentOddEven="1" alignWithMargins="0">
    <oddHeader>&amp;L〔３〕国勢調査</oddHeader>
    <oddFooter>&amp;C&amp;P</oddFooter>
    <evenHeader>&amp;R〔３〕国勢調査</evenHeader>
    <evenFooter>&amp;C&amp;P</evenFooter>
  </headerFooter>
  <colBreaks count="1" manualBreakCount="1">
    <brk id="11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96"/>
  <sheetViews>
    <sheetView view="pageBreakPreview" zoomScaleNormal="100" zoomScaleSheetLayoutView="100" zoomScalePageLayoutView="85" workbookViewId="0">
      <selection activeCell="A107" sqref="A107"/>
    </sheetView>
  </sheetViews>
  <sheetFormatPr defaultColWidth="9" defaultRowHeight="12"/>
  <cols>
    <col min="1" max="1" width="2.26953125" style="409" customWidth="1"/>
    <col min="2" max="2" width="13.6328125" style="409" customWidth="1"/>
    <col min="3" max="3" width="13.453125" style="409" customWidth="1"/>
    <col min="4" max="12" width="7" style="409" customWidth="1"/>
    <col min="13" max="13" width="6.6328125" style="409" customWidth="1"/>
    <col min="14" max="14" width="7.26953125" style="409" customWidth="1"/>
    <col min="15" max="22" width="6.6328125" style="409" customWidth="1"/>
    <col min="23" max="23" width="6.6328125" style="408" customWidth="1"/>
    <col min="24" max="25" width="9" style="409"/>
    <col min="26" max="26" width="7.36328125" style="409" customWidth="1"/>
    <col min="27" max="16384" width="9" style="409"/>
  </cols>
  <sheetData>
    <row r="1" spans="1:24" ht="18.75" customHeight="1">
      <c r="A1" s="662" t="s">
        <v>668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  <c r="U1" s="662"/>
      <c r="V1" s="662"/>
    </row>
    <row r="2" spans="1:24" ht="7.5" customHeight="1"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</row>
    <row r="3" spans="1:24" s="306" customFormat="1" ht="12" customHeight="1">
      <c r="B3" s="147"/>
      <c r="C3" s="147"/>
      <c r="D3" s="147"/>
      <c r="E3" s="147"/>
      <c r="F3" s="147"/>
      <c r="G3" s="147"/>
      <c r="H3" s="147"/>
      <c r="I3" s="147"/>
      <c r="J3" s="147"/>
      <c r="K3" s="317" t="s">
        <v>669</v>
      </c>
      <c r="L3" s="317"/>
      <c r="M3" s="147" t="s">
        <v>551</v>
      </c>
      <c r="O3" s="147"/>
      <c r="P3" s="147"/>
      <c r="Q3" s="147"/>
      <c r="R3" s="147"/>
      <c r="S3" s="147"/>
      <c r="T3" s="147"/>
      <c r="U3" s="147"/>
      <c r="V3" s="147"/>
    </row>
    <row r="4" spans="1:24" ht="7.5" customHeight="1" thickBot="1"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X4" s="411"/>
    </row>
    <row r="5" spans="1:24" s="55" customFormat="1" ht="15.75" customHeight="1">
      <c r="A5" s="565" t="s">
        <v>166</v>
      </c>
      <c r="B5" s="566"/>
      <c r="C5" s="642" t="s">
        <v>670</v>
      </c>
      <c r="D5" s="663" t="s">
        <v>534</v>
      </c>
      <c r="E5" s="566"/>
      <c r="F5" s="663" t="s">
        <v>671</v>
      </c>
      <c r="G5" s="566"/>
      <c r="H5" s="569" t="s">
        <v>550</v>
      </c>
      <c r="I5" s="566"/>
      <c r="J5" s="569" t="s">
        <v>535</v>
      </c>
      <c r="K5" s="566"/>
      <c r="L5" s="477"/>
      <c r="M5" s="569" t="s">
        <v>672</v>
      </c>
      <c r="N5" s="566"/>
      <c r="O5" s="569" t="s">
        <v>673</v>
      </c>
      <c r="P5" s="566"/>
      <c r="Q5" s="663" t="s">
        <v>674</v>
      </c>
      <c r="R5" s="566"/>
      <c r="S5" s="663" t="s">
        <v>675</v>
      </c>
      <c r="T5" s="566"/>
      <c r="U5" s="569" t="s">
        <v>676</v>
      </c>
      <c r="V5" s="566"/>
      <c r="W5" s="571" t="s">
        <v>449</v>
      </c>
    </row>
    <row r="6" spans="1:24" s="55" customFormat="1" ht="15.75" customHeight="1">
      <c r="A6" s="567"/>
      <c r="B6" s="568"/>
      <c r="C6" s="568"/>
      <c r="D6" s="570"/>
      <c r="E6" s="568"/>
      <c r="F6" s="570"/>
      <c r="G6" s="568"/>
      <c r="H6" s="570"/>
      <c r="I6" s="568"/>
      <c r="J6" s="570"/>
      <c r="K6" s="568"/>
      <c r="L6" s="477"/>
      <c r="M6" s="570"/>
      <c r="N6" s="568"/>
      <c r="O6" s="570"/>
      <c r="P6" s="568"/>
      <c r="Q6" s="570"/>
      <c r="R6" s="568"/>
      <c r="S6" s="570"/>
      <c r="T6" s="568"/>
      <c r="U6" s="570"/>
      <c r="V6" s="568"/>
      <c r="W6" s="572"/>
    </row>
    <row r="7" spans="1:24" ht="15.75" customHeight="1">
      <c r="A7" s="694" t="s">
        <v>536</v>
      </c>
      <c r="B7" s="695"/>
      <c r="C7" s="444">
        <f>+C9+C11+C13+C15+C17+C19+C21+C23+C25+C27+C31+C33+C35+C41+C49+C51+C59+C61+C43+C45+C47+C63+C65+C67+C69+C71+C73+C75+C77+C79+C81+C83+C181+C183+C185+C187+C189+C191+C85+C171+C173+C175+C177+C179+C89+C91+C93+C95+C97+C99+C101+C103+C111+C113+C115+C117+C87+C119+C121+C123+C125+C127+C129+C131+C133+C135+C137+C139+C141+C143+C145+C147+C149+C151+C153+C155+C163+C165+C167+C37+C169+C29</f>
        <v>117868</v>
      </c>
      <c r="D7" s="692">
        <f>+D9+D11+D13+D15+D17+D19+D21+D23+D25+D27+D31+D33+D35+D41+D49+D51+D59+D61+D43+D45+D47+D63+D65+D67+D69+D71+D73+D75+D77+D79+D81+D83+D181+D183+D185+D187+D189+D191+D85+D171+D173+D175+D177+D179+D89+D91+D93+D95+D97+D99+D101+D103+D111+D113+D115+D117+D87+D119+D121+D123+D125+D127+D129+D131+D133+D135+D137+D139+D141+D143+D145+D147+D149+D151+D153+D155+D163+D165+D167+D37+D169+D29</f>
        <v>91767</v>
      </c>
      <c r="E7" s="692"/>
      <c r="F7" s="692">
        <f>+F9+F11+F13+F15+F17+F19+F21+F23+F25+F27+F31+F33+F35+F41+F49+F51+F59+F61+F43+F45+F47+F63+F65+F67+F69+F71+F73+F75+F77+F79+F81+F83+F181+F183+F185+F187+F189+F191+F85+F171+F173+F175+F177+F179+F89+F91+F93+F95+F97+F99+F101+F103+F111+F113+F115+F117+F87+F119+F121+F123+F125+F127+F129+F131+F133+F135+F137+F139+F141+F143+F145+F147+F149+F151+F153+F155+F163+F165+F167+F37+F169+F29</f>
        <v>82714</v>
      </c>
      <c r="G7" s="692"/>
      <c r="H7" s="692">
        <f>+H9+H11+H13+H15+H17+H19+H21+H23+H25+H27+H31+H33+H35+H41+H49+H51+H59+H61+H43+H45+H47+H63+H65+H67+H69+H71+H73+H75+H77+H79+H81+H83+H181+H183+H185+H187+H189+H191+H85+H171+H173+H175+H177+H179+H89+H91+H93+H95+H97+H99+H101+H103+H111+H113+H115+H117+H87+H119+H121+H123+H125+H127+H129+H131+H133+H135+H137+H139+H141+H143+H145+H147+H149+H151+H153+H155+H163+H165+H167+H37+H169+H29</f>
        <v>20932</v>
      </c>
      <c r="I7" s="692"/>
      <c r="J7" s="692">
        <f>+J9+J11+J13+J15+J17+J19+J21+J23+J25+J27+J31+J33+J35+J41+J49+J51+J59+J61+J43+J45+J47+J63+J65+J67+J69+J71+J73+J75+J77+J79+J81+J83+J181+J183+J185+J187+J189+J191+J85+J171+J173+J175+J177+J179+J89+J91+J93+J95+J97+J99+J101+J103+J111+J113+J115+J117+J87+J119+J121+J123+J125+J127+J129+J131+J133+J135+J137+J139+J141+J143+J145+J147+J149+J151+J153+J155+J163+J165+J167+J37+J169+J29</f>
        <v>45975</v>
      </c>
      <c r="K7" s="692"/>
      <c r="L7" s="476"/>
      <c r="M7" s="692">
        <f>+M9+M11+M13+M15+M17+M19+M21+M23+M25+M27+M31+M33+M35+M41+M49+M51+M59+M61+M43+M45+M47+M63+M65+M67+M69+M71+M73+M75+M77+M79+M81+M83+M181+M183+M185+M187+M189+M191+M85+M171+M173+M175+M177+M179+M89+M91+M93+M95+M97+M99+M101+M103+M111+M113+M115+M117+M87+M119+M121+M123+M125+M127+M129+M131+M133+M135+M137+M139+M141+M143+M145+M147+M149+M151+M153+M155+M163+M165+M167+M37+M169+M29</f>
        <v>9053</v>
      </c>
      <c r="N7" s="692"/>
      <c r="O7" s="692">
        <f>+O9+O11+O13+O15+O17+O19+O21+O23+O25+O27+O31+O33+O35+O41+O49+O51+O59+O61+O43+O45+O47+O63+O65+O67+O69+O71+O73+O75+O77+O79+O81+O83+O181+O183+O185+O187+O189+O191+O85+O171+O173+O175+O177+O179+O89+O91+O93+O95+O97+O99+O101+O103+O111+O113+O115+O117+O87+O119+O121+O123+O125+O127+O129+O131+O133+O135+O137+O139+O141+O143+O145+O147+O149+O151+O153+O155+O163+O165+O167+O37+O169+O29</f>
        <v>1383</v>
      </c>
      <c r="P7" s="692"/>
      <c r="Q7" s="692">
        <f>+Q9+Q11+Q13+Q15+Q17+Q19+Q21+Q23+Q25+Q27+Q31+Q33+Q35+Q41+Q49+Q51+Q59+Q61+Q43+Q45+Q47+Q63+Q65+Q67+Q69+Q71+Q73+Q75+Q77+Q79+Q81+Q83+Q181+Q183+Q185+Q187+Q189+Q191+Q85+Q171+Q173+Q175+Q177+Q179+Q89+Q91+Q93+Q95+Q97+Q99+Q101+Q103+Q111+Q113+Q115+Q117+Q87+Q119+Q121+Q123+Q125+Q127+Q129+Q131+Q133+Q135+Q137+Q139+Q141+Q143+Q145+Q147+Q149+Q151+Q153+Q155+Q163+Q165+Q167+Q37+Q169+Q29</f>
        <v>24643</v>
      </c>
      <c r="R7" s="692"/>
      <c r="S7" s="692">
        <f>+S9+S11+S13+S15+S17+S19+S21+S23+S25+S27+S31+S33+S35+S41+S49+S51+S59+S61+S43+S45+S47+S63+S65+S67+S69+S71+S73+S75+S77+S79+S81+S83+S181+S183+S185+S187+S189+S191+S85+S171+S173+S175+S177+S179+S89+S91+S93+S95+S97+S99+S101+S103+S111+S113+S115+S117+S87+S119+S121+S123+S125+S127+S129+S131+S133+S135+S137+S139+S141+S143+S145+S147+S149+S151+S153+S155+S163+S165+S167+S37+S169+S29</f>
        <v>75</v>
      </c>
      <c r="T7" s="692"/>
      <c r="U7" s="692">
        <f>+U9+U11+U13+U15+U17+U19+U21+U23+U25+U27+U31+U33+U35+U41+U49+U51+U59+U61+U43+U45+U47+U63+U65+U67+U69+U71+U73+U75+U77+U79+U81+U83+U181+U183+U185+U187+U189+U191+U85+U171+U173+U175+U177+U179+U89+U91+U93+U95+U97+U99+U101+U103+U111+U113+U115+U117+U87+U119+U121+U123+U125+U127+U129+U131+U133+U135+U137+U139+U141+U143+U145+U147+U149+U151+U153+U155+U163+U165+U167+U37+U169+U29</f>
        <v>6334</v>
      </c>
      <c r="V7" s="693"/>
      <c r="W7" s="412" t="s">
        <v>537</v>
      </c>
      <c r="X7" s="411"/>
    </row>
    <row r="8" spans="1:24" s="417" customFormat="1" ht="15.75" customHeight="1">
      <c r="A8" s="413"/>
      <c r="B8" s="414"/>
      <c r="C8" s="442">
        <f>+C10+C12+C14+C16+C40+C18+C20+C22+C24+C26+C28+C32+C34+C36+C42+C50+C52+C60+C62+C44+C46+C48+C64+C66+C68+C70+C72+C74+C76+C78+C80+C82+C84+C182+C184+C186+C188+C190+C192+C86+C172+C174+C176+C178+C180+C90+C92+C94+C96+C98+C100+C102+C104+C112+C114+C116+C118+C88+C120+C122+C124+C126+C128+C130+C132+C134+C136+C138+C140+C142+C144+C146+C148+C150+C152+C154+C156+C164+C166+C168+C38+C170+C30</f>
        <v>57320</v>
      </c>
      <c r="D8" s="691">
        <f>+D10+D12+D14+D16+D18+D20+D22+D24+D26+D28+D32+D34+D36+D42+D50+D52+D60+D62+D44+D46+D48+D64+D66+D68+D70+D72+D74+D76+D78+D80+D82+D84+D182+D184+D186+D188+D190+D192+D86+D172+D174+D176+D178+D180+D90+D92+D94+D96+D98+D100+D102+D104+D112+D114+D116+D118+D88+D120+D122+D124+D126+D128+D130+D132+D134+D136+D138+D140+D142+D144+D146+D148+D150+D152+D154+D156+D164+D166+D168+D38+D170+D30</f>
        <v>32071</v>
      </c>
      <c r="E8" s="691"/>
      <c r="F8" s="691">
        <f>+F10+F12+F14+F16+F18+F20+F22+F24+F26+F28+F32+F34+F36+F42+F50+F52+F60+F62+F44+F46+F48+F64+F66+F68+F70+F72+F74+F76+F78+F80+F82+F84+F182+F184+F186+F188+F190+F192+F86+F172+F174+F176+F178+F180+F90+F92+F94+F96+F98+F100+F102+F104+F112+F114+F116+F118+F88+F120+F122+F124+F126+F128+F130+F132+F134+F136+F138+F140+F142+F144+F146+F148+F150+F152+F154+F156+F164+F166+F168+F38+F170+F30</f>
        <v>29678</v>
      </c>
      <c r="G8" s="691"/>
      <c r="H8" s="691">
        <f>+H10+H12+H14+H16+H18+H20+H22+H24+H26+H28+H32+H34+H36+H42+H50+H52+H60+H62+H44+H46+H48+H64+H66+H68+H70+H72+H74+H76+H78+H80+H82+H84+H182+H184+H186+H188+H190+H192+H86+H172+H174+H176+H178+H180+H90+H92+H94+H96+H98+H100+H102+H104+H112+H114+H116+H118+H88+H120+H122+H124+H126+H128+H130+H132+H134+H136+H138+H140+H142+H144+H146+H148+H150+H152+H154+H156+H164+H166+H168+H38+H170+H30</f>
        <v>10466</v>
      </c>
      <c r="I8" s="691"/>
      <c r="J8" s="691">
        <f>+J10+J12+J14+J16+J18+J20+J22+J24+J26+J28+J32+J34+J36+J42+J50+J52+J60+J62+J44+J46+J48+J64+J66+J68+J70+J72+J74+J76+J78+J80+J82+J84+J182+J184+J186+J188+J190+J192+J86+J172+J174+J176+J178+J180+J90+J92+J94+J96+J98+J100+J102+J104+J112+J114+J116+J118+J88+J120+J122+J124+J126+J128+J130+J132+J134+J136+J138+J140+J142+J144+J146+J148+J150+J152+J154+J156+J164+J166+J168+J38+J170+J30</f>
        <v>12565</v>
      </c>
      <c r="K8" s="691"/>
      <c r="L8" s="467"/>
      <c r="M8" s="691">
        <f>+M10+M12+M14+M16+M18+M20+M22+M24+M26+M28+M32+M34+M36+M42+M50+M52+M60+M62+M44+M46+M48+M64+M66+M68+M70+M72+M74+M76+M78+M80+M82+M84+M182+M184+M186+M188+M190+M192+M86+M172+M174+M176+M178+M180+M90+M92+M94+M96+M98+M100+M102+M104+M112+M114+M116+M118+M88+M120+M122+M124+M126+M128+M130+M132+M134+M136+M138+M140+M142+M144+M146+M148+M150+M152+M154+M156+M164+M166+M168+M38+M170+M30</f>
        <v>2393</v>
      </c>
      <c r="N8" s="691"/>
      <c r="O8" s="691">
        <f>+O10+O12+O14+O16+O18+O20+O22+O24+O26+O28+O32+O34+O36+O42+O50+O52+O60+O62+O44+O46+O48+O64+O66+O68+O70+O72+O74+O76+O78+O80+O82+O84+O182+O184+O186+O188+O190+O192+O86+O172+O174+O176+O178+O180+O90+O92+O94+O96+O98+O100+O102+O104+O112+O114+O116+O118+O88+O120+O122+O124+O126+O128+O130+O132+O134+O136+O138+O140+O142+O144+O146+O148+O150+O152+O154+O156+O164+O166+O168+O38+O170+O30</f>
        <v>576</v>
      </c>
      <c r="P8" s="691"/>
      <c r="Q8" s="691">
        <f>+Q10+Q12+Q14+Q16+Q18+Q20+Q22+Q24+Q26+Q28+Q32+Q34+Q36+Q42+Q50+Q52+Q60+Q62+Q44+Q46+Q48+Q64+Q66+Q68+Q70+Q72+Q74+Q76+Q78+Q80+Q82+Q84+Q182+Q184+Q186+Q188+Q190+Q192+Q86+Q172+Q174+Q176+Q178+Q180+Q90+Q92+Q94+Q96+Q98+Q100+Q102+Q104+Q112+Q114+Q116+Q118+Q88+Q120+Q122+Q124+Q126+Q128+Q130+Q132+Q134+Q136+Q138+Q140+Q142+Q144+Q146+Q148+Q150+Q152+Q154+Q156+Q164+Q166+Q168+Q38+Q170+Q30</f>
        <v>24643</v>
      </c>
      <c r="R8" s="691"/>
      <c r="S8" s="691">
        <f>+S10+S12+S14+S16+S18+S20+S22+S24+S26+S28+S32+S34+S36+S42+S50+S52+S60+S62+S44+S46+S48+S64+S66+S68+S70+S72+S74+S76+S78+S80+S82+S84+S182+S184+S186+S188+S190+S192+S86+S172+S174+S176+S178+S180+S90+S92+S94+S96+S98+S100+S102+S104+S112+S114+S116+S118+S88+S120+S122+S124+S126+S128+S130+S132+S134+S136+S138+S140+S142+S144+S146+S148+S150+S152+S154+S156+S164+S166+S168+S38+S170+S30</f>
        <v>30</v>
      </c>
      <c r="T8" s="691"/>
      <c r="U8" s="691">
        <f>+U10+U12+U14+U16+U18+U20+U22+U24+U26+U28+U32+U34+U36+U42+U50+U52+U60+U62+U44+U46+U48+U64+U66+U68+U70+U72+U74+U76+U78+U80+U82+U84+U182+U184+U186+U188+U190+U192+U86+U172+U174+U176+U178+U180+U90+U92+U94+U96+U98+U100+U102+U104+U112+U114+U116+U118+U88+U120+U122+U124+U126+U128+U130+U132+U134+U136+U138+U140+U142+U144+U146+U148+U150+U152+U154+U156+U164+U166+U168+U38+U170+U30</f>
        <v>1395</v>
      </c>
      <c r="V8" s="696"/>
      <c r="W8" s="415"/>
      <c r="X8" s="416"/>
    </row>
    <row r="9" spans="1:24" ht="15.75" customHeight="1">
      <c r="B9" s="418" t="s">
        <v>68</v>
      </c>
      <c r="C9" s="438">
        <f t="shared" ref="C9:C16" si="0">+F9+M9+O9+Q9+S9</f>
        <v>1208</v>
      </c>
      <c r="D9" s="687">
        <v>849</v>
      </c>
      <c r="E9" s="687"/>
      <c r="F9" s="687">
        <v>718</v>
      </c>
      <c r="G9" s="687"/>
      <c r="H9" s="687">
        <v>252</v>
      </c>
      <c r="I9" s="687"/>
      <c r="J9" s="687">
        <v>302</v>
      </c>
      <c r="K9" s="687"/>
      <c r="L9" s="478"/>
      <c r="M9" s="687">
        <v>131</v>
      </c>
      <c r="N9" s="687"/>
      <c r="O9" s="671">
        <v>20</v>
      </c>
      <c r="P9" s="671"/>
      <c r="Q9" s="671">
        <v>337</v>
      </c>
      <c r="R9" s="671"/>
      <c r="S9" s="671">
        <v>2</v>
      </c>
      <c r="T9" s="671"/>
      <c r="U9" s="671">
        <v>71</v>
      </c>
      <c r="V9" s="672"/>
      <c r="W9" s="419" t="s">
        <v>538</v>
      </c>
      <c r="X9" s="411"/>
    </row>
    <row r="10" spans="1:24" s="417" customFormat="1" ht="15.75" customHeight="1">
      <c r="B10" s="420"/>
      <c r="C10" s="439">
        <f t="shared" si="0"/>
        <v>668</v>
      </c>
      <c r="D10" s="684">
        <v>320</v>
      </c>
      <c r="E10" s="684"/>
      <c r="F10" s="684">
        <v>284</v>
      </c>
      <c r="G10" s="684"/>
      <c r="H10" s="684">
        <v>126</v>
      </c>
      <c r="I10" s="684"/>
      <c r="J10" s="684">
        <v>88</v>
      </c>
      <c r="K10" s="684"/>
      <c r="L10" s="479"/>
      <c r="M10" s="684">
        <v>36</v>
      </c>
      <c r="N10" s="684"/>
      <c r="O10" s="684">
        <v>10</v>
      </c>
      <c r="P10" s="684"/>
      <c r="Q10" s="684">
        <v>337</v>
      </c>
      <c r="R10" s="684"/>
      <c r="S10" s="684">
        <v>1</v>
      </c>
      <c r="T10" s="684"/>
      <c r="U10" s="684">
        <v>15</v>
      </c>
      <c r="V10" s="685"/>
      <c r="W10" s="421"/>
      <c r="X10" s="416"/>
    </row>
    <row r="11" spans="1:24" ht="15.75" customHeight="1">
      <c r="B11" s="418" t="s">
        <v>70</v>
      </c>
      <c r="C11" s="438">
        <f t="shared" si="0"/>
        <v>712</v>
      </c>
      <c r="D11" s="650">
        <v>586</v>
      </c>
      <c r="E11" s="650"/>
      <c r="F11" s="650">
        <v>513</v>
      </c>
      <c r="G11" s="650"/>
      <c r="H11" s="650">
        <v>152</v>
      </c>
      <c r="I11" s="650"/>
      <c r="J11" s="650">
        <v>271</v>
      </c>
      <c r="K11" s="650"/>
      <c r="L11" s="469"/>
      <c r="M11" s="650">
        <v>73</v>
      </c>
      <c r="N11" s="650"/>
      <c r="O11" s="652">
        <v>0</v>
      </c>
      <c r="P11" s="652"/>
      <c r="Q11" s="650">
        <v>126</v>
      </c>
      <c r="R11" s="650"/>
      <c r="S11" s="652">
        <v>0</v>
      </c>
      <c r="T11" s="652"/>
      <c r="U11" s="650">
        <v>50</v>
      </c>
      <c r="V11" s="653"/>
      <c r="W11" s="419" t="s">
        <v>70</v>
      </c>
      <c r="X11" s="411"/>
    </row>
    <row r="12" spans="1:24" s="417" customFormat="1" ht="15.75" customHeight="1">
      <c r="B12" s="420"/>
      <c r="C12" s="439">
        <f t="shared" si="0"/>
        <v>337</v>
      </c>
      <c r="D12" s="684">
        <v>211</v>
      </c>
      <c r="E12" s="684"/>
      <c r="F12" s="684">
        <v>192</v>
      </c>
      <c r="G12" s="684"/>
      <c r="H12" s="684">
        <v>76</v>
      </c>
      <c r="I12" s="684"/>
      <c r="J12" s="684">
        <v>77</v>
      </c>
      <c r="K12" s="684"/>
      <c r="L12" s="479"/>
      <c r="M12" s="684">
        <v>19</v>
      </c>
      <c r="N12" s="684"/>
      <c r="O12" s="688">
        <v>0</v>
      </c>
      <c r="P12" s="688"/>
      <c r="Q12" s="684">
        <v>126</v>
      </c>
      <c r="R12" s="684"/>
      <c r="S12" s="688">
        <v>0</v>
      </c>
      <c r="T12" s="688"/>
      <c r="U12" s="684">
        <v>11</v>
      </c>
      <c r="V12" s="685"/>
      <c r="W12" s="421"/>
      <c r="X12" s="416"/>
    </row>
    <row r="13" spans="1:24" ht="15.75" customHeight="1">
      <c r="B13" s="418" t="s">
        <v>72</v>
      </c>
      <c r="C13" s="438">
        <f t="shared" si="0"/>
        <v>3773</v>
      </c>
      <c r="D13" s="650">
        <v>2789</v>
      </c>
      <c r="E13" s="650"/>
      <c r="F13" s="650">
        <v>2524</v>
      </c>
      <c r="G13" s="650"/>
      <c r="H13" s="650">
        <v>664</v>
      </c>
      <c r="I13" s="650"/>
      <c r="J13" s="650">
        <v>1331</v>
      </c>
      <c r="K13" s="650"/>
      <c r="L13" s="469"/>
      <c r="M13" s="650">
        <v>265</v>
      </c>
      <c r="N13" s="650"/>
      <c r="O13" s="650">
        <v>61</v>
      </c>
      <c r="P13" s="650"/>
      <c r="Q13" s="650">
        <v>921</v>
      </c>
      <c r="R13" s="650"/>
      <c r="S13" s="650">
        <v>2</v>
      </c>
      <c r="T13" s="650"/>
      <c r="U13" s="650">
        <v>186</v>
      </c>
      <c r="V13" s="653"/>
      <c r="W13" s="419" t="s">
        <v>72</v>
      </c>
      <c r="X13" s="411"/>
    </row>
    <row r="14" spans="1:24" s="417" customFormat="1" ht="15.75" customHeight="1">
      <c r="B14" s="420"/>
      <c r="C14" s="439">
        <f t="shared" si="0"/>
        <v>1933</v>
      </c>
      <c r="D14" s="684">
        <v>985</v>
      </c>
      <c r="E14" s="684"/>
      <c r="F14" s="684">
        <v>916</v>
      </c>
      <c r="G14" s="684"/>
      <c r="H14" s="684">
        <v>332</v>
      </c>
      <c r="I14" s="684"/>
      <c r="J14" s="684">
        <v>357</v>
      </c>
      <c r="K14" s="684"/>
      <c r="L14" s="479"/>
      <c r="M14" s="684">
        <v>69</v>
      </c>
      <c r="N14" s="684"/>
      <c r="O14" s="684">
        <v>26</v>
      </c>
      <c r="P14" s="684"/>
      <c r="Q14" s="684">
        <v>921</v>
      </c>
      <c r="R14" s="684"/>
      <c r="S14" s="684">
        <v>1</v>
      </c>
      <c r="T14" s="684"/>
      <c r="U14" s="684">
        <v>38</v>
      </c>
      <c r="V14" s="685"/>
      <c r="W14" s="421"/>
      <c r="X14" s="416"/>
    </row>
    <row r="15" spans="1:24" ht="15.75" customHeight="1">
      <c r="B15" s="418" t="s">
        <v>74</v>
      </c>
      <c r="C15" s="438">
        <f t="shared" si="0"/>
        <v>1033</v>
      </c>
      <c r="D15" s="671">
        <v>864</v>
      </c>
      <c r="E15" s="671"/>
      <c r="F15" s="671">
        <v>795</v>
      </c>
      <c r="G15" s="671"/>
      <c r="H15" s="671">
        <v>168</v>
      </c>
      <c r="I15" s="671"/>
      <c r="J15" s="671">
        <v>520</v>
      </c>
      <c r="K15" s="671"/>
      <c r="L15" s="468"/>
      <c r="M15" s="671">
        <v>69</v>
      </c>
      <c r="N15" s="671"/>
      <c r="O15" s="671">
        <v>17</v>
      </c>
      <c r="P15" s="671"/>
      <c r="Q15" s="671">
        <v>152</v>
      </c>
      <c r="R15" s="671"/>
      <c r="S15" s="652">
        <v>0</v>
      </c>
      <c r="T15" s="652"/>
      <c r="U15" s="671">
        <v>47</v>
      </c>
      <c r="V15" s="672"/>
      <c r="W15" s="419" t="s">
        <v>74</v>
      </c>
      <c r="X15" s="411"/>
    </row>
    <row r="16" spans="1:24" s="417" customFormat="1" ht="15.75" customHeight="1">
      <c r="A16" s="422"/>
      <c r="B16" s="423"/>
      <c r="C16" s="440">
        <f t="shared" si="0"/>
        <v>450</v>
      </c>
      <c r="D16" s="686">
        <v>290</v>
      </c>
      <c r="E16" s="686"/>
      <c r="F16" s="686">
        <v>271</v>
      </c>
      <c r="G16" s="686"/>
      <c r="H16" s="686">
        <v>84</v>
      </c>
      <c r="I16" s="686"/>
      <c r="J16" s="686">
        <v>141</v>
      </c>
      <c r="K16" s="686"/>
      <c r="L16" s="479"/>
      <c r="M16" s="686">
        <v>19</v>
      </c>
      <c r="N16" s="686"/>
      <c r="O16" s="686">
        <v>8</v>
      </c>
      <c r="P16" s="686"/>
      <c r="Q16" s="686">
        <v>152</v>
      </c>
      <c r="R16" s="686"/>
      <c r="S16" s="689">
        <v>0</v>
      </c>
      <c r="T16" s="689"/>
      <c r="U16" s="686">
        <v>11</v>
      </c>
      <c r="V16" s="690"/>
      <c r="W16" s="424"/>
      <c r="X16" s="416"/>
    </row>
    <row r="17" spans="1:24" ht="15.75" customHeight="1">
      <c r="B17" s="418" t="s">
        <v>76</v>
      </c>
      <c r="C17" s="438">
        <f t="shared" ref="C17:C84" si="1">+F17+M17+O17+Q17+S17</f>
        <v>1323</v>
      </c>
      <c r="D17" s="650">
        <v>1076</v>
      </c>
      <c r="E17" s="650"/>
      <c r="F17" s="650">
        <v>932</v>
      </c>
      <c r="G17" s="650"/>
      <c r="H17" s="650">
        <v>172</v>
      </c>
      <c r="I17" s="650"/>
      <c r="J17" s="650">
        <v>609</v>
      </c>
      <c r="K17" s="650"/>
      <c r="L17" s="469"/>
      <c r="M17" s="650">
        <v>144</v>
      </c>
      <c r="N17" s="650"/>
      <c r="O17" s="650">
        <v>22</v>
      </c>
      <c r="P17" s="650"/>
      <c r="Q17" s="650">
        <v>225</v>
      </c>
      <c r="R17" s="650"/>
      <c r="S17" s="652">
        <v>0</v>
      </c>
      <c r="T17" s="652"/>
      <c r="U17" s="650">
        <v>112</v>
      </c>
      <c r="V17" s="653"/>
      <c r="W17" s="419" t="s">
        <v>76</v>
      </c>
      <c r="X17" s="411"/>
    </row>
    <row r="18" spans="1:24" s="417" customFormat="1" ht="15.75" customHeight="1">
      <c r="B18" s="420"/>
      <c r="C18" s="439">
        <f t="shared" si="1"/>
        <v>578</v>
      </c>
      <c r="D18" s="684">
        <v>345</v>
      </c>
      <c r="E18" s="684"/>
      <c r="F18" s="684">
        <v>311</v>
      </c>
      <c r="G18" s="684"/>
      <c r="H18" s="684">
        <v>86</v>
      </c>
      <c r="I18" s="684"/>
      <c r="J18" s="684">
        <v>163</v>
      </c>
      <c r="K18" s="684"/>
      <c r="L18" s="479"/>
      <c r="M18" s="684">
        <v>34</v>
      </c>
      <c r="N18" s="684"/>
      <c r="O18" s="684">
        <v>8</v>
      </c>
      <c r="P18" s="684"/>
      <c r="Q18" s="684">
        <v>225</v>
      </c>
      <c r="R18" s="684"/>
      <c r="S18" s="688">
        <v>0</v>
      </c>
      <c r="T18" s="688"/>
      <c r="U18" s="684">
        <v>23</v>
      </c>
      <c r="V18" s="685"/>
      <c r="W18" s="421"/>
      <c r="X18" s="416"/>
    </row>
    <row r="19" spans="1:24" ht="15.75" customHeight="1">
      <c r="B19" s="418" t="s">
        <v>78</v>
      </c>
      <c r="C19" s="438">
        <f>+F19+M19+O19+Q19+S19</f>
        <v>3553</v>
      </c>
      <c r="D19" s="650">
        <v>3082</v>
      </c>
      <c r="E19" s="650"/>
      <c r="F19" s="650">
        <v>2836</v>
      </c>
      <c r="G19" s="650"/>
      <c r="H19" s="650">
        <v>678</v>
      </c>
      <c r="I19" s="650"/>
      <c r="J19" s="650">
        <v>1594</v>
      </c>
      <c r="K19" s="650"/>
      <c r="L19" s="469"/>
      <c r="M19" s="650">
        <v>246</v>
      </c>
      <c r="N19" s="650"/>
      <c r="O19" s="650">
        <v>48</v>
      </c>
      <c r="P19" s="650"/>
      <c r="Q19" s="650">
        <v>423</v>
      </c>
      <c r="R19" s="650"/>
      <c r="S19" s="652">
        <v>0</v>
      </c>
      <c r="T19" s="652"/>
      <c r="U19" s="650">
        <v>205</v>
      </c>
      <c r="V19" s="653"/>
      <c r="W19" s="419" t="s">
        <v>78</v>
      </c>
      <c r="X19" s="411"/>
    </row>
    <row r="20" spans="1:24" s="417" customFormat="1" ht="15.75" customHeight="1">
      <c r="B20" s="420"/>
      <c r="C20" s="439">
        <f>+F20+M20+O20+Q20+S20</f>
        <v>1499</v>
      </c>
      <c r="D20" s="647">
        <v>1060</v>
      </c>
      <c r="E20" s="647"/>
      <c r="F20" s="647">
        <v>998</v>
      </c>
      <c r="G20" s="647"/>
      <c r="H20" s="647">
        <v>339</v>
      </c>
      <c r="I20" s="647"/>
      <c r="J20" s="647">
        <v>427</v>
      </c>
      <c r="K20" s="647"/>
      <c r="L20" s="470"/>
      <c r="M20" s="647">
        <v>62</v>
      </c>
      <c r="N20" s="647"/>
      <c r="O20" s="647">
        <v>16</v>
      </c>
      <c r="P20" s="647"/>
      <c r="Q20" s="647">
        <v>423</v>
      </c>
      <c r="R20" s="647"/>
      <c r="S20" s="648">
        <v>0</v>
      </c>
      <c r="T20" s="648"/>
      <c r="U20" s="647">
        <v>46</v>
      </c>
      <c r="V20" s="649"/>
      <c r="W20" s="421"/>
      <c r="X20" s="416"/>
    </row>
    <row r="21" spans="1:24" ht="15.75" customHeight="1">
      <c r="B21" s="418" t="s">
        <v>80</v>
      </c>
      <c r="C21" s="438">
        <f t="shared" si="1"/>
        <v>3001</v>
      </c>
      <c r="D21" s="651">
        <v>2354</v>
      </c>
      <c r="E21" s="651"/>
      <c r="F21" s="651">
        <v>2177</v>
      </c>
      <c r="G21" s="651"/>
      <c r="H21" s="651">
        <v>470</v>
      </c>
      <c r="I21" s="651"/>
      <c r="J21" s="651">
        <v>1337</v>
      </c>
      <c r="K21" s="651"/>
      <c r="L21" s="471"/>
      <c r="M21" s="651">
        <v>177</v>
      </c>
      <c r="N21" s="651"/>
      <c r="O21" s="651">
        <v>35</v>
      </c>
      <c r="P21" s="651"/>
      <c r="Q21" s="651">
        <v>603</v>
      </c>
      <c r="R21" s="651"/>
      <c r="S21" s="651">
        <v>9</v>
      </c>
      <c r="T21" s="651"/>
      <c r="U21" s="651">
        <v>111</v>
      </c>
      <c r="V21" s="658"/>
      <c r="W21" s="419" t="s">
        <v>80</v>
      </c>
      <c r="X21" s="411"/>
    </row>
    <row r="22" spans="1:24" s="417" customFormat="1" ht="15.75" customHeight="1">
      <c r="B22" s="420"/>
      <c r="C22" s="439">
        <f t="shared" si="1"/>
        <v>1418</v>
      </c>
      <c r="D22" s="647">
        <v>800</v>
      </c>
      <c r="E22" s="647"/>
      <c r="F22" s="647">
        <v>753</v>
      </c>
      <c r="G22" s="647"/>
      <c r="H22" s="647">
        <v>235</v>
      </c>
      <c r="I22" s="647"/>
      <c r="J22" s="647">
        <v>365</v>
      </c>
      <c r="K22" s="647"/>
      <c r="L22" s="470"/>
      <c r="M22" s="647">
        <v>47</v>
      </c>
      <c r="N22" s="647"/>
      <c r="O22" s="647">
        <v>12</v>
      </c>
      <c r="P22" s="647"/>
      <c r="Q22" s="647">
        <v>603</v>
      </c>
      <c r="R22" s="647"/>
      <c r="S22" s="647">
        <v>3</v>
      </c>
      <c r="T22" s="647"/>
      <c r="U22" s="647">
        <v>24</v>
      </c>
      <c r="V22" s="649"/>
      <c r="W22" s="421"/>
      <c r="X22" s="416"/>
    </row>
    <row r="23" spans="1:24" ht="15.75" customHeight="1">
      <c r="B23" s="418" t="s">
        <v>82</v>
      </c>
      <c r="C23" s="447">
        <f t="shared" si="1"/>
        <v>2049</v>
      </c>
      <c r="D23" s="650">
        <v>1652</v>
      </c>
      <c r="E23" s="650"/>
      <c r="F23" s="650">
        <v>1470</v>
      </c>
      <c r="G23" s="650"/>
      <c r="H23" s="650">
        <v>368</v>
      </c>
      <c r="I23" s="650"/>
      <c r="J23" s="650">
        <v>843</v>
      </c>
      <c r="K23" s="650"/>
      <c r="L23" s="469"/>
      <c r="M23" s="650">
        <v>182</v>
      </c>
      <c r="N23" s="650"/>
      <c r="O23" s="650">
        <v>26</v>
      </c>
      <c r="P23" s="650"/>
      <c r="Q23" s="650">
        <v>369</v>
      </c>
      <c r="R23" s="650"/>
      <c r="S23" s="650">
        <v>2</v>
      </c>
      <c r="T23" s="650"/>
      <c r="U23" s="650">
        <v>101</v>
      </c>
      <c r="V23" s="653"/>
      <c r="W23" s="419" t="s">
        <v>82</v>
      </c>
      <c r="X23" s="411"/>
    </row>
    <row r="24" spans="1:24" s="417" customFormat="1" ht="15.75" customHeight="1">
      <c r="A24" s="416"/>
      <c r="B24" s="420"/>
      <c r="C24" s="439">
        <f t="shared" si="1"/>
        <v>962</v>
      </c>
      <c r="D24" s="647">
        <v>580</v>
      </c>
      <c r="E24" s="647"/>
      <c r="F24" s="647">
        <v>531</v>
      </c>
      <c r="G24" s="647"/>
      <c r="H24" s="647">
        <v>184</v>
      </c>
      <c r="I24" s="647"/>
      <c r="J24" s="647">
        <v>235</v>
      </c>
      <c r="K24" s="647"/>
      <c r="L24" s="470"/>
      <c r="M24" s="647">
        <v>49</v>
      </c>
      <c r="N24" s="647"/>
      <c r="O24" s="647">
        <v>12</v>
      </c>
      <c r="P24" s="647"/>
      <c r="Q24" s="647">
        <v>369</v>
      </c>
      <c r="R24" s="647"/>
      <c r="S24" s="647">
        <v>1</v>
      </c>
      <c r="T24" s="647"/>
      <c r="U24" s="647">
        <v>22</v>
      </c>
      <c r="V24" s="649"/>
      <c r="W24" s="421"/>
      <c r="X24" s="416"/>
    </row>
    <row r="25" spans="1:24" ht="15.75" customHeight="1">
      <c r="A25" s="411"/>
      <c r="B25" s="418" t="s">
        <v>83</v>
      </c>
      <c r="C25" s="438">
        <f t="shared" si="1"/>
        <v>1373</v>
      </c>
      <c r="D25" s="650">
        <v>949</v>
      </c>
      <c r="E25" s="650"/>
      <c r="F25" s="650">
        <v>815</v>
      </c>
      <c r="G25" s="650"/>
      <c r="H25" s="650">
        <v>198</v>
      </c>
      <c r="I25" s="650"/>
      <c r="J25" s="650">
        <v>463</v>
      </c>
      <c r="K25" s="650"/>
      <c r="L25" s="469"/>
      <c r="M25" s="650">
        <v>134</v>
      </c>
      <c r="N25" s="650"/>
      <c r="O25" s="650">
        <v>18</v>
      </c>
      <c r="P25" s="650"/>
      <c r="Q25" s="650">
        <v>406</v>
      </c>
      <c r="R25" s="650"/>
      <c r="S25" s="652">
        <v>0</v>
      </c>
      <c r="T25" s="652"/>
      <c r="U25" s="650">
        <v>93</v>
      </c>
      <c r="V25" s="653"/>
      <c r="W25" s="419" t="s">
        <v>83</v>
      </c>
      <c r="X25" s="411"/>
    </row>
    <row r="26" spans="1:24" s="417" customFormat="1" ht="15.75" customHeight="1">
      <c r="A26" s="422"/>
      <c r="B26" s="423"/>
      <c r="C26" s="440">
        <f t="shared" si="1"/>
        <v>746</v>
      </c>
      <c r="D26" s="656">
        <v>332</v>
      </c>
      <c r="E26" s="656"/>
      <c r="F26" s="656">
        <v>295</v>
      </c>
      <c r="G26" s="656"/>
      <c r="H26" s="656">
        <v>99</v>
      </c>
      <c r="I26" s="656"/>
      <c r="J26" s="656">
        <v>130</v>
      </c>
      <c r="K26" s="656"/>
      <c r="L26" s="470"/>
      <c r="M26" s="656">
        <v>37</v>
      </c>
      <c r="N26" s="656"/>
      <c r="O26" s="656">
        <v>8</v>
      </c>
      <c r="P26" s="656"/>
      <c r="Q26" s="656">
        <v>406</v>
      </c>
      <c r="R26" s="656"/>
      <c r="S26" s="664">
        <v>0</v>
      </c>
      <c r="T26" s="664"/>
      <c r="U26" s="656">
        <v>21</v>
      </c>
      <c r="V26" s="665"/>
      <c r="W26" s="424"/>
      <c r="X26" s="416"/>
    </row>
    <row r="27" spans="1:24" ht="15.75" customHeight="1">
      <c r="B27" s="418" t="s">
        <v>85</v>
      </c>
      <c r="C27" s="438">
        <f t="shared" si="1"/>
        <v>1234</v>
      </c>
      <c r="D27" s="650">
        <v>1110</v>
      </c>
      <c r="E27" s="650"/>
      <c r="F27" s="650">
        <v>1016</v>
      </c>
      <c r="G27" s="650"/>
      <c r="H27" s="650">
        <v>182</v>
      </c>
      <c r="I27" s="650"/>
      <c r="J27" s="650">
        <v>648</v>
      </c>
      <c r="K27" s="650"/>
      <c r="L27" s="469"/>
      <c r="M27" s="650">
        <v>94</v>
      </c>
      <c r="N27" s="650"/>
      <c r="O27" s="650">
        <v>10</v>
      </c>
      <c r="P27" s="650"/>
      <c r="Q27" s="650">
        <v>114</v>
      </c>
      <c r="R27" s="650"/>
      <c r="S27" s="652">
        <v>0</v>
      </c>
      <c r="T27" s="652"/>
      <c r="U27" s="650">
        <v>80</v>
      </c>
      <c r="V27" s="653"/>
      <c r="W27" s="419" t="s">
        <v>85</v>
      </c>
      <c r="X27" s="411"/>
    </row>
    <row r="28" spans="1:24" s="417" customFormat="1" ht="15.75" customHeight="1">
      <c r="B28" s="420"/>
      <c r="C28" s="439">
        <f t="shared" si="1"/>
        <v>474</v>
      </c>
      <c r="D28" s="647">
        <v>356</v>
      </c>
      <c r="E28" s="647"/>
      <c r="F28" s="647">
        <v>334</v>
      </c>
      <c r="G28" s="647"/>
      <c r="H28" s="647">
        <v>91</v>
      </c>
      <c r="I28" s="647"/>
      <c r="J28" s="647">
        <v>171</v>
      </c>
      <c r="K28" s="647"/>
      <c r="L28" s="470"/>
      <c r="M28" s="647">
        <v>22</v>
      </c>
      <c r="N28" s="647"/>
      <c r="O28" s="647">
        <v>4</v>
      </c>
      <c r="P28" s="647"/>
      <c r="Q28" s="647">
        <v>114</v>
      </c>
      <c r="R28" s="647"/>
      <c r="S28" s="648">
        <v>0</v>
      </c>
      <c r="T28" s="648"/>
      <c r="U28" s="647">
        <v>17</v>
      </c>
      <c r="V28" s="649"/>
      <c r="W28" s="421"/>
      <c r="X28" s="416"/>
    </row>
    <row r="29" spans="1:24" s="417" customFormat="1" ht="15.75" customHeight="1">
      <c r="B29" s="420" t="s">
        <v>548</v>
      </c>
      <c r="C29" s="441">
        <f t="shared" si="1"/>
        <v>0</v>
      </c>
      <c r="D29" s="652">
        <v>0</v>
      </c>
      <c r="E29" s="652"/>
      <c r="F29" s="652">
        <v>0</v>
      </c>
      <c r="G29" s="652"/>
      <c r="H29" s="652">
        <v>0</v>
      </c>
      <c r="I29" s="652"/>
      <c r="J29" s="652">
        <v>0</v>
      </c>
      <c r="K29" s="652"/>
      <c r="L29" s="465"/>
      <c r="M29" s="652">
        <v>0</v>
      </c>
      <c r="N29" s="652"/>
      <c r="O29" s="652">
        <v>0</v>
      </c>
      <c r="P29" s="652"/>
      <c r="Q29" s="652">
        <v>0</v>
      </c>
      <c r="R29" s="652"/>
      <c r="S29" s="652">
        <v>0</v>
      </c>
      <c r="T29" s="652"/>
      <c r="U29" s="652">
        <v>0</v>
      </c>
      <c r="V29" s="681"/>
      <c r="W29" s="421" t="s">
        <v>548</v>
      </c>
      <c r="X29" s="416"/>
    </row>
    <row r="30" spans="1:24" s="417" customFormat="1" ht="15.75" customHeight="1">
      <c r="B30" s="420"/>
      <c r="C30" s="443">
        <f t="shared" si="1"/>
        <v>0</v>
      </c>
      <c r="D30" s="648">
        <v>0</v>
      </c>
      <c r="E30" s="648"/>
      <c r="F30" s="648">
        <v>0</v>
      </c>
      <c r="G30" s="648"/>
      <c r="H30" s="648">
        <v>0</v>
      </c>
      <c r="I30" s="648"/>
      <c r="J30" s="648">
        <v>0</v>
      </c>
      <c r="K30" s="648"/>
      <c r="L30" s="466"/>
      <c r="M30" s="648">
        <v>0</v>
      </c>
      <c r="N30" s="648"/>
      <c r="O30" s="648">
        <v>0</v>
      </c>
      <c r="P30" s="648"/>
      <c r="Q30" s="648">
        <v>0</v>
      </c>
      <c r="R30" s="648"/>
      <c r="S30" s="648">
        <v>0</v>
      </c>
      <c r="T30" s="648"/>
      <c r="U30" s="648">
        <v>0</v>
      </c>
      <c r="V30" s="668"/>
      <c r="W30" s="421"/>
      <c r="X30" s="416"/>
    </row>
    <row r="31" spans="1:24" ht="15.75" customHeight="1">
      <c r="B31" s="418" t="s">
        <v>90</v>
      </c>
      <c r="C31" s="438">
        <f t="shared" si="1"/>
        <v>880</v>
      </c>
      <c r="D31" s="651">
        <v>577</v>
      </c>
      <c r="E31" s="651"/>
      <c r="F31" s="651">
        <v>513</v>
      </c>
      <c r="G31" s="651"/>
      <c r="H31" s="651">
        <v>148</v>
      </c>
      <c r="I31" s="651"/>
      <c r="J31" s="651">
        <v>225</v>
      </c>
      <c r="K31" s="651"/>
      <c r="L31" s="471"/>
      <c r="M31" s="651">
        <v>64</v>
      </c>
      <c r="N31" s="651"/>
      <c r="O31" s="651">
        <v>16</v>
      </c>
      <c r="P31" s="651"/>
      <c r="Q31" s="651">
        <v>285</v>
      </c>
      <c r="R31" s="651"/>
      <c r="S31" s="651">
        <v>2</v>
      </c>
      <c r="T31" s="651"/>
      <c r="U31" s="651">
        <v>36</v>
      </c>
      <c r="V31" s="658"/>
      <c r="W31" s="419" t="s">
        <v>90</v>
      </c>
      <c r="X31" s="411"/>
    </row>
    <row r="32" spans="1:24" s="417" customFormat="1" ht="15.75" customHeight="1">
      <c r="B32" s="420"/>
      <c r="C32" s="439">
        <f t="shared" si="1"/>
        <v>510</v>
      </c>
      <c r="D32" s="647">
        <v>218</v>
      </c>
      <c r="E32" s="647"/>
      <c r="F32" s="647">
        <v>199</v>
      </c>
      <c r="G32" s="647"/>
      <c r="H32" s="647">
        <v>74</v>
      </c>
      <c r="I32" s="647"/>
      <c r="J32" s="647">
        <v>62</v>
      </c>
      <c r="K32" s="647"/>
      <c r="L32" s="470"/>
      <c r="M32" s="647">
        <v>19</v>
      </c>
      <c r="N32" s="647"/>
      <c r="O32" s="647">
        <v>6</v>
      </c>
      <c r="P32" s="647"/>
      <c r="Q32" s="647">
        <v>285</v>
      </c>
      <c r="R32" s="647"/>
      <c r="S32" s="647">
        <v>1</v>
      </c>
      <c r="T32" s="647"/>
      <c r="U32" s="647">
        <v>8</v>
      </c>
      <c r="V32" s="649"/>
      <c r="W32" s="421"/>
      <c r="X32" s="416"/>
    </row>
    <row r="33" spans="1:24" ht="15.75" customHeight="1">
      <c r="B33" s="418" t="s">
        <v>92</v>
      </c>
      <c r="C33" s="438">
        <f t="shared" si="1"/>
        <v>3729</v>
      </c>
      <c r="D33" s="651">
        <v>2981</v>
      </c>
      <c r="E33" s="651"/>
      <c r="F33" s="651">
        <v>2602</v>
      </c>
      <c r="G33" s="651"/>
      <c r="H33" s="651">
        <v>678</v>
      </c>
      <c r="I33" s="651"/>
      <c r="J33" s="651">
        <v>1464</v>
      </c>
      <c r="K33" s="651"/>
      <c r="L33" s="471"/>
      <c r="M33" s="651">
        <v>379</v>
      </c>
      <c r="N33" s="651"/>
      <c r="O33" s="651">
        <v>40</v>
      </c>
      <c r="P33" s="651"/>
      <c r="Q33" s="651">
        <v>708</v>
      </c>
      <c r="R33" s="651"/>
      <c r="S33" s="652">
        <v>0</v>
      </c>
      <c r="T33" s="652"/>
      <c r="U33" s="651">
        <v>297</v>
      </c>
      <c r="V33" s="658"/>
      <c r="W33" s="419" t="s">
        <v>92</v>
      </c>
      <c r="X33" s="411"/>
    </row>
    <row r="34" spans="1:24" s="417" customFormat="1" ht="15.75" customHeight="1">
      <c r="B34" s="420"/>
      <c r="C34" s="439">
        <f t="shared" si="1"/>
        <v>1746</v>
      </c>
      <c r="D34" s="647">
        <v>1021</v>
      </c>
      <c r="E34" s="647"/>
      <c r="F34" s="647">
        <v>922</v>
      </c>
      <c r="G34" s="647"/>
      <c r="H34" s="647">
        <v>339</v>
      </c>
      <c r="I34" s="647"/>
      <c r="J34" s="647">
        <v>392</v>
      </c>
      <c r="K34" s="647"/>
      <c r="L34" s="470"/>
      <c r="M34" s="647">
        <v>99</v>
      </c>
      <c r="N34" s="647"/>
      <c r="O34" s="647">
        <v>17</v>
      </c>
      <c r="P34" s="647"/>
      <c r="Q34" s="647">
        <v>708</v>
      </c>
      <c r="R34" s="647"/>
      <c r="S34" s="648">
        <v>0</v>
      </c>
      <c r="T34" s="648"/>
      <c r="U34" s="647">
        <v>67</v>
      </c>
      <c r="V34" s="649"/>
      <c r="W34" s="421"/>
      <c r="X34" s="416"/>
    </row>
    <row r="35" spans="1:24" ht="15.75" customHeight="1">
      <c r="B35" s="418" t="s">
        <v>94</v>
      </c>
      <c r="C35" s="438">
        <f t="shared" si="1"/>
        <v>1958</v>
      </c>
      <c r="D35" s="682">
        <v>1374</v>
      </c>
      <c r="E35" s="682"/>
      <c r="F35" s="682">
        <v>1161</v>
      </c>
      <c r="G35" s="682"/>
      <c r="H35" s="682">
        <v>346</v>
      </c>
      <c r="I35" s="682"/>
      <c r="J35" s="682">
        <v>579</v>
      </c>
      <c r="K35" s="682"/>
      <c r="L35" s="472"/>
      <c r="M35" s="682">
        <v>213</v>
      </c>
      <c r="N35" s="682"/>
      <c r="O35" s="682">
        <v>24</v>
      </c>
      <c r="P35" s="682"/>
      <c r="Q35" s="682">
        <v>557</v>
      </c>
      <c r="R35" s="682"/>
      <c r="S35" s="682">
        <v>3</v>
      </c>
      <c r="T35" s="682"/>
      <c r="U35" s="682">
        <v>130</v>
      </c>
      <c r="V35" s="683"/>
      <c r="W35" s="419" t="s">
        <v>94</v>
      </c>
      <c r="X35" s="411"/>
    </row>
    <row r="36" spans="1:24" s="417" customFormat="1" ht="15.75" customHeight="1">
      <c r="A36" s="422"/>
      <c r="B36" s="423"/>
      <c r="C36" s="440">
        <f t="shared" si="1"/>
        <v>1055</v>
      </c>
      <c r="D36" s="656">
        <v>485</v>
      </c>
      <c r="E36" s="656"/>
      <c r="F36" s="656">
        <v>430</v>
      </c>
      <c r="G36" s="656"/>
      <c r="H36" s="656">
        <v>173</v>
      </c>
      <c r="I36" s="656"/>
      <c r="J36" s="656">
        <v>158</v>
      </c>
      <c r="K36" s="656"/>
      <c r="L36" s="470"/>
      <c r="M36" s="656">
        <v>55</v>
      </c>
      <c r="N36" s="656"/>
      <c r="O36" s="656">
        <v>12</v>
      </c>
      <c r="P36" s="656"/>
      <c r="Q36" s="656">
        <v>557</v>
      </c>
      <c r="R36" s="656"/>
      <c r="S36" s="656">
        <v>1</v>
      </c>
      <c r="T36" s="656"/>
      <c r="U36" s="656">
        <v>26</v>
      </c>
      <c r="V36" s="665"/>
      <c r="W36" s="424"/>
      <c r="X36" s="416"/>
    </row>
    <row r="37" spans="1:24" ht="15.75" customHeight="1">
      <c r="B37" s="418" t="s">
        <v>96</v>
      </c>
      <c r="C37" s="438">
        <f>+F37+M37+O37+Q37+S37</f>
        <v>166</v>
      </c>
      <c r="D37" s="651">
        <v>152</v>
      </c>
      <c r="E37" s="651"/>
      <c r="F37" s="651">
        <v>127</v>
      </c>
      <c r="G37" s="651"/>
      <c r="H37" s="651">
        <v>38</v>
      </c>
      <c r="I37" s="651"/>
      <c r="J37" s="651">
        <v>55</v>
      </c>
      <c r="K37" s="651"/>
      <c r="L37" s="471"/>
      <c r="M37" s="651">
        <v>25</v>
      </c>
      <c r="N37" s="651"/>
      <c r="O37" s="652">
        <v>0</v>
      </c>
      <c r="P37" s="652"/>
      <c r="Q37" s="651">
        <v>14</v>
      </c>
      <c r="R37" s="651"/>
      <c r="S37" s="652">
        <v>0</v>
      </c>
      <c r="T37" s="652"/>
      <c r="U37" s="651">
        <v>25</v>
      </c>
      <c r="V37" s="658"/>
      <c r="W37" s="434" t="s">
        <v>96</v>
      </c>
      <c r="X37" s="411"/>
    </row>
    <row r="38" spans="1:24" s="417" customFormat="1" ht="15.75" customHeight="1">
      <c r="B38" s="420"/>
      <c r="C38" s="439">
        <f>+F38+M38+O38+Q38+S38</f>
        <v>65</v>
      </c>
      <c r="D38" s="647">
        <v>51</v>
      </c>
      <c r="E38" s="647"/>
      <c r="F38" s="647">
        <v>46</v>
      </c>
      <c r="G38" s="647"/>
      <c r="H38" s="647">
        <v>19</v>
      </c>
      <c r="I38" s="647"/>
      <c r="J38" s="647">
        <v>14</v>
      </c>
      <c r="K38" s="647"/>
      <c r="L38" s="470"/>
      <c r="M38" s="647">
        <v>5</v>
      </c>
      <c r="N38" s="647"/>
      <c r="O38" s="648">
        <v>0</v>
      </c>
      <c r="P38" s="648"/>
      <c r="Q38" s="647">
        <v>14</v>
      </c>
      <c r="R38" s="647"/>
      <c r="S38" s="648">
        <v>0</v>
      </c>
      <c r="T38" s="648"/>
      <c r="U38" s="647">
        <v>5</v>
      </c>
      <c r="V38" s="649"/>
      <c r="W38" s="421"/>
      <c r="X38" s="416"/>
    </row>
    <row r="39" spans="1:24" s="417" customFormat="1" ht="15.75" customHeight="1">
      <c r="B39" s="420" t="s">
        <v>521</v>
      </c>
      <c r="C39" s="445">
        <f>+F39+M39+O39+Q39+S39</f>
        <v>0</v>
      </c>
      <c r="D39" s="652">
        <v>0</v>
      </c>
      <c r="E39" s="652"/>
      <c r="F39" s="652">
        <v>0</v>
      </c>
      <c r="G39" s="652"/>
      <c r="H39" s="652">
        <v>0</v>
      </c>
      <c r="I39" s="652"/>
      <c r="J39" s="652">
        <v>0</v>
      </c>
      <c r="K39" s="652"/>
      <c r="L39" s="465"/>
      <c r="M39" s="652">
        <v>0</v>
      </c>
      <c r="N39" s="652"/>
      <c r="O39" s="652">
        <v>0</v>
      </c>
      <c r="P39" s="652"/>
      <c r="Q39" s="652">
        <v>0</v>
      </c>
      <c r="R39" s="652"/>
      <c r="S39" s="652">
        <v>0</v>
      </c>
      <c r="T39" s="652"/>
      <c r="U39" s="652">
        <v>0</v>
      </c>
      <c r="V39" s="681"/>
      <c r="W39" s="421" t="s">
        <v>521</v>
      </c>
      <c r="X39" s="416"/>
    </row>
    <row r="40" spans="1:24" s="417" customFormat="1" ht="15.75" customHeight="1">
      <c r="B40" s="420"/>
      <c r="C40" s="446">
        <f>+F40+M40+O40+Q40+S40</f>
        <v>0</v>
      </c>
      <c r="D40" s="648">
        <v>0</v>
      </c>
      <c r="E40" s="648"/>
      <c r="F40" s="648">
        <v>0</v>
      </c>
      <c r="G40" s="648"/>
      <c r="H40" s="648">
        <v>0</v>
      </c>
      <c r="I40" s="648"/>
      <c r="J40" s="648">
        <v>0</v>
      </c>
      <c r="K40" s="648"/>
      <c r="L40" s="466"/>
      <c r="M40" s="648">
        <v>0</v>
      </c>
      <c r="N40" s="648"/>
      <c r="O40" s="648">
        <v>0</v>
      </c>
      <c r="P40" s="648"/>
      <c r="Q40" s="648">
        <v>0</v>
      </c>
      <c r="R40" s="648"/>
      <c r="S40" s="648">
        <v>0</v>
      </c>
      <c r="T40" s="648"/>
      <c r="U40" s="648">
        <v>0</v>
      </c>
      <c r="V40" s="668"/>
      <c r="W40" s="421"/>
      <c r="X40" s="416"/>
    </row>
    <row r="41" spans="1:24" ht="15.75" customHeight="1">
      <c r="B41" s="418" t="s">
        <v>98</v>
      </c>
      <c r="C41" s="438">
        <f t="shared" si="1"/>
        <v>1264</v>
      </c>
      <c r="D41" s="651">
        <v>1096</v>
      </c>
      <c r="E41" s="651"/>
      <c r="F41" s="651">
        <v>1000</v>
      </c>
      <c r="G41" s="651"/>
      <c r="H41" s="651">
        <v>220</v>
      </c>
      <c r="I41" s="651"/>
      <c r="J41" s="651">
        <v>620</v>
      </c>
      <c r="K41" s="651"/>
      <c r="L41" s="471"/>
      <c r="M41" s="651">
        <v>96</v>
      </c>
      <c r="N41" s="651"/>
      <c r="O41" s="651">
        <v>10</v>
      </c>
      <c r="P41" s="651"/>
      <c r="Q41" s="651">
        <v>158</v>
      </c>
      <c r="R41" s="651"/>
      <c r="S41" s="652">
        <v>0</v>
      </c>
      <c r="T41" s="652"/>
      <c r="U41" s="651">
        <v>64</v>
      </c>
      <c r="V41" s="658"/>
      <c r="W41" s="419" t="s">
        <v>98</v>
      </c>
      <c r="X41" s="411"/>
    </row>
    <row r="42" spans="1:24" s="417" customFormat="1" ht="15.75" customHeight="1">
      <c r="B42" s="420"/>
      <c r="C42" s="439">
        <f t="shared" si="1"/>
        <v>525</v>
      </c>
      <c r="D42" s="647">
        <v>363</v>
      </c>
      <c r="E42" s="647"/>
      <c r="F42" s="647">
        <v>339</v>
      </c>
      <c r="G42" s="647"/>
      <c r="H42" s="647">
        <v>110</v>
      </c>
      <c r="I42" s="647"/>
      <c r="J42" s="647">
        <v>164</v>
      </c>
      <c r="K42" s="647"/>
      <c r="L42" s="470"/>
      <c r="M42" s="647">
        <v>24</v>
      </c>
      <c r="N42" s="647"/>
      <c r="O42" s="647">
        <v>4</v>
      </c>
      <c r="P42" s="647"/>
      <c r="Q42" s="647">
        <v>158</v>
      </c>
      <c r="R42" s="647"/>
      <c r="S42" s="648">
        <v>0</v>
      </c>
      <c r="T42" s="648"/>
      <c r="U42" s="647">
        <v>13</v>
      </c>
      <c r="V42" s="649"/>
      <c r="W42" s="421"/>
      <c r="X42" s="416"/>
    </row>
    <row r="43" spans="1:24" ht="15.75" customHeight="1">
      <c r="B43" s="418" t="s">
        <v>542</v>
      </c>
      <c r="C43" s="438">
        <f t="shared" ref="C43:C48" si="2">+F43+M43+O43+Q43+S43</f>
        <v>1451</v>
      </c>
      <c r="D43" s="651">
        <v>1199</v>
      </c>
      <c r="E43" s="651"/>
      <c r="F43" s="651">
        <v>1131</v>
      </c>
      <c r="G43" s="651"/>
      <c r="H43" s="651">
        <v>230</v>
      </c>
      <c r="I43" s="651"/>
      <c r="J43" s="651">
        <v>695</v>
      </c>
      <c r="K43" s="651"/>
      <c r="L43" s="471"/>
      <c r="M43" s="651">
        <v>68</v>
      </c>
      <c r="N43" s="651"/>
      <c r="O43" s="651">
        <v>12</v>
      </c>
      <c r="P43" s="651"/>
      <c r="Q43" s="651">
        <v>240</v>
      </c>
      <c r="R43" s="651"/>
      <c r="S43" s="652">
        <v>0</v>
      </c>
      <c r="T43" s="652"/>
      <c r="U43" s="651">
        <v>51</v>
      </c>
      <c r="V43" s="658"/>
      <c r="W43" s="428" t="s">
        <v>463</v>
      </c>
      <c r="X43" s="411"/>
    </row>
    <row r="44" spans="1:24" s="417" customFormat="1" ht="15.75" customHeight="1">
      <c r="B44" s="420"/>
      <c r="C44" s="439">
        <f t="shared" si="2"/>
        <v>648</v>
      </c>
      <c r="D44" s="647">
        <v>403</v>
      </c>
      <c r="E44" s="647"/>
      <c r="F44" s="647">
        <v>384</v>
      </c>
      <c r="G44" s="647"/>
      <c r="H44" s="647">
        <v>115</v>
      </c>
      <c r="I44" s="647"/>
      <c r="J44" s="647">
        <v>181</v>
      </c>
      <c r="K44" s="647"/>
      <c r="L44" s="470"/>
      <c r="M44" s="647">
        <v>19</v>
      </c>
      <c r="N44" s="647"/>
      <c r="O44" s="647">
        <v>5</v>
      </c>
      <c r="P44" s="647"/>
      <c r="Q44" s="647">
        <v>240</v>
      </c>
      <c r="R44" s="647"/>
      <c r="S44" s="648">
        <v>0</v>
      </c>
      <c r="T44" s="648"/>
      <c r="U44" s="647">
        <v>12</v>
      </c>
      <c r="V44" s="649"/>
      <c r="W44" s="429"/>
      <c r="X44" s="416"/>
    </row>
    <row r="45" spans="1:24" ht="15.75" customHeight="1">
      <c r="A45" s="411"/>
      <c r="B45" s="430" t="s">
        <v>543</v>
      </c>
      <c r="C45" s="438">
        <f t="shared" si="2"/>
        <v>1168</v>
      </c>
      <c r="D45" s="651">
        <v>1006</v>
      </c>
      <c r="E45" s="651"/>
      <c r="F45" s="651">
        <v>933</v>
      </c>
      <c r="G45" s="651"/>
      <c r="H45" s="651">
        <v>212</v>
      </c>
      <c r="I45" s="651"/>
      <c r="J45" s="651">
        <v>426</v>
      </c>
      <c r="K45" s="651"/>
      <c r="L45" s="471"/>
      <c r="M45" s="651">
        <v>73</v>
      </c>
      <c r="N45" s="651"/>
      <c r="O45" s="651">
        <v>7</v>
      </c>
      <c r="P45" s="651"/>
      <c r="Q45" s="651">
        <v>155</v>
      </c>
      <c r="R45" s="651"/>
      <c r="S45" s="652">
        <v>0</v>
      </c>
      <c r="T45" s="652"/>
      <c r="U45" s="651">
        <v>62</v>
      </c>
      <c r="V45" s="658"/>
      <c r="W45" s="428" t="s">
        <v>464</v>
      </c>
      <c r="X45" s="411"/>
    </row>
    <row r="46" spans="1:24" s="417" customFormat="1" ht="15.75" customHeight="1">
      <c r="A46" s="422"/>
      <c r="B46" s="423"/>
      <c r="C46" s="440">
        <f t="shared" si="2"/>
        <v>507</v>
      </c>
      <c r="D46" s="656">
        <v>350</v>
      </c>
      <c r="E46" s="656"/>
      <c r="F46" s="656">
        <v>330</v>
      </c>
      <c r="G46" s="656"/>
      <c r="H46" s="656">
        <v>106</v>
      </c>
      <c r="I46" s="656"/>
      <c r="J46" s="656">
        <v>111</v>
      </c>
      <c r="K46" s="656"/>
      <c r="L46" s="470"/>
      <c r="M46" s="656">
        <v>20</v>
      </c>
      <c r="N46" s="656"/>
      <c r="O46" s="656">
        <v>2</v>
      </c>
      <c r="P46" s="656"/>
      <c r="Q46" s="656">
        <v>155</v>
      </c>
      <c r="R46" s="656"/>
      <c r="S46" s="664">
        <v>0</v>
      </c>
      <c r="T46" s="664"/>
      <c r="U46" s="656">
        <v>16</v>
      </c>
      <c r="V46" s="665"/>
      <c r="W46" s="452"/>
      <c r="X46" s="416"/>
    </row>
    <row r="47" spans="1:24" ht="15.75" customHeight="1">
      <c r="B47" s="430" t="s">
        <v>544</v>
      </c>
      <c r="C47" s="438">
        <f t="shared" si="2"/>
        <v>957</v>
      </c>
      <c r="D47" s="654">
        <v>845</v>
      </c>
      <c r="E47" s="654"/>
      <c r="F47" s="654">
        <v>749</v>
      </c>
      <c r="G47" s="654"/>
      <c r="H47" s="654">
        <v>124</v>
      </c>
      <c r="I47" s="654"/>
      <c r="J47" s="654">
        <v>534</v>
      </c>
      <c r="K47" s="654"/>
      <c r="L47" s="473"/>
      <c r="M47" s="654">
        <v>96</v>
      </c>
      <c r="N47" s="654"/>
      <c r="O47" s="654">
        <v>5</v>
      </c>
      <c r="P47" s="654"/>
      <c r="Q47" s="654">
        <v>107</v>
      </c>
      <c r="R47" s="654"/>
      <c r="S47" s="652">
        <v>0</v>
      </c>
      <c r="T47" s="652"/>
      <c r="U47" s="654">
        <v>81</v>
      </c>
      <c r="V47" s="659"/>
      <c r="W47" s="428" t="s">
        <v>465</v>
      </c>
      <c r="X47" s="411"/>
    </row>
    <row r="48" spans="1:24" s="417" customFormat="1" ht="15.75" customHeight="1">
      <c r="B48" s="420"/>
      <c r="C48" s="439">
        <f t="shared" si="2"/>
        <v>370</v>
      </c>
      <c r="D48" s="647">
        <v>261</v>
      </c>
      <c r="E48" s="647"/>
      <c r="F48" s="647">
        <v>238</v>
      </c>
      <c r="G48" s="647"/>
      <c r="H48" s="647">
        <v>62</v>
      </c>
      <c r="I48" s="647"/>
      <c r="J48" s="647">
        <v>140</v>
      </c>
      <c r="K48" s="647"/>
      <c r="L48" s="470"/>
      <c r="M48" s="647">
        <v>23</v>
      </c>
      <c r="N48" s="647"/>
      <c r="O48" s="647">
        <v>2</v>
      </c>
      <c r="P48" s="647"/>
      <c r="Q48" s="647">
        <v>107</v>
      </c>
      <c r="R48" s="647"/>
      <c r="S48" s="648">
        <v>0</v>
      </c>
      <c r="T48" s="648"/>
      <c r="U48" s="647">
        <v>19</v>
      </c>
      <c r="V48" s="649"/>
      <c r="W48" s="429"/>
      <c r="X48" s="416"/>
    </row>
    <row r="49" spans="1:24" ht="15.75" customHeight="1">
      <c r="B49" s="418" t="s">
        <v>677</v>
      </c>
      <c r="C49" s="438">
        <f t="shared" si="1"/>
        <v>183</v>
      </c>
      <c r="D49" s="654">
        <v>143</v>
      </c>
      <c r="E49" s="654"/>
      <c r="F49" s="654">
        <v>132</v>
      </c>
      <c r="G49" s="654"/>
      <c r="H49" s="654">
        <v>40</v>
      </c>
      <c r="I49" s="654"/>
      <c r="J49" s="654">
        <v>70</v>
      </c>
      <c r="K49" s="654"/>
      <c r="L49" s="473"/>
      <c r="M49" s="654">
        <v>11</v>
      </c>
      <c r="N49" s="654"/>
      <c r="O49" s="654">
        <v>4</v>
      </c>
      <c r="P49" s="654"/>
      <c r="Q49" s="654">
        <v>36</v>
      </c>
      <c r="R49" s="654"/>
      <c r="S49" s="652">
        <v>0</v>
      </c>
      <c r="T49" s="652"/>
      <c r="U49" s="654">
        <v>8</v>
      </c>
      <c r="V49" s="659"/>
      <c r="W49" s="419" t="s">
        <v>466</v>
      </c>
      <c r="X49" s="411"/>
    </row>
    <row r="50" spans="1:24" s="417" customFormat="1" ht="15.75" customHeight="1">
      <c r="B50" s="420"/>
      <c r="C50" s="439">
        <f t="shared" si="1"/>
        <v>88</v>
      </c>
      <c r="D50" s="647">
        <v>50</v>
      </c>
      <c r="E50" s="647"/>
      <c r="F50" s="647">
        <v>47</v>
      </c>
      <c r="G50" s="647"/>
      <c r="H50" s="647">
        <v>20</v>
      </c>
      <c r="I50" s="647"/>
      <c r="J50" s="647">
        <v>18</v>
      </c>
      <c r="K50" s="647"/>
      <c r="L50" s="470"/>
      <c r="M50" s="647">
        <v>3</v>
      </c>
      <c r="N50" s="647"/>
      <c r="O50" s="647">
        <v>2</v>
      </c>
      <c r="P50" s="647"/>
      <c r="Q50" s="647">
        <v>36</v>
      </c>
      <c r="R50" s="647"/>
      <c r="S50" s="648">
        <v>0</v>
      </c>
      <c r="T50" s="648"/>
      <c r="U50" s="647">
        <v>2</v>
      </c>
      <c r="V50" s="649"/>
      <c r="W50" s="421"/>
      <c r="X50" s="416"/>
    </row>
    <row r="51" spans="1:24" ht="15.75" customHeight="1">
      <c r="B51" s="418" t="s">
        <v>539</v>
      </c>
      <c r="C51" s="438">
        <f t="shared" si="1"/>
        <v>1390</v>
      </c>
      <c r="D51" s="654">
        <v>1179</v>
      </c>
      <c r="E51" s="654"/>
      <c r="F51" s="654">
        <v>1066</v>
      </c>
      <c r="G51" s="654"/>
      <c r="H51" s="654">
        <v>222</v>
      </c>
      <c r="I51" s="654"/>
      <c r="J51" s="654">
        <v>661</v>
      </c>
      <c r="K51" s="654"/>
      <c r="L51" s="473"/>
      <c r="M51" s="654">
        <v>113</v>
      </c>
      <c r="N51" s="654"/>
      <c r="O51" s="654">
        <v>21</v>
      </c>
      <c r="P51" s="654"/>
      <c r="Q51" s="654">
        <v>190</v>
      </c>
      <c r="R51" s="654"/>
      <c r="S51" s="652">
        <v>0</v>
      </c>
      <c r="T51" s="652"/>
      <c r="U51" s="654">
        <v>83</v>
      </c>
      <c r="V51" s="659"/>
      <c r="W51" s="419" t="s">
        <v>467</v>
      </c>
      <c r="X51" s="411"/>
    </row>
    <row r="52" spans="1:24" s="417" customFormat="1" ht="15.75" customHeight="1" thickBot="1">
      <c r="A52" s="431"/>
      <c r="B52" s="449"/>
      <c r="C52" s="450">
        <f t="shared" si="1"/>
        <v>587</v>
      </c>
      <c r="D52" s="655">
        <v>389</v>
      </c>
      <c r="E52" s="655"/>
      <c r="F52" s="655">
        <v>362</v>
      </c>
      <c r="G52" s="655"/>
      <c r="H52" s="655">
        <v>111</v>
      </c>
      <c r="I52" s="655"/>
      <c r="J52" s="655">
        <v>178</v>
      </c>
      <c r="K52" s="655"/>
      <c r="L52" s="470"/>
      <c r="M52" s="655">
        <v>27</v>
      </c>
      <c r="N52" s="655"/>
      <c r="O52" s="655">
        <v>8</v>
      </c>
      <c r="P52" s="655"/>
      <c r="Q52" s="655">
        <v>190</v>
      </c>
      <c r="R52" s="655"/>
      <c r="S52" s="660">
        <v>0</v>
      </c>
      <c r="T52" s="660"/>
      <c r="U52" s="655">
        <v>16</v>
      </c>
      <c r="V52" s="661"/>
      <c r="W52" s="433"/>
      <c r="X52" s="416"/>
    </row>
    <row r="53" spans="1:24" ht="18.75" customHeight="1">
      <c r="A53" s="662" t="s">
        <v>667</v>
      </c>
      <c r="B53" s="662"/>
      <c r="C53" s="662"/>
      <c r="D53" s="662"/>
      <c r="E53" s="662"/>
      <c r="F53" s="662"/>
      <c r="G53" s="662"/>
      <c r="H53" s="662"/>
      <c r="I53" s="662"/>
      <c r="J53" s="662"/>
      <c r="K53" s="662"/>
      <c r="L53" s="662"/>
      <c r="M53" s="662"/>
      <c r="N53" s="662"/>
      <c r="O53" s="662"/>
      <c r="P53" s="662"/>
      <c r="Q53" s="662"/>
      <c r="R53" s="662"/>
      <c r="S53" s="662"/>
      <c r="T53" s="662"/>
      <c r="U53" s="662"/>
      <c r="V53" s="662"/>
    </row>
    <row r="54" spans="1:24" ht="7.5" customHeight="1">
      <c r="B54" s="410"/>
      <c r="C54" s="410"/>
      <c r="D54" s="410"/>
      <c r="E54" s="410"/>
      <c r="F54" s="410"/>
      <c r="G54" s="410"/>
      <c r="H54" s="410"/>
      <c r="I54" s="410"/>
      <c r="J54" s="410"/>
      <c r="K54" s="410"/>
      <c r="L54" s="410"/>
      <c r="M54" s="410"/>
      <c r="N54" s="410"/>
      <c r="O54" s="410"/>
      <c r="P54" s="410"/>
      <c r="Q54" s="410"/>
      <c r="R54" s="410"/>
    </row>
    <row r="55" spans="1:24" s="306" customFormat="1" ht="12" customHeight="1">
      <c r="B55" s="147"/>
      <c r="C55" s="147"/>
      <c r="D55" s="147"/>
      <c r="E55" s="147"/>
      <c r="F55" s="147"/>
      <c r="G55" s="147"/>
      <c r="H55" s="147"/>
      <c r="I55" s="147"/>
      <c r="J55" s="147"/>
      <c r="K55" s="317" t="s">
        <v>669</v>
      </c>
      <c r="L55" s="317"/>
      <c r="M55" s="147" t="s">
        <v>551</v>
      </c>
      <c r="O55" s="147"/>
      <c r="P55" s="147"/>
      <c r="Q55" s="147"/>
      <c r="R55" s="147"/>
      <c r="S55" s="147"/>
      <c r="T55" s="147"/>
      <c r="U55" s="147"/>
      <c r="V55" s="147"/>
    </row>
    <row r="56" spans="1:24" ht="7.5" customHeight="1" thickBot="1"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  <c r="M56" s="410"/>
      <c r="N56" s="410"/>
      <c r="O56" s="410"/>
      <c r="P56" s="410"/>
      <c r="Q56" s="410"/>
      <c r="R56" s="410"/>
      <c r="X56" s="411"/>
    </row>
    <row r="57" spans="1:24" s="55" customFormat="1" ht="15.75" customHeight="1">
      <c r="A57" s="565" t="s">
        <v>166</v>
      </c>
      <c r="B57" s="566"/>
      <c r="C57" s="642" t="s">
        <v>670</v>
      </c>
      <c r="D57" s="663" t="s">
        <v>534</v>
      </c>
      <c r="E57" s="566"/>
      <c r="F57" s="663" t="s">
        <v>671</v>
      </c>
      <c r="G57" s="566"/>
      <c r="H57" s="569" t="s">
        <v>550</v>
      </c>
      <c r="I57" s="566"/>
      <c r="J57" s="569" t="s">
        <v>535</v>
      </c>
      <c r="K57" s="566"/>
      <c r="L57" s="477"/>
      <c r="M57" s="569" t="s">
        <v>672</v>
      </c>
      <c r="N57" s="566"/>
      <c r="O57" s="569" t="s">
        <v>673</v>
      </c>
      <c r="P57" s="566"/>
      <c r="Q57" s="663" t="s">
        <v>674</v>
      </c>
      <c r="R57" s="566"/>
      <c r="S57" s="663" t="s">
        <v>675</v>
      </c>
      <c r="T57" s="566"/>
      <c r="U57" s="569" t="s">
        <v>676</v>
      </c>
      <c r="V57" s="566"/>
      <c r="W57" s="571" t="s">
        <v>449</v>
      </c>
    </row>
    <row r="58" spans="1:24" s="55" customFormat="1" ht="15.75" customHeight="1">
      <c r="A58" s="567"/>
      <c r="B58" s="568"/>
      <c r="C58" s="568"/>
      <c r="D58" s="570"/>
      <c r="E58" s="568"/>
      <c r="F58" s="570"/>
      <c r="G58" s="568"/>
      <c r="H58" s="570"/>
      <c r="I58" s="568"/>
      <c r="J58" s="570"/>
      <c r="K58" s="568"/>
      <c r="L58" s="477"/>
      <c r="M58" s="570"/>
      <c r="N58" s="568"/>
      <c r="O58" s="570"/>
      <c r="P58" s="568"/>
      <c r="Q58" s="570"/>
      <c r="R58" s="568"/>
      <c r="S58" s="570"/>
      <c r="T58" s="568"/>
      <c r="U58" s="570"/>
      <c r="V58" s="568"/>
      <c r="W58" s="572"/>
    </row>
    <row r="59" spans="1:24" ht="15.75" customHeight="1">
      <c r="A59" s="411"/>
      <c r="B59" s="418" t="s">
        <v>540</v>
      </c>
      <c r="C59" s="438">
        <f t="shared" si="1"/>
        <v>2053</v>
      </c>
      <c r="D59" s="654">
        <v>1718</v>
      </c>
      <c r="E59" s="654"/>
      <c r="F59" s="654">
        <v>1510</v>
      </c>
      <c r="G59" s="654"/>
      <c r="H59" s="654">
        <v>418</v>
      </c>
      <c r="I59" s="654"/>
      <c r="J59" s="654">
        <v>854</v>
      </c>
      <c r="K59" s="654"/>
      <c r="L59" s="473"/>
      <c r="M59" s="654">
        <v>208</v>
      </c>
      <c r="N59" s="654"/>
      <c r="O59" s="654">
        <v>22</v>
      </c>
      <c r="P59" s="654"/>
      <c r="Q59" s="654">
        <v>313</v>
      </c>
      <c r="R59" s="654"/>
      <c r="S59" s="652">
        <v>0</v>
      </c>
      <c r="T59" s="652"/>
      <c r="U59" s="651">
        <v>169</v>
      </c>
      <c r="V59" s="658"/>
      <c r="W59" s="419" t="s">
        <v>468</v>
      </c>
      <c r="X59" s="411"/>
    </row>
    <row r="60" spans="1:24" s="417" customFormat="1" ht="15.75" customHeight="1">
      <c r="A60" s="416"/>
      <c r="B60" s="420"/>
      <c r="C60" s="439">
        <f t="shared" si="1"/>
        <v>911</v>
      </c>
      <c r="D60" s="647">
        <v>591</v>
      </c>
      <c r="E60" s="647"/>
      <c r="F60" s="647">
        <v>543</v>
      </c>
      <c r="G60" s="647"/>
      <c r="H60" s="647">
        <v>209</v>
      </c>
      <c r="I60" s="647"/>
      <c r="J60" s="647">
        <v>230</v>
      </c>
      <c r="K60" s="647"/>
      <c r="L60" s="470"/>
      <c r="M60" s="647">
        <v>48</v>
      </c>
      <c r="N60" s="647"/>
      <c r="O60" s="647">
        <v>7</v>
      </c>
      <c r="P60" s="647"/>
      <c r="Q60" s="647">
        <v>313</v>
      </c>
      <c r="R60" s="647"/>
      <c r="S60" s="648">
        <v>0</v>
      </c>
      <c r="T60" s="648"/>
      <c r="U60" s="647">
        <v>35</v>
      </c>
      <c r="V60" s="649"/>
      <c r="W60" s="421"/>
      <c r="X60" s="416"/>
    </row>
    <row r="61" spans="1:24" ht="15.75" customHeight="1">
      <c r="B61" s="418" t="s">
        <v>541</v>
      </c>
      <c r="C61" s="438">
        <f t="shared" si="1"/>
        <v>279</v>
      </c>
      <c r="D61" s="654">
        <v>255</v>
      </c>
      <c r="E61" s="654"/>
      <c r="F61" s="654">
        <v>234</v>
      </c>
      <c r="G61" s="654"/>
      <c r="H61" s="654">
        <v>26</v>
      </c>
      <c r="I61" s="654"/>
      <c r="J61" s="654">
        <v>178</v>
      </c>
      <c r="K61" s="654"/>
      <c r="L61" s="473"/>
      <c r="M61" s="654">
        <v>21</v>
      </c>
      <c r="N61" s="654"/>
      <c r="O61" s="654">
        <v>3</v>
      </c>
      <c r="P61" s="654"/>
      <c r="Q61" s="654">
        <v>21</v>
      </c>
      <c r="R61" s="654"/>
      <c r="S61" s="652">
        <v>0</v>
      </c>
      <c r="T61" s="652"/>
      <c r="U61" s="651">
        <v>17</v>
      </c>
      <c r="V61" s="658"/>
      <c r="W61" s="419" t="s">
        <v>469</v>
      </c>
      <c r="X61" s="411"/>
    </row>
    <row r="62" spans="1:24" s="417" customFormat="1" ht="15.75" customHeight="1">
      <c r="B62" s="420"/>
      <c r="C62" s="439">
        <f t="shared" si="1"/>
        <v>99</v>
      </c>
      <c r="D62" s="647">
        <v>77</v>
      </c>
      <c r="E62" s="647"/>
      <c r="F62" s="647">
        <v>72</v>
      </c>
      <c r="G62" s="647"/>
      <c r="H62" s="647">
        <v>13</v>
      </c>
      <c r="I62" s="647"/>
      <c r="J62" s="647">
        <v>48</v>
      </c>
      <c r="K62" s="647"/>
      <c r="L62" s="470"/>
      <c r="M62" s="647">
        <v>5</v>
      </c>
      <c r="N62" s="647"/>
      <c r="O62" s="647">
        <v>1</v>
      </c>
      <c r="P62" s="647"/>
      <c r="Q62" s="647">
        <v>21</v>
      </c>
      <c r="R62" s="647"/>
      <c r="S62" s="648">
        <v>0</v>
      </c>
      <c r="T62" s="648"/>
      <c r="U62" s="647">
        <v>4</v>
      </c>
      <c r="V62" s="649"/>
      <c r="W62" s="421"/>
      <c r="X62" s="416"/>
    </row>
    <row r="63" spans="1:24" ht="15.75" customHeight="1">
      <c r="B63" s="430" t="s">
        <v>107</v>
      </c>
      <c r="C63" s="438">
        <f t="shared" si="1"/>
        <v>1244</v>
      </c>
      <c r="D63" s="654">
        <v>990</v>
      </c>
      <c r="E63" s="654"/>
      <c r="F63" s="654">
        <v>878</v>
      </c>
      <c r="G63" s="654"/>
      <c r="H63" s="654">
        <v>198</v>
      </c>
      <c r="I63" s="654"/>
      <c r="J63" s="654">
        <v>539</v>
      </c>
      <c r="K63" s="654"/>
      <c r="L63" s="473"/>
      <c r="M63" s="654">
        <v>112</v>
      </c>
      <c r="N63" s="654"/>
      <c r="O63" s="654">
        <v>13</v>
      </c>
      <c r="P63" s="654"/>
      <c r="Q63" s="654">
        <v>241</v>
      </c>
      <c r="R63" s="654"/>
      <c r="S63" s="652">
        <v>0</v>
      </c>
      <c r="T63" s="652"/>
      <c r="U63" s="651">
        <v>80</v>
      </c>
      <c r="V63" s="658"/>
      <c r="W63" s="419" t="s">
        <v>107</v>
      </c>
      <c r="X63" s="411"/>
    </row>
    <row r="64" spans="1:24" s="417" customFormat="1" ht="15.75" customHeight="1">
      <c r="B64" s="420"/>
      <c r="C64" s="439">
        <f t="shared" si="1"/>
        <v>572</v>
      </c>
      <c r="D64" s="647">
        <v>326</v>
      </c>
      <c r="E64" s="647"/>
      <c r="F64" s="647">
        <v>298</v>
      </c>
      <c r="G64" s="647"/>
      <c r="H64" s="647">
        <v>99</v>
      </c>
      <c r="I64" s="647"/>
      <c r="J64" s="647">
        <v>144</v>
      </c>
      <c r="K64" s="647"/>
      <c r="L64" s="470"/>
      <c r="M64" s="647">
        <v>28</v>
      </c>
      <c r="N64" s="647"/>
      <c r="O64" s="647">
        <v>5</v>
      </c>
      <c r="P64" s="647"/>
      <c r="Q64" s="647">
        <v>241</v>
      </c>
      <c r="R64" s="647"/>
      <c r="S64" s="648">
        <v>0</v>
      </c>
      <c r="T64" s="648"/>
      <c r="U64" s="647">
        <v>17</v>
      </c>
      <c r="V64" s="649"/>
      <c r="W64" s="421"/>
      <c r="X64" s="416"/>
    </row>
    <row r="65" spans="1:24" s="417" customFormat="1" ht="15.75" customHeight="1">
      <c r="B65" s="420" t="s">
        <v>516</v>
      </c>
      <c r="C65" s="438">
        <f t="shared" si="1"/>
        <v>1140</v>
      </c>
      <c r="D65" s="651">
        <v>952</v>
      </c>
      <c r="E65" s="651"/>
      <c r="F65" s="651">
        <v>829</v>
      </c>
      <c r="G65" s="651"/>
      <c r="H65" s="651">
        <v>178</v>
      </c>
      <c r="I65" s="651"/>
      <c r="J65" s="651">
        <v>492</v>
      </c>
      <c r="K65" s="651"/>
      <c r="L65" s="471"/>
      <c r="M65" s="651">
        <v>123</v>
      </c>
      <c r="N65" s="651"/>
      <c r="O65" s="651">
        <v>6</v>
      </c>
      <c r="P65" s="651"/>
      <c r="Q65" s="651">
        <v>182</v>
      </c>
      <c r="R65" s="651"/>
      <c r="S65" s="652">
        <v>0</v>
      </c>
      <c r="T65" s="652"/>
      <c r="U65" s="651">
        <v>100</v>
      </c>
      <c r="V65" s="658"/>
      <c r="W65" s="421" t="s">
        <v>545</v>
      </c>
      <c r="X65" s="416"/>
    </row>
    <row r="66" spans="1:24" s="417" customFormat="1" ht="15.75" customHeight="1">
      <c r="B66" s="420"/>
      <c r="C66" s="439">
        <f t="shared" si="1"/>
        <v>500</v>
      </c>
      <c r="D66" s="647">
        <v>315</v>
      </c>
      <c r="E66" s="647"/>
      <c r="F66" s="647">
        <v>285</v>
      </c>
      <c r="G66" s="647"/>
      <c r="H66" s="647">
        <v>89</v>
      </c>
      <c r="I66" s="647"/>
      <c r="J66" s="647">
        <v>133</v>
      </c>
      <c r="K66" s="647"/>
      <c r="L66" s="470"/>
      <c r="M66" s="647">
        <v>30</v>
      </c>
      <c r="N66" s="647"/>
      <c r="O66" s="647">
        <v>3</v>
      </c>
      <c r="P66" s="647"/>
      <c r="Q66" s="647">
        <v>182</v>
      </c>
      <c r="R66" s="647"/>
      <c r="S66" s="648">
        <v>0</v>
      </c>
      <c r="T66" s="648"/>
      <c r="U66" s="647">
        <v>23</v>
      </c>
      <c r="V66" s="649"/>
      <c r="W66" s="421"/>
      <c r="X66" s="416"/>
    </row>
    <row r="67" spans="1:24" ht="15.75" customHeight="1">
      <c r="B67" s="418" t="s">
        <v>110</v>
      </c>
      <c r="C67" s="438">
        <f t="shared" si="1"/>
        <v>245</v>
      </c>
      <c r="D67" s="651">
        <v>187</v>
      </c>
      <c r="E67" s="651"/>
      <c r="F67" s="651">
        <v>162</v>
      </c>
      <c r="G67" s="651"/>
      <c r="H67" s="651">
        <v>38</v>
      </c>
      <c r="I67" s="651"/>
      <c r="J67" s="651">
        <v>91</v>
      </c>
      <c r="K67" s="651"/>
      <c r="L67" s="471"/>
      <c r="M67" s="651">
        <v>25</v>
      </c>
      <c r="N67" s="651"/>
      <c r="O67" s="651">
        <v>2</v>
      </c>
      <c r="P67" s="651"/>
      <c r="Q67" s="651">
        <v>56</v>
      </c>
      <c r="R67" s="651"/>
      <c r="S67" s="652">
        <v>0</v>
      </c>
      <c r="T67" s="652"/>
      <c r="U67" s="651">
        <v>12</v>
      </c>
      <c r="V67" s="658"/>
      <c r="W67" s="419" t="s">
        <v>110</v>
      </c>
      <c r="X67" s="411"/>
    </row>
    <row r="68" spans="1:24" s="417" customFormat="1" ht="15.75" customHeight="1">
      <c r="A68" s="422"/>
      <c r="B68" s="423"/>
      <c r="C68" s="440">
        <f t="shared" si="1"/>
        <v>123</v>
      </c>
      <c r="D68" s="656">
        <v>66</v>
      </c>
      <c r="E68" s="656"/>
      <c r="F68" s="656">
        <v>59</v>
      </c>
      <c r="G68" s="656"/>
      <c r="H68" s="656">
        <v>19</v>
      </c>
      <c r="I68" s="656"/>
      <c r="J68" s="656">
        <v>26</v>
      </c>
      <c r="K68" s="656"/>
      <c r="L68" s="470"/>
      <c r="M68" s="656">
        <v>7</v>
      </c>
      <c r="N68" s="656"/>
      <c r="O68" s="656">
        <v>1</v>
      </c>
      <c r="P68" s="656"/>
      <c r="Q68" s="656">
        <v>56</v>
      </c>
      <c r="R68" s="656"/>
      <c r="S68" s="664">
        <v>0</v>
      </c>
      <c r="T68" s="664"/>
      <c r="U68" s="656">
        <v>3</v>
      </c>
      <c r="V68" s="665"/>
      <c r="W68" s="421"/>
      <c r="X68" s="416"/>
    </row>
    <row r="69" spans="1:24" ht="15.75" customHeight="1">
      <c r="A69" s="411"/>
      <c r="B69" s="418" t="s">
        <v>112</v>
      </c>
      <c r="C69" s="438">
        <f t="shared" si="1"/>
        <v>1394</v>
      </c>
      <c r="D69" s="651">
        <v>846</v>
      </c>
      <c r="E69" s="651"/>
      <c r="F69" s="651">
        <v>785</v>
      </c>
      <c r="G69" s="651"/>
      <c r="H69" s="651">
        <v>198</v>
      </c>
      <c r="I69" s="651"/>
      <c r="J69" s="651">
        <v>424</v>
      </c>
      <c r="K69" s="651"/>
      <c r="L69" s="471"/>
      <c r="M69" s="651">
        <v>61</v>
      </c>
      <c r="N69" s="651"/>
      <c r="O69" s="651">
        <v>8</v>
      </c>
      <c r="P69" s="651"/>
      <c r="Q69" s="651">
        <v>540</v>
      </c>
      <c r="R69" s="651"/>
      <c r="S69" s="652">
        <v>0</v>
      </c>
      <c r="T69" s="652"/>
      <c r="U69" s="651">
        <v>30</v>
      </c>
      <c r="V69" s="658"/>
      <c r="W69" s="427" t="s">
        <v>112</v>
      </c>
      <c r="X69" s="411"/>
    </row>
    <row r="70" spans="1:24" s="417" customFormat="1" ht="15.75" customHeight="1">
      <c r="A70" s="416"/>
      <c r="B70" s="420"/>
      <c r="C70" s="439">
        <f t="shared" si="1"/>
        <v>847</v>
      </c>
      <c r="D70" s="647">
        <v>303</v>
      </c>
      <c r="E70" s="647"/>
      <c r="F70" s="647">
        <v>284</v>
      </c>
      <c r="G70" s="647"/>
      <c r="H70" s="647">
        <v>99</v>
      </c>
      <c r="I70" s="647"/>
      <c r="J70" s="647">
        <v>114</v>
      </c>
      <c r="K70" s="647"/>
      <c r="L70" s="470"/>
      <c r="M70" s="647">
        <v>19</v>
      </c>
      <c r="N70" s="647"/>
      <c r="O70" s="647">
        <v>4</v>
      </c>
      <c r="P70" s="647"/>
      <c r="Q70" s="647">
        <v>540</v>
      </c>
      <c r="R70" s="647"/>
      <c r="S70" s="648">
        <v>0</v>
      </c>
      <c r="T70" s="648"/>
      <c r="U70" s="647">
        <v>7</v>
      </c>
      <c r="V70" s="649"/>
      <c r="W70" s="421"/>
      <c r="X70" s="416"/>
    </row>
    <row r="71" spans="1:24" ht="15.75" customHeight="1">
      <c r="B71" s="418" t="s">
        <v>114</v>
      </c>
      <c r="C71" s="438">
        <f t="shared" si="1"/>
        <v>1193</v>
      </c>
      <c r="D71" s="651">
        <v>900</v>
      </c>
      <c r="E71" s="651"/>
      <c r="F71" s="651">
        <v>848</v>
      </c>
      <c r="G71" s="651"/>
      <c r="H71" s="651">
        <v>254</v>
      </c>
      <c r="I71" s="651"/>
      <c r="J71" s="651">
        <v>366</v>
      </c>
      <c r="K71" s="651"/>
      <c r="L71" s="471"/>
      <c r="M71" s="651">
        <v>52</v>
      </c>
      <c r="N71" s="651"/>
      <c r="O71" s="651">
        <v>8</v>
      </c>
      <c r="P71" s="651"/>
      <c r="Q71" s="651">
        <v>285</v>
      </c>
      <c r="R71" s="651"/>
      <c r="S71" s="652">
        <v>0</v>
      </c>
      <c r="T71" s="652"/>
      <c r="U71" s="651">
        <v>31</v>
      </c>
      <c r="V71" s="658"/>
      <c r="W71" s="419" t="s">
        <v>114</v>
      </c>
      <c r="X71" s="411"/>
    </row>
    <row r="72" spans="1:24" s="417" customFormat="1" ht="15.75" customHeight="1">
      <c r="B72" s="420"/>
      <c r="C72" s="439">
        <f t="shared" si="1"/>
        <v>633</v>
      </c>
      <c r="D72" s="647">
        <v>344</v>
      </c>
      <c r="E72" s="647"/>
      <c r="F72" s="647">
        <v>329</v>
      </c>
      <c r="G72" s="647"/>
      <c r="H72" s="647">
        <v>127</v>
      </c>
      <c r="I72" s="647"/>
      <c r="J72" s="647">
        <v>103</v>
      </c>
      <c r="K72" s="647"/>
      <c r="L72" s="470"/>
      <c r="M72" s="647">
        <v>15</v>
      </c>
      <c r="N72" s="647"/>
      <c r="O72" s="647">
        <v>4</v>
      </c>
      <c r="P72" s="647"/>
      <c r="Q72" s="647">
        <v>285</v>
      </c>
      <c r="R72" s="647"/>
      <c r="S72" s="648">
        <v>0</v>
      </c>
      <c r="T72" s="648"/>
      <c r="U72" s="647">
        <v>7</v>
      </c>
      <c r="V72" s="649"/>
      <c r="W72" s="421"/>
      <c r="X72" s="416"/>
    </row>
    <row r="73" spans="1:24" ht="15.75" customHeight="1">
      <c r="B73" s="418" t="s">
        <v>116</v>
      </c>
      <c r="C73" s="438">
        <f t="shared" si="1"/>
        <v>2616</v>
      </c>
      <c r="D73" s="651">
        <v>1684</v>
      </c>
      <c r="E73" s="651"/>
      <c r="F73" s="651">
        <v>1512</v>
      </c>
      <c r="G73" s="651"/>
      <c r="H73" s="651">
        <v>462</v>
      </c>
      <c r="I73" s="651"/>
      <c r="J73" s="651">
        <v>736</v>
      </c>
      <c r="K73" s="651"/>
      <c r="L73" s="471"/>
      <c r="M73" s="651">
        <v>172</v>
      </c>
      <c r="N73" s="651"/>
      <c r="O73" s="651">
        <v>35</v>
      </c>
      <c r="P73" s="651"/>
      <c r="Q73" s="651">
        <v>897</v>
      </c>
      <c r="R73" s="651"/>
      <c r="S73" s="652">
        <v>0</v>
      </c>
      <c r="T73" s="652"/>
      <c r="U73" s="651">
        <v>108</v>
      </c>
      <c r="V73" s="658"/>
      <c r="W73" s="419" t="s">
        <v>116</v>
      </c>
      <c r="X73" s="411"/>
    </row>
    <row r="74" spans="1:24" s="417" customFormat="1" ht="15.75" customHeight="1">
      <c r="B74" s="420"/>
      <c r="C74" s="439">
        <f t="shared" si="1"/>
        <v>1528</v>
      </c>
      <c r="D74" s="647">
        <v>614</v>
      </c>
      <c r="E74" s="647"/>
      <c r="F74" s="647">
        <v>567</v>
      </c>
      <c r="G74" s="647"/>
      <c r="H74" s="647">
        <v>231</v>
      </c>
      <c r="I74" s="647"/>
      <c r="J74" s="647">
        <v>204</v>
      </c>
      <c r="K74" s="647"/>
      <c r="L74" s="470"/>
      <c r="M74" s="647">
        <v>47</v>
      </c>
      <c r="N74" s="647"/>
      <c r="O74" s="647">
        <v>17</v>
      </c>
      <c r="P74" s="647"/>
      <c r="Q74" s="647">
        <v>897</v>
      </c>
      <c r="R74" s="647"/>
      <c r="S74" s="648">
        <v>0</v>
      </c>
      <c r="T74" s="648"/>
      <c r="U74" s="647">
        <v>23</v>
      </c>
      <c r="V74" s="649"/>
      <c r="W74" s="421"/>
      <c r="X74" s="416"/>
    </row>
    <row r="75" spans="1:24" ht="15.75" customHeight="1">
      <c r="B75" s="418" t="s">
        <v>118</v>
      </c>
      <c r="C75" s="438">
        <f t="shared" si="1"/>
        <v>2006</v>
      </c>
      <c r="D75" s="650">
        <v>1726</v>
      </c>
      <c r="E75" s="650"/>
      <c r="F75" s="650">
        <v>1544</v>
      </c>
      <c r="G75" s="650"/>
      <c r="H75" s="650">
        <v>398</v>
      </c>
      <c r="I75" s="650"/>
      <c r="J75" s="650">
        <v>846</v>
      </c>
      <c r="K75" s="650"/>
      <c r="L75" s="469"/>
      <c r="M75" s="650">
        <v>182</v>
      </c>
      <c r="N75" s="650"/>
      <c r="O75" s="650">
        <v>11</v>
      </c>
      <c r="P75" s="650"/>
      <c r="Q75" s="650">
        <v>267</v>
      </c>
      <c r="R75" s="650"/>
      <c r="S75" s="650">
        <v>2</v>
      </c>
      <c r="T75" s="650"/>
      <c r="U75" s="650">
        <v>152</v>
      </c>
      <c r="V75" s="653"/>
      <c r="W75" s="419" t="s">
        <v>118</v>
      </c>
      <c r="X75" s="411"/>
    </row>
    <row r="76" spans="1:24" s="417" customFormat="1" ht="15.75" customHeight="1">
      <c r="B76" s="420"/>
      <c r="C76" s="439">
        <f t="shared" si="1"/>
        <v>875</v>
      </c>
      <c r="D76" s="647">
        <v>602</v>
      </c>
      <c r="E76" s="647"/>
      <c r="F76" s="647">
        <v>559</v>
      </c>
      <c r="G76" s="647"/>
      <c r="H76" s="647">
        <v>199</v>
      </c>
      <c r="I76" s="647"/>
      <c r="J76" s="647">
        <v>232</v>
      </c>
      <c r="K76" s="647"/>
      <c r="L76" s="470"/>
      <c r="M76" s="647">
        <v>43</v>
      </c>
      <c r="N76" s="647"/>
      <c r="O76" s="647">
        <v>5</v>
      </c>
      <c r="P76" s="647"/>
      <c r="Q76" s="647">
        <v>267</v>
      </c>
      <c r="R76" s="647"/>
      <c r="S76" s="647">
        <v>1</v>
      </c>
      <c r="T76" s="647"/>
      <c r="U76" s="647">
        <v>32</v>
      </c>
      <c r="V76" s="649"/>
      <c r="W76" s="421"/>
      <c r="X76" s="416"/>
    </row>
    <row r="77" spans="1:24" ht="15.75" customHeight="1">
      <c r="A77" s="411"/>
      <c r="B77" s="418" t="s">
        <v>120</v>
      </c>
      <c r="C77" s="438">
        <f t="shared" si="1"/>
        <v>2425</v>
      </c>
      <c r="D77" s="650">
        <v>1736</v>
      </c>
      <c r="E77" s="650"/>
      <c r="F77" s="650">
        <v>1573</v>
      </c>
      <c r="G77" s="650"/>
      <c r="H77" s="650">
        <v>462</v>
      </c>
      <c r="I77" s="650"/>
      <c r="J77" s="650">
        <v>825</v>
      </c>
      <c r="K77" s="650"/>
      <c r="L77" s="469"/>
      <c r="M77" s="650">
        <v>163</v>
      </c>
      <c r="N77" s="650"/>
      <c r="O77" s="650">
        <v>45</v>
      </c>
      <c r="P77" s="650"/>
      <c r="Q77" s="650">
        <v>640</v>
      </c>
      <c r="R77" s="650"/>
      <c r="S77" s="650">
        <v>4</v>
      </c>
      <c r="T77" s="650"/>
      <c r="U77" s="650">
        <v>114</v>
      </c>
      <c r="V77" s="653"/>
      <c r="W77" s="419" t="s">
        <v>120</v>
      </c>
      <c r="X77" s="411"/>
    </row>
    <row r="78" spans="1:24" s="417" customFormat="1" ht="15.75" customHeight="1">
      <c r="A78" s="422"/>
      <c r="B78" s="423"/>
      <c r="C78" s="440">
        <f t="shared" si="1"/>
        <v>1296</v>
      </c>
      <c r="D78" s="656">
        <v>637</v>
      </c>
      <c r="E78" s="656"/>
      <c r="F78" s="656">
        <v>591</v>
      </c>
      <c r="G78" s="656"/>
      <c r="H78" s="656">
        <v>231</v>
      </c>
      <c r="I78" s="656"/>
      <c r="J78" s="656">
        <v>235</v>
      </c>
      <c r="K78" s="656"/>
      <c r="L78" s="470"/>
      <c r="M78" s="656">
        <v>46</v>
      </c>
      <c r="N78" s="656"/>
      <c r="O78" s="656">
        <v>18</v>
      </c>
      <c r="P78" s="656"/>
      <c r="Q78" s="656">
        <v>640</v>
      </c>
      <c r="R78" s="656"/>
      <c r="S78" s="656">
        <v>1</v>
      </c>
      <c r="T78" s="656"/>
      <c r="U78" s="656">
        <v>25</v>
      </c>
      <c r="V78" s="665"/>
      <c r="W78" s="424"/>
      <c r="X78" s="416"/>
    </row>
    <row r="79" spans="1:24" ht="15.75" customHeight="1">
      <c r="B79" s="418" t="s">
        <v>122</v>
      </c>
      <c r="C79" s="438">
        <f t="shared" si="1"/>
        <v>2993</v>
      </c>
      <c r="D79" s="651">
        <v>1988</v>
      </c>
      <c r="E79" s="651"/>
      <c r="F79" s="651">
        <v>1841</v>
      </c>
      <c r="G79" s="651"/>
      <c r="H79" s="651">
        <v>478</v>
      </c>
      <c r="I79" s="651"/>
      <c r="J79" s="651">
        <v>858</v>
      </c>
      <c r="K79" s="651"/>
      <c r="L79" s="471"/>
      <c r="M79" s="651">
        <v>147</v>
      </c>
      <c r="N79" s="651"/>
      <c r="O79" s="651">
        <v>31</v>
      </c>
      <c r="P79" s="651"/>
      <c r="Q79" s="651">
        <v>974</v>
      </c>
      <c r="R79" s="651"/>
      <c r="S79" s="652">
        <v>0</v>
      </c>
      <c r="T79" s="652"/>
      <c r="U79" s="651">
        <v>86</v>
      </c>
      <c r="V79" s="658"/>
      <c r="W79" s="419" t="s">
        <v>122</v>
      </c>
      <c r="X79" s="411"/>
    </row>
    <row r="80" spans="1:24" s="417" customFormat="1" ht="15.75" customHeight="1">
      <c r="B80" s="420"/>
      <c r="C80" s="439">
        <f t="shared" si="1"/>
        <v>1731</v>
      </c>
      <c r="D80" s="647">
        <v>743</v>
      </c>
      <c r="E80" s="647"/>
      <c r="F80" s="647">
        <v>694</v>
      </c>
      <c r="G80" s="647"/>
      <c r="H80" s="647">
        <v>239</v>
      </c>
      <c r="I80" s="647"/>
      <c r="J80" s="647">
        <v>240</v>
      </c>
      <c r="K80" s="647"/>
      <c r="L80" s="470"/>
      <c r="M80" s="647">
        <v>49</v>
      </c>
      <c r="N80" s="647"/>
      <c r="O80" s="647">
        <v>14</v>
      </c>
      <c r="P80" s="647"/>
      <c r="Q80" s="647">
        <v>974</v>
      </c>
      <c r="R80" s="647"/>
      <c r="S80" s="648">
        <v>0</v>
      </c>
      <c r="T80" s="648"/>
      <c r="U80" s="647">
        <v>22</v>
      </c>
      <c r="V80" s="649"/>
      <c r="W80" s="421"/>
      <c r="X80" s="416"/>
    </row>
    <row r="81" spans="1:24" ht="15.75" customHeight="1">
      <c r="A81" s="411"/>
      <c r="B81" s="418" t="s">
        <v>124</v>
      </c>
      <c r="C81" s="438">
        <f t="shared" si="1"/>
        <v>2749</v>
      </c>
      <c r="D81" s="654">
        <v>2048</v>
      </c>
      <c r="E81" s="654"/>
      <c r="F81" s="654">
        <v>1859</v>
      </c>
      <c r="G81" s="654"/>
      <c r="H81" s="654">
        <v>548</v>
      </c>
      <c r="I81" s="654"/>
      <c r="J81" s="654">
        <v>1002</v>
      </c>
      <c r="K81" s="654"/>
      <c r="L81" s="473"/>
      <c r="M81" s="654">
        <v>189</v>
      </c>
      <c r="N81" s="654"/>
      <c r="O81" s="654">
        <v>32</v>
      </c>
      <c r="P81" s="654"/>
      <c r="Q81" s="654">
        <v>669</v>
      </c>
      <c r="R81" s="654"/>
      <c r="S81" s="652">
        <v>0</v>
      </c>
      <c r="T81" s="652"/>
      <c r="U81" s="654">
        <v>120</v>
      </c>
      <c r="V81" s="659"/>
      <c r="W81" s="419" t="s">
        <v>124</v>
      </c>
      <c r="X81" s="411"/>
    </row>
    <row r="82" spans="1:24" s="417" customFormat="1" ht="15.75" customHeight="1">
      <c r="A82" s="416"/>
      <c r="B82" s="420"/>
      <c r="C82" s="439">
        <f t="shared" si="1"/>
        <v>1432</v>
      </c>
      <c r="D82" s="647">
        <v>748</v>
      </c>
      <c r="E82" s="647"/>
      <c r="F82" s="647">
        <v>692</v>
      </c>
      <c r="G82" s="647"/>
      <c r="H82" s="647">
        <v>274</v>
      </c>
      <c r="I82" s="647"/>
      <c r="J82" s="647">
        <v>286</v>
      </c>
      <c r="K82" s="647"/>
      <c r="L82" s="470"/>
      <c r="M82" s="647">
        <v>56</v>
      </c>
      <c r="N82" s="647"/>
      <c r="O82" s="647">
        <v>15</v>
      </c>
      <c r="P82" s="647"/>
      <c r="Q82" s="647">
        <v>669</v>
      </c>
      <c r="R82" s="647"/>
      <c r="S82" s="648">
        <v>0</v>
      </c>
      <c r="T82" s="648"/>
      <c r="U82" s="647">
        <v>27</v>
      </c>
      <c r="V82" s="649"/>
      <c r="W82" s="421"/>
      <c r="X82" s="416"/>
    </row>
    <row r="83" spans="1:24" ht="15.75" customHeight="1">
      <c r="A83" s="411"/>
      <c r="B83" s="418" t="s">
        <v>126</v>
      </c>
      <c r="C83" s="438">
        <f t="shared" si="1"/>
        <v>1414</v>
      </c>
      <c r="D83" s="650">
        <v>1103</v>
      </c>
      <c r="E83" s="650"/>
      <c r="F83" s="650">
        <v>934</v>
      </c>
      <c r="G83" s="650"/>
      <c r="H83" s="650">
        <v>252</v>
      </c>
      <c r="I83" s="650"/>
      <c r="J83" s="650">
        <v>526</v>
      </c>
      <c r="K83" s="650"/>
      <c r="L83" s="469"/>
      <c r="M83" s="650">
        <v>169</v>
      </c>
      <c r="N83" s="650"/>
      <c r="O83" s="650">
        <v>20</v>
      </c>
      <c r="P83" s="650"/>
      <c r="Q83" s="650">
        <v>291</v>
      </c>
      <c r="R83" s="650"/>
      <c r="S83" s="652">
        <v>0</v>
      </c>
      <c r="T83" s="652"/>
      <c r="U83" s="651">
        <v>101</v>
      </c>
      <c r="V83" s="658"/>
      <c r="W83" s="419" t="s">
        <v>126</v>
      </c>
      <c r="X83" s="411"/>
    </row>
    <row r="84" spans="1:24" s="417" customFormat="1" ht="15.75" customHeight="1">
      <c r="A84" s="416"/>
      <c r="B84" s="420"/>
      <c r="C84" s="439">
        <f t="shared" si="1"/>
        <v>676</v>
      </c>
      <c r="D84" s="647">
        <v>377</v>
      </c>
      <c r="E84" s="647"/>
      <c r="F84" s="647">
        <v>333</v>
      </c>
      <c r="G84" s="647"/>
      <c r="H84" s="647">
        <v>126</v>
      </c>
      <c r="I84" s="647"/>
      <c r="J84" s="647">
        <v>144</v>
      </c>
      <c r="K84" s="647"/>
      <c r="L84" s="470"/>
      <c r="M84" s="647">
        <v>44</v>
      </c>
      <c r="N84" s="647"/>
      <c r="O84" s="647">
        <v>8</v>
      </c>
      <c r="P84" s="647"/>
      <c r="Q84" s="647">
        <v>291</v>
      </c>
      <c r="R84" s="647"/>
      <c r="S84" s="648">
        <v>0</v>
      </c>
      <c r="T84" s="648"/>
      <c r="U84" s="647">
        <v>21</v>
      </c>
      <c r="V84" s="649"/>
      <c r="W84" s="421"/>
      <c r="X84" s="416"/>
    </row>
    <row r="85" spans="1:24" s="411" customFormat="1" ht="15.75" customHeight="1">
      <c r="B85" s="418" t="s">
        <v>128</v>
      </c>
      <c r="C85" s="438">
        <f t="shared" ref="C85:C132" si="3">+F85+M85+O85+Q85+S85</f>
        <v>1325</v>
      </c>
      <c r="D85" s="654">
        <v>980</v>
      </c>
      <c r="E85" s="654"/>
      <c r="F85" s="654">
        <v>878</v>
      </c>
      <c r="G85" s="654"/>
      <c r="H85" s="654">
        <v>240</v>
      </c>
      <c r="I85" s="654"/>
      <c r="J85" s="654">
        <v>445</v>
      </c>
      <c r="K85" s="654"/>
      <c r="L85" s="473"/>
      <c r="M85" s="654">
        <v>102</v>
      </c>
      <c r="N85" s="654"/>
      <c r="O85" s="654">
        <v>10</v>
      </c>
      <c r="P85" s="654"/>
      <c r="Q85" s="654">
        <v>332</v>
      </c>
      <c r="R85" s="654"/>
      <c r="S85" s="654">
        <v>3</v>
      </c>
      <c r="T85" s="654"/>
      <c r="U85" s="654">
        <v>66</v>
      </c>
      <c r="V85" s="659"/>
      <c r="W85" s="419" t="s">
        <v>128</v>
      </c>
    </row>
    <row r="86" spans="1:24" s="416" customFormat="1" ht="15.75" customHeight="1">
      <c r="B86" s="420"/>
      <c r="C86" s="439">
        <f t="shared" si="3"/>
        <v>687</v>
      </c>
      <c r="D86" s="674">
        <v>349</v>
      </c>
      <c r="E86" s="674"/>
      <c r="F86" s="674">
        <v>322</v>
      </c>
      <c r="G86" s="674"/>
      <c r="H86" s="674">
        <v>120</v>
      </c>
      <c r="I86" s="674"/>
      <c r="J86" s="674">
        <v>121</v>
      </c>
      <c r="K86" s="674"/>
      <c r="L86" s="474"/>
      <c r="M86" s="674">
        <v>27</v>
      </c>
      <c r="N86" s="674"/>
      <c r="O86" s="674">
        <v>5</v>
      </c>
      <c r="P86" s="674"/>
      <c r="Q86" s="674">
        <v>332</v>
      </c>
      <c r="R86" s="674"/>
      <c r="S86" s="674">
        <v>1</v>
      </c>
      <c r="T86" s="674"/>
      <c r="U86" s="674">
        <v>14</v>
      </c>
      <c r="V86" s="675"/>
      <c r="W86" s="421"/>
    </row>
    <row r="87" spans="1:24" ht="15.75" customHeight="1">
      <c r="A87" s="411"/>
      <c r="B87" s="418" t="s">
        <v>130</v>
      </c>
      <c r="C87" s="438">
        <f>+F87+M87+O87+Q87+S87</f>
        <v>937</v>
      </c>
      <c r="D87" s="654">
        <v>824</v>
      </c>
      <c r="E87" s="654"/>
      <c r="F87" s="654">
        <v>745</v>
      </c>
      <c r="G87" s="654"/>
      <c r="H87" s="654">
        <v>172</v>
      </c>
      <c r="I87" s="654"/>
      <c r="J87" s="654">
        <v>465</v>
      </c>
      <c r="K87" s="654"/>
      <c r="L87" s="473"/>
      <c r="M87" s="654">
        <v>79</v>
      </c>
      <c r="N87" s="654"/>
      <c r="O87" s="654">
        <v>8</v>
      </c>
      <c r="P87" s="654"/>
      <c r="Q87" s="654">
        <v>105</v>
      </c>
      <c r="R87" s="654"/>
      <c r="S87" s="652">
        <v>0</v>
      </c>
      <c r="T87" s="652"/>
      <c r="U87" s="654">
        <v>58</v>
      </c>
      <c r="V87" s="659"/>
      <c r="W87" s="419" t="s">
        <v>130</v>
      </c>
      <c r="X87" s="411"/>
    </row>
    <row r="88" spans="1:24" s="417" customFormat="1" ht="15.75" customHeight="1">
      <c r="A88" s="422"/>
      <c r="B88" s="423"/>
      <c r="C88" s="440">
        <f>+F88+M88+O88+Q88+S88</f>
        <v>380</v>
      </c>
      <c r="D88" s="656">
        <v>272</v>
      </c>
      <c r="E88" s="656"/>
      <c r="F88" s="656">
        <v>253</v>
      </c>
      <c r="G88" s="656"/>
      <c r="H88" s="656">
        <v>86</v>
      </c>
      <c r="I88" s="656"/>
      <c r="J88" s="656">
        <v>124</v>
      </c>
      <c r="K88" s="656"/>
      <c r="L88" s="470"/>
      <c r="M88" s="656">
        <v>19</v>
      </c>
      <c r="N88" s="656"/>
      <c r="O88" s="656">
        <v>3</v>
      </c>
      <c r="P88" s="656"/>
      <c r="Q88" s="656">
        <v>105</v>
      </c>
      <c r="R88" s="656"/>
      <c r="S88" s="664">
        <v>0</v>
      </c>
      <c r="T88" s="664"/>
      <c r="U88" s="656">
        <v>13</v>
      </c>
      <c r="V88" s="665"/>
      <c r="W88" s="424"/>
      <c r="X88" s="416"/>
    </row>
    <row r="89" spans="1:24" ht="15.75" customHeight="1">
      <c r="B89" s="418" t="s">
        <v>132</v>
      </c>
      <c r="C89" s="438">
        <f t="shared" si="3"/>
        <v>2861</v>
      </c>
      <c r="D89" s="654">
        <v>1897</v>
      </c>
      <c r="E89" s="654"/>
      <c r="F89" s="654">
        <v>1723</v>
      </c>
      <c r="G89" s="654"/>
      <c r="H89" s="654">
        <v>442</v>
      </c>
      <c r="I89" s="654"/>
      <c r="J89" s="654">
        <v>891</v>
      </c>
      <c r="K89" s="654"/>
      <c r="L89" s="473"/>
      <c r="M89" s="654">
        <v>174</v>
      </c>
      <c r="N89" s="654"/>
      <c r="O89" s="654">
        <v>59</v>
      </c>
      <c r="P89" s="654"/>
      <c r="Q89" s="654">
        <v>905</v>
      </c>
      <c r="R89" s="654"/>
      <c r="S89" s="652">
        <v>0</v>
      </c>
      <c r="T89" s="652"/>
      <c r="U89" s="654">
        <v>100</v>
      </c>
      <c r="V89" s="659"/>
      <c r="W89" s="419" t="s">
        <v>132</v>
      </c>
      <c r="X89" s="411"/>
    </row>
    <row r="90" spans="1:24" s="417" customFormat="1" ht="15.75" customHeight="1">
      <c r="B90" s="420"/>
      <c r="C90" s="439">
        <f t="shared" si="3"/>
        <v>1623</v>
      </c>
      <c r="D90" s="673">
        <v>693</v>
      </c>
      <c r="E90" s="673"/>
      <c r="F90" s="673">
        <v>639</v>
      </c>
      <c r="G90" s="673"/>
      <c r="H90" s="673">
        <v>221</v>
      </c>
      <c r="I90" s="673"/>
      <c r="J90" s="673">
        <v>254</v>
      </c>
      <c r="K90" s="673"/>
      <c r="L90" s="475"/>
      <c r="M90" s="673">
        <v>54</v>
      </c>
      <c r="N90" s="673"/>
      <c r="O90" s="673">
        <v>25</v>
      </c>
      <c r="P90" s="673"/>
      <c r="Q90" s="673">
        <v>905</v>
      </c>
      <c r="R90" s="673"/>
      <c r="S90" s="648">
        <v>0</v>
      </c>
      <c r="T90" s="648"/>
      <c r="U90" s="673">
        <v>25</v>
      </c>
      <c r="V90" s="678"/>
      <c r="W90" s="421"/>
      <c r="X90" s="416"/>
    </row>
    <row r="91" spans="1:24" ht="15.75" customHeight="1">
      <c r="B91" s="418" t="s">
        <v>134</v>
      </c>
      <c r="C91" s="438">
        <f t="shared" si="3"/>
        <v>388</v>
      </c>
      <c r="D91" s="654">
        <v>332</v>
      </c>
      <c r="E91" s="654"/>
      <c r="F91" s="654">
        <v>302</v>
      </c>
      <c r="G91" s="654"/>
      <c r="H91" s="654">
        <v>62</v>
      </c>
      <c r="I91" s="654"/>
      <c r="J91" s="654">
        <v>214</v>
      </c>
      <c r="K91" s="654"/>
      <c r="L91" s="473"/>
      <c r="M91" s="654">
        <v>30</v>
      </c>
      <c r="N91" s="654"/>
      <c r="O91" s="654">
        <v>9</v>
      </c>
      <c r="P91" s="654"/>
      <c r="Q91" s="654">
        <v>47</v>
      </c>
      <c r="R91" s="654"/>
      <c r="S91" s="652">
        <v>0</v>
      </c>
      <c r="T91" s="652"/>
      <c r="U91" s="654">
        <v>16</v>
      </c>
      <c r="V91" s="659"/>
      <c r="W91" s="419" t="s">
        <v>134</v>
      </c>
      <c r="X91" s="411"/>
    </row>
    <row r="92" spans="1:24" s="417" customFormat="1" ht="15.75" customHeight="1">
      <c r="B92" s="420"/>
      <c r="C92" s="439">
        <f t="shared" si="3"/>
        <v>155</v>
      </c>
      <c r="D92" s="674">
        <v>104</v>
      </c>
      <c r="E92" s="674"/>
      <c r="F92" s="674">
        <v>96</v>
      </c>
      <c r="G92" s="674"/>
      <c r="H92" s="674">
        <v>31</v>
      </c>
      <c r="I92" s="674"/>
      <c r="J92" s="674">
        <v>55</v>
      </c>
      <c r="K92" s="674"/>
      <c r="L92" s="474"/>
      <c r="M92" s="674">
        <v>8</v>
      </c>
      <c r="N92" s="674"/>
      <c r="O92" s="674">
        <v>4</v>
      </c>
      <c r="P92" s="674"/>
      <c r="Q92" s="674">
        <v>47</v>
      </c>
      <c r="R92" s="674"/>
      <c r="S92" s="648">
        <v>0</v>
      </c>
      <c r="T92" s="648"/>
      <c r="U92" s="674">
        <v>3</v>
      </c>
      <c r="V92" s="675"/>
      <c r="W92" s="421"/>
      <c r="X92" s="416"/>
    </row>
    <row r="93" spans="1:24" ht="15.75" customHeight="1">
      <c r="B93" s="418" t="s">
        <v>136</v>
      </c>
      <c r="C93" s="438">
        <f t="shared" si="3"/>
        <v>2815</v>
      </c>
      <c r="D93" s="651">
        <v>2373</v>
      </c>
      <c r="E93" s="651"/>
      <c r="F93" s="651">
        <v>2107</v>
      </c>
      <c r="G93" s="651"/>
      <c r="H93" s="651">
        <v>642</v>
      </c>
      <c r="I93" s="651"/>
      <c r="J93" s="651">
        <v>1097</v>
      </c>
      <c r="K93" s="651"/>
      <c r="L93" s="471"/>
      <c r="M93" s="651">
        <v>266</v>
      </c>
      <c r="N93" s="651"/>
      <c r="O93" s="651">
        <v>47</v>
      </c>
      <c r="P93" s="651"/>
      <c r="Q93" s="651">
        <v>395</v>
      </c>
      <c r="R93" s="651"/>
      <c r="S93" s="652">
        <v>0</v>
      </c>
      <c r="T93" s="652"/>
      <c r="U93" s="651">
        <v>188</v>
      </c>
      <c r="V93" s="658"/>
      <c r="W93" s="419" t="s">
        <v>136</v>
      </c>
      <c r="X93" s="411"/>
    </row>
    <row r="94" spans="1:24" s="417" customFormat="1" ht="15.75" customHeight="1">
      <c r="A94" s="416"/>
      <c r="B94" s="420"/>
      <c r="C94" s="439">
        <f t="shared" si="3"/>
        <v>1254</v>
      </c>
      <c r="D94" s="674">
        <v>844</v>
      </c>
      <c r="E94" s="674"/>
      <c r="F94" s="674">
        <v>775</v>
      </c>
      <c r="G94" s="674"/>
      <c r="H94" s="674">
        <v>321</v>
      </c>
      <c r="I94" s="674"/>
      <c r="J94" s="674">
        <v>299</v>
      </c>
      <c r="K94" s="674"/>
      <c r="L94" s="474"/>
      <c r="M94" s="674">
        <v>69</v>
      </c>
      <c r="N94" s="674"/>
      <c r="O94" s="674">
        <v>15</v>
      </c>
      <c r="P94" s="674"/>
      <c r="Q94" s="674">
        <v>395</v>
      </c>
      <c r="R94" s="674"/>
      <c r="S94" s="648">
        <v>0</v>
      </c>
      <c r="T94" s="648"/>
      <c r="U94" s="674">
        <v>42</v>
      </c>
      <c r="V94" s="675"/>
      <c r="W94" s="421"/>
      <c r="X94" s="416"/>
    </row>
    <row r="95" spans="1:24" ht="15.75" customHeight="1">
      <c r="A95" s="411"/>
      <c r="B95" s="418" t="s">
        <v>138</v>
      </c>
      <c r="C95" s="438">
        <f t="shared" si="3"/>
        <v>2592</v>
      </c>
      <c r="D95" s="651">
        <v>1835</v>
      </c>
      <c r="E95" s="651"/>
      <c r="F95" s="651">
        <v>1723</v>
      </c>
      <c r="G95" s="651"/>
      <c r="H95" s="651">
        <v>604</v>
      </c>
      <c r="I95" s="651"/>
      <c r="J95" s="651">
        <v>647</v>
      </c>
      <c r="K95" s="651"/>
      <c r="L95" s="471"/>
      <c r="M95" s="651">
        <v>112</v>
      </c>
      <c r="N95" s="651"/>
      <c r="O95" s="651">
        <v>28</v>
      </c>
      <c r="P95" s="651"/>
      <c r="Q95" s="651">
        <v>727</v>
      </c>
      <c r="R95" s="651"/>
      <c r="S95" s="651">
        <v>2</v>
      </c>
      <c r="T95" s="651"/>
      <c r="U95" s="651">
        <v>56</v>
      </c>
      <c r="V95" s="658"/>
      <c r="W95" s="419" t="s">
        <v>138</v>
      </c>
      <c r="X95" s="411"/>
    </row>
    <row r="96" spans="1:24" s="417" customFormat="1" ht="15.75" customHeight="1">
      <c r="A96" s="416"/>
      <c r="B96" s="420"/>
      <c r="C96" s="439">
        <f t="shared" si="3"/>
        <v>1476</v>
      </c>
      <c r="D96" s="674">
        <v>738</v>
      </c>
      <c r="E96" s="674"/>
      <c r="F96" s="674">
        <v>700</v>
      </c>
      <c r="G96" s="674"/>
      <c r="H96" s="674">
        <v>302</v>
      </c>
      <c r="I96" s="674"/>
      <c r="J96" s="674">
        <v>183</v>
      </c>
      <c r="K96" s="674"/>
      <c r="L96" s="474"/>
      <c r="M96" s="674">
        <v>38</v>
      </c>
      <c r="N96" s="674"/>
      <c r="O96" s="674">
        <v>10</v>
      </c>
      <c r="P96" s="674"/>
      <c r="Q96" s="674">
        <v>727</v>
      </c>
      <c r="R96" s="674"/>
      <c r="S96" s="674">
        <v>1</v>
      </c>
      <c r="T96" s="674"/>
      <c r="U96" s="674">
        <v>15</v>
      </c>
      <c r="V96" s="675"/>
      <c r="W96" s="421"/>
      <c r="X96" s="416"/>
    </row>
    <row r="97" spans="1:24" ht="15.75" customHeight="1">
      <c r="A97" s="411"/>
      <c r="B97" s="418" t="s">
        <v>140</v>
      </c>
      <c r="C97" s="438">
        <f t="shared" si="3"/>
        <v>1929</v>
      </c>
      <c r="D97" s="654">
        <v>1601</v>
      </c>
      <c r="E97" s="654"/>
      <c r="F97" s="654">
        <v>1418</v>
      </c>
      <c r="G97" s="654"/>
      <c r="H97" s="654">
        <v>300</v>
      </c>
      <c r="I97" s="654"/>
      <c r="J97" s="654">
        <v>831</v>
      </c>
      <c r="K97" s="654"/>
      <c r="L97" s="473"/>
      <c r="M97" s="654">
        <v>183</v>
      </c>
      <c r="N97" s="654"/>
      <c r="O97" s="654">
        <v>27</v>
      </c>
      <c r="P97" s="654"/>
      <c r="Q97" s="654">
        <v>296</v>
      </c>
      <c r="R97" s="654"/>
      <c r="S97" s="654">
        <v>5</v>
      </c>
      <c r="T97" s="654"/>
      <c r="U97" s="654">
        <v>155</v>
      </c>
      <c r="V97" s="659"/>
      <c r="W97" s="419" t="s">
        <v>140</v>
      </c>
      <c r="X97" s="411"/>
    </row>
    <row r="98" spans="1:24" s="417" customFormat="1" ht="15.75" customHeight="1">
      <c r="A98" s="422"/>
      <c r="B98" s="423"/>
      <c r="C98" s="440">
        <f t="shared" si="3"/>
        <v>847</v>
      </c>
      <c r="D98" s="676">
        <v>536</v>
      </c>
      <c r="E98" s="676"/>
      <c r="F98" s="676">
        <v>492</v>
      </c>
      <c r="G98" s="676"/>
      <c r="H98" s="676">
        <v>150</v>
      </c>
      <c r="I98" s="676"/>
      <c r="J98" s="676">
        <v>223</v>
      </c>
      <c r="K98" s="676"/>
      <c r="L98" s="474"/>
      <c r="M98" s="676">
        <v>44</v>
      </c>
      <c r="N98" s="676"/>
      <c r="O98" s="676">
        <v>13</v>
      </c>
      <c r="P98" s="676"/>
      <c r="Q98" s="676">
        <v>296</v>
      </c>
      <c r="R98" s="676"/>
      <c r="S98" s="676">
        <v>2</v>
      </c>
      <c r="T98" s="676"/>
      <c r="U98" s="676">
        <v>34</v>
      </c>
      <c r="V98" s="677"/>
      <c r="W98" s="424"/>
      <c r="X98" s="416"/>
    </row>
    <row r="99" spans="1:24" ht="15.75" customHeight="1">
      <c r="B99" s="418" t="s">
        <v>67</v>
      </c>
      <c r="C99" s="438">
        <f t="shared" si="3"/>
        <v>1344</v>
      </c>
      <c r="D99" s="654">
        <v>1061</v>
      </c>
      <c r="E99" s="654"/>
      <c r="F99" s="654">
        <v>909</v>
      </c>
      <c r="G99" s="654"/>
      <c r="H99" s="654">
        <v>254</v>
      </c>
      <c r="I99" s="654"/>
      <c r="J99" s="654">
        <v>498</v>
      </c>
      <c r="K99" s="654"/>
      <c r="L99" s="473"/>
      <c r="M99" s="654">
        <v>152</v>
      </c>
      <c r="N99" s="654"/>
      <c r="O99" s="654">
        <v>8</v>
      </c>
      <c r="P99" s="654"/>
      <c r="Q99" s="654">
        <v>275</v>
      </c>
      <c r="R99" s="654"/>
      <c r="S99" s="652">
        <v>0</v>
      </c>
      <c r="T99" s="652"/>
      <c r="U99" s="654">
        <v>108</v>
      </c>
      <c r="V99" s="659"/>
      <c r="W99" s="419" t="s">
        <v>67</v>
      </c>
      <c r="X99" s="411"/>
    </row>
    <row r="100" spans="1:24" s="417" customFormat="1" ht="15.75" customHeight="1">
      <c r="B100" s="420"/>
      <c r="C100" s="439">
        <f t="shared" si="3"/>
        <v>653</v>
      </c>
      <c r="D100" s="674">
        <v>374</v>
      </c>
      <c r="E100" s="674"/>
      <c r="F100" s="674">
        <v>334</v>
      </c>
      <c r="G100" s="674"/>
      <c r="H100" s="674">
        <v>127</v>
      </c>
      <c r="I100" s="674"/>
      <c r="J100" s="674">
        <v>138</v>
      </c>
      <c r="K100" s="674"/>
      <c r="L100" s="474"/>
      <c r="M100" s="674">
        <v>40</v>
      </c>
      <c r="N100" s="674"/>
      <c r="O100" s="674">
        <v>4</v>
      </c>
      <c r="P100" s="674"/>
      <c r="Q100" s="674">
        <v>275</v>
      </c>
      <c r="R100" s="674"/>
      <c r="S100" s="648">
        <v>0</v>
      </c>
      <c r="T100" s="648"/>
      <c r="U100" s="674">
        <v>23</v>
      </c>
      <c r="V100" s="675"/>
      <c r="W100" s="421"/>
      <c r="X100" s="416"/>
    </row>
    <row r="101" spans="1:24" ht="15.75" customHeight="1">
      <c r="B101" s="418" t="s">
        <v>69</v>
      </c>
      <c r="C101" s="438">
        <f t="shared" si="3"/>
        <v>1852</v>
      </c>
      <c r="D101" s="654">
        <v>1425</v>
      </c>
      <c r="E101" s="654"/>
      <c r="F101" s="654">
        <v>1223</v>
      </c>
      <c r="G101" s="654"/>
      <c r="H101" s="654">
        <v>348</v>
      </c>
      <c r="I101" s="654"/>
      <c r="J101" s="654">
        <v>632</v>
      </c>
      <c r="K101" s="654"/>
      <c r="L101" s="473"/>
      <c r="M101" s="654">
        <v>202</v>
      </c>
      <c r="N101" s="654"/>
      <c r="O101" s="654">
        <v>23</v>
      </c>
      <c r="P101" s="654"/>
      <c r="Q101" s="654">
        <v>400</v>
      </c>
      <c r="R101" s="654"/>
      <c r="S101" s="654">
        <v>4</v>
      </c>
      <c r="T101" s="654"/>
      <c r="U101" s="654">
        <v>147</v>
      </c>
      <c r="V101" s="659"/>
      <c r="W101" s="419" t="s">
        <v>69</v>
      </c>
      <c r="X101" s="411"/>
    </row>
    <row r="102" spans="1:24" s="417" customFormat="1" ht="15.75" customHeight="1">
      <c r="B102" s="420"/>
      <c r="C102" s="439">
        <f t="shared" si="3"/>
        <v>915</v>
      </c>
      <c r="D102" s="647">
        <v>504</v>
      </c>
      <c r="E102" s="647"/>
      <c r="F102" s="647">
        <v>454</v>
      </c>
      <c r="G102" s="647"/>
      <c r="H102" s="647">
        <v>174</v>
      </c>
      <c r="I102" s="647"/>
      <c r="J102" s="647">
        <v>176</v>
      </c>
      <c r="K102" s="647"/>
      <c r="L102" s="470"/>
      <c r="M102" s="647">
        <v>50</v>
      </c>
      <c r="N102" s="647"/>
      <c r="O102" s="647">
        <v>9</v>
      </c>
      <c r="P102" s="647"/>
      <c r="Q102" s="647">
        <v>400</v>
      </c>
      <c r="R102" s="647"/>
      <c r="S102" s="647">
        <v>2</v>
      </c>
      <c r="T102" s="647"/>
      <c r="U102" s="647">
        <v>30</v>
      </c>
      <c r="V102" s="649"/>
      <c r="W102" s="421"/>
      <c r="X102" s="416"/>
    </row>
    <row r="103" spans="1:24" ht="15.75" customHeight="1">
      <c r="B103" s="418" t="s">
        <v>71</v>
      </c>
      <c r="C103" s="438">
        <f t="shared" si="3"/>
        <v>336</v>
      </c>
      <c r="D103" s="651">
        <v>247</v>
      </c>
      <c r="E103" s="651"/>
      <c r="F103" s="651">
        <v>222</v>
      </c>
      <c r="G103" s="651"/>
      <c r="H103" s="651">
        <v>62</v>
      </c>
      <c r="I103" s="651"/>
      <c r="J103" s="651">
        <v>108</v>
      </c>
      <c r="K103" s="651"/>
      <c r="L103" s="471"/>
      <c r="M103" s="651">
        <v>25</v>
      </c>
      <c r="N103" s="651"/>
      <c r="O103" s="651">
        <v>2</v>
      </c>
      <c r="P103" s="651"/>
      <c r="Q103" s="651">
        <v>87</v>
      </c>
      <c r="R103" s="651"/>
      <c r="S103" s="652">
        <v>0</v>
      </c>
      <c r="T103" s="652"/>
      <c r="U103" s="651">
        <v>12</v>
      </c>
      <c r="V103" s="658"/>
      <c r="W103" s="419" t="s">
        <v>71</v>
      </c>
      <c r="X103" s="411"/>
    </row>
    <row r="104" spans="1:24" s="417" customFormat="1" ht="15.75" customHeight="1" thickBot="1">
      <c r="A104" s="431"/>
      <c r="B104" s="449"/>
      <c r="C104" s="450">
        <f t="shared" si="3"/>
        <v>181</v>
      </c>
      <c r="D104" s="655">
        <v>93</v>
      </c>
      <c r="E104" s="655"/>
      <c r="F104" s="655">
        <v>85</v>
      </c>
      <c r="G104" s="655"/>
      <c r="H104" s="655">
        <v>31</v>
      </c>
      <c r="I104" s="655"/>
      <c r="J104" s="655">
        <v>31</v>
      </c>
      <c r="K104" s="655"/>
      <c r="L104" s="470"/>
      <c r="M104" s="655">
        <v>8</v>
      </c>
      <c r="N104" s="655"/>
      <c r="O104" s="655">
        <v>1</v>
      </c>
      <c r="P104" s="655"/>
      <c r="Q104" s="655">
        <v>87</v>
      </c>
      <c r="R104" s="655"/>
      <c r="S104" s="660">
        <v>0</v>
      </c>
      <c r="T104" s="660"/>
      <c r="U104" s="655">
        <v>3</v>
      </c>
      <c r="V104" s="661"/>
      <c r="W104" s="433"/>
      <c r="X104" s="416"/>
    </row>
    <row r="105" spans="1:24" ht="18.75" customHeight="1">
      <c r="A105" s="662" t="s">
        <v>711</v>
      </c>
      <c r="B105" s="662"/>
      <c r="C105" s="662"/>
      <c r="D105" s="662"/>
      <c r="E105" s="662"/>
      <c r="F105" s="662"/>
      <c r="G105" s="662"/>
      <c r="H105" s="662"/>
      <c r="I105" s="662"/>
      <c r="J105" s="662"/>
      <c r="K105" s="662"/>
      <c r="L105" s="662"/>
      <c r="M105" s="662"/>
      <c r="N105" s="662"/>
      <c r="O105" s="662"/>
      <c r="P105" s="662"/>
      <c r="Q105" s="662"/>
      <c r="R105" s="662"/>
      <c r="S105" s="662"/>
      <c r="T105" s="662"/>
      <c r="U105" s="662"/>
      <c r="V105" s="662"/>
    </row>
    <row r="106" spans="1:24" ht="7.5" customHeight="1">
      <c r="B106" s="410"/>
      <c r="C106" s="410"/>
      <c r="D106" s="410"/>
      <c r="E106" s="410"/>
      <c r="F106" s="410"/>
      <c r="G106" s="410"/>
      <c r="H106" s="410"/>
      <c r="I106" s="410"/>
      <c r="J106" s="410"/>
      <c r="K106" s="410"/>
      <c r="L106" s="410"/>
      <c r="M106" s="410"/>
      <c r="N106" s="410"/>
      <c r="O106" s="410"/>
      <c r="P106" s="410"/>
      <c r="Q106" s="410"/>
      <c r="R106" s="410"/>
    </row>
    <row r="107" spans="1:24" s="306" customFormat="1" ht="12" customHeight="1">
      <c r="B107" s="147"/>
      <c r="C107" s="147"/>
      <c r="D107" s="147"/>
      <c r="E107" s="147"/>
      <c r="F107" s="147"/>
      <c r="G107" s="147"/>
      <c r="H107" s="147"/>
      <c r="I107" s="147"/>
      <c r="J107" s="147"/>
      <c r="K107" s="317" t="s">
        <v>669</v>
      </c>
      <c r="L107" s="317"/>
      <c r="M107" s="147" t="s">
        <v>551</v>
      </c>
      <c r="O107" s="147"/>
      <c r="P107" s="147"/>
      <c r="Q107" s="147"/>
      <c r="R107" s="147"/>
      <c r="S107" s="147"/>
      <c r="T107" s="147"/>
      <c r="U107" s="147"/>
      <c r="V107" s="147"/>
    </row>
    <row r="108" spans="1:24" ht="7.5" customHeight="1" thickBot="1">
      <c r="B108" s="410"/>
      <c r="C108" s="410"/>
      <c r="D108" s="410"/>
      <c r="E108" s="410"/>
      <c r="F108" s="410"/>
      <c r="G108" s="410"/>
      <c r="H108" s="410"/>
      <c r="I108" s="410"/>
      <c r="J108" s="410"/>
      <c r="K108" s="410"/>
      <c r="L108" s="410"/>
      <c r="M108" s="410"/>
      <c r="N108" s="410"/>
      <c r="O108" s="410"/>
      <c r="P108" s="410"/>
      <c r="Q108" s="410"/>
      <c r="R108" s="410"/>
      <c r="X108" s="411"/>
    </row>
    <row r="109" spans="1:24" s="55" customFormat="1" ht="15.75" customHeight="1">
      <c r="A109" s="565" t="s">
        <v>166</v>
      </c>
      <c r="B109" s="566"/>
      <c r="C109" s="642" t="s">
        <v>670</v>
      </c>
      <c r="D109" s="663" t="s">
        <v>534</v>
      </c>
      <c r="E109" s="566"/>
      <c r="F109" s="663" t="s">
        <v>671</v>
      </c>
      <c r="G109" s="566"/>
      <c r="H109" s="569" t="s">
        <v>550</v>
      </c>
      <c r="I109" s="566"/>
      <c r="J109" s="569" t="s">
        <v>535</v>
      </c>
      <c r="K109" s="566"/>
      <c r="L109" s="477"/>
      <c r="M109" s="569" t="s">
        <v>672</v>
      </c>
      <c r="N109" s="566"/>
      <c r="O109" s="569" t="s">
        <v>673</v>
      </c>
      <c r="P109" s="566"/>
      <c r="Q109" s="663" t="s">
        <v>674</v>
      </c>
      <c r="R109" s="566"/>
      <c r="S109" s="663" t="s">
        <v>675</v>
      </c>
      <c r="T109" s="566"/>
      <c r="U109" s="569" t="s">
        <v>676</v>
      </c>
      <c r="V109" s="566"/>
      <c r="W109" s="571" t="s">
        <v>449</v>
      </c>
    </row>
    <row r="110" spans="1:24" s="55" customFormat="1" ht="15.75" customHeight="1">
      <c r="A110" s="567"/>
      <c r="B110" s="568"/>
      <c r="C110" s="568"/>
      <c r="D110" s="570"/>
      <c r="E110" s="568"/>
      <c r="F110" s="570"/>
      <c r="G110" s="568"/>
      <c r="H110" s="570"/>
      <c r="I110" s="568"/>
      <c r="J110" s="570"/>
      <c r="K110" s="568"/>
      <c r="L110" s="477"/>
      <c r="M110" s="570"/>
      <c r="N110" s="568"/>
      <c r="O110" s="570"/>
      <c r="P110" s="568"/>
      <c r="Q110" s="570"/>
      <c r="R110" s="568"/>
      <c r="S110" s="570"/>
      <c r="T110" s="568"/>
      <c r="U110" s="570"/>
      <c r="V110" s="568"/>
      <c r="W110" s="572"/>
    </row>
    <row r="111" spans="1:24" ht="15.75" customHeight="1">
      <c r="B111" s="418" t="s">
        <v>73</v>
      </c>
      <c r="C111" s="438">
        <f t="shared" si="3"/>
        <v>942</v>
      </c>
      <c r="D111" s="651">
        <v>685</v>
      </c>
      <c r="E111" s="651"/>
      <c r="F111" s="651">
        <v>644</v>
      </c>
      <c r="G111" s="651"/>
      <c r="H111" s="651">
        <v>176</v>
      </c>
      <c r="I111" s="651"/>
      <c r="J111" s="651">
        <v>388</v>
      </c>
      <c r="K111" s="651"/>
      <c r="L111" s="471"/>
      <c r="M111" s="651">
        <v>41</v>
      </c>
      <c r="N111" s="651"/>
      <c r="O111" s="651">
        <v>20</v>
      </c>
      <c r="P111" s="651"/>
      <c r="Q111" s="651">
        <v>237</v>
      </c>
      <c r="R111" s="651"/>
      <c r="S111" s="652">
        <v>0</v>
      </c>
      <c r="T111" s="652"/>
      <c r="U111" s="651">
        <v>18</v>
      </c>
      <c r="V111" s="658"/>
      <c r="W111" s="419" t="s">
        <v>73</v>
      </c>
      <c r="X111" s="411"/>
    </row>
    <row r="112" spans="1:24" s="417" customFormat="1" ht="15.75" customHeight="1">
      <c r="B112" s="420"/>
      <c r="C112" s="439">
        <f t="shared" si="3"/>
        <v>496</v>
      </c>
      <c r="D112" s="673">
        <v>250</v>
      </c>
      <c r="E112" s="673"/>
      <c r="F112" s="673">
        <v>236</v>
      </c>
      <c r="G112" s="673"/>
      <c r="H112" s="673">
        <v>88</v>
      </c>
      <c r="I112" s="673"/>
      <c r="J112" s="673">
        <v>113</v>
      </c>
      <c r="K112" s="673"/>
      <c r="L112" s="475"/>
      <c r="M112" s="673">
        <v>14</v>
      </c>
      <c r="N112" s="673"/>
      <c r="O112" s="673">
        <v>9</v>
      </c>
      <c r="P112" s="673"/>
      <c r="Q112" s="673">
        <v>237</v>
      </c>
      <c r="R112" s="673"/>
      <c r="S112" s="648">
        <v>0</v>
      </c>
      <c r="T112" s="648"/>
      <c r="U112" s="647">
        <v>5</v>
      </c>
      <c r="V112" s="649"/>
      <c r="W112" s="421"/>
      <c r="X112" s="416"/>
    </row>
    <row r="113" spans="1:24" ht="15.75" customHeight="1">
      <c r="B113" s="418" t="s">
        <v>75</v>
      </c>
      <c r="C113" s="438">
        <f t="shared" si="3"/>
        <v>3248</v>
      </c>
      <c r="D113" s="650">
        <v>2141</v>
      </c>
      <c r="E113" s="650"/>
      <c r="F113" s="650">
        <v>1961</v>
      </c>
      <c r="G113" s="650"/>
      <c r="H113" s="650">
        <v>528</v>
      </c>
      <c r="I113" s="650"/>
      <c r="J113" s="650">
        <v>1023</v>
      </c>
      <c r="K113" s="650"/>
      <c r="L113" s="469"/>
      <c r="M113" s="650">
        <v>180</v>
      </c>
      <c r="N113" s="650"/>
      <c r="O113" s="650">
        <v>38</v>
      </c>
      <c r="P113" s="650"/>
      <c r="Q113" s="650">
        <v>1064</v>
      </c>
      <c r="R113" s="650"/>
      <c r="S113" s="650">
        <v>5</v>
      </c>
      <c r="T113" s="650"/>
      <c r="U113" s="650">
        <v>116</v>
      </c>
      <c r="V113" s="653"/>
      <c r="W113" s="419" t="s">
        <v>75</v>
      </c>
      <c r="X113" s="411"/>
    </row>
    <row r="114" spans="1:24" s="417" customFormat="1" ht="15.75" customHeight="1">
      <c r="B114" s="420"/>
      <c r="C114" s="439">
        <f t="shared" si="3"/>
        <v>1854</v>
      </c>
      <c r="D114" s="647">
        <v>772</v>
      </c>
      <c r="E114" s="647"/>
      <c r="F114" s="647">
        <v>721</v>
      </c>
      <c r="G114" s="647"/>
      <c r="H114" s="647">
        <v>264</v>
      </c>
      <c r="I114" s="647"/>
      <c r="J114" s="647">
        <v>285</v>
      </c>
      <c r="K114" s="647"/>
      <c r="L114" s="470"/>
      <c r="M114" s="647">
        <v>51</v>
      </c>
      <c r="N114" s="647"/>
      <c r="O114" s="647">
        <v>16</v>
      </c>
      <c r="P114" s="647"/>
      <c r="Q114" s="647">
        <v>1064</v>
      </c>
      <c r="R114" s="647"/>
      <c r="S114" s="647">
        <v>2</v>
      </c>
      <c r="T114" s="647"/>
      <c r="U114" s="647">
        <v>28</v>
      </c>
      <c r="V114" s="649"/>
      <c r="W114" s="421"/>
      <c r="X114" s="416"/>
    </row>
    <row r="115" spans="1:24" ht="15.75" customHeight="1">
      <c r="B115" s="418" t="s">
        <v>77</v>
      </c>
      <c r="C115" s="438">
        <f t="shared" si="3"/>
        <v>1343</v>
      </c>
      <c r="D115" s="654">
        <v>1017</v>
      </c>
      <c r="E115" s="654"/>
      <c r="F115" s="654">
        <v>924</v>
      </c>
      <c r="G115" s="654"/>
      <c r="H115" s="654">
        <v>234</v>
      </c>
      <c r="I115" s="654"/>
      <c r="J115" s="654">
        <v>522</v>
      </c>
      <c r="K115" s="654"/>
      <c r="L115" s="473"/>
      <c r="M115" s="654">
        <v>93</v>
      </c>
      <c r="N115" s="654"/>
      <c r="O115" s="654">
        <v>14</v>
      </c>
      <c r="P115" s="654"/>
      <c r="Q115" s="654">
        <v>312</v>
      </c>
      <c r="R115" s="654"/>
      <c r="S115" s="652">
        <v>0</v>
      </c>
      <c r="T115" s="652"/>
      <c r="U115" s="654">
        <v>65</v>
      </c>
      <c r="V115" s="659"/>
      <c r="W115" s="419" t="s">
        <v>77</v>
      </c>
      <c r="X115" s="411"/>
    </row>
    <row r="116" spans="1:24" s="417" customFormat="1" ht="15.75" customHeight="1">
      <c r="B116" s="420"/>
      <c r="C116" s="439">
        <f t="shared" si="3"/>
        <v>676</v>
      </c>
      <c r="D116" s="647">
        <v>357</v>
      </c>
      <c r="E116" s="647"/>
      <c r="F116" s="647">
        <v>331</v>
      </c>
      <c r="G116" s="647"/>
      <c r="H116" s="647">
        <v>117</v>
      </c>
      <c r="I116" s="647"/>
      <c r="J116" s="647">
        <v>145</v>
      </c>
      <c r="K116" s="647"/>
      <c r="L116" s="470"/>
      <c r="M116" s="647">
        <v>26</v>
      </c>
      <c r="N116" s="647"/>
      <c r="O116" s="647">
        <v>7</v>
      </c>
      <c r="P116" s="647"/>
      <c r="Q116" s="647">
        <v>312</v>
      </c>
      <c r="R116" s="647"/>
      <c r="S116" s="648">
        <v>0</v>
      </c>
      <c r="T116" s="648"/>
      <c r="U116" s="647">
        <v>15</v>
      </c>
      <c r="V116" s="649"/>
      <c r="W116" s="421"/>
      <c r="X116" s="416"/>
    </row>
    <row r="117" spans="1:24" ht="15.75" customHeight="1">
      <c r="B117" s="418" t="s">
        <v>79</v>
      </c>
      <c r="C117" s="438">
        <f t="shared" si="3"/>
        <v>1020</v>
      </c>
      <c r="D117" s="654">
        <v>788</v>
      </c>
      <c r="E117" s="654"/>
      <c r="F117" s="654">
        <v>737</v>
      </c>
      <c r="G117" s="654"/>
      <c r="H117" s="654">
        <v>168</v>
      </c>
      <c r="I117" s="654"/>
      <c r="J117" s="654">
        <v>376</v>
      </c>
      <c r="K117" s="654"/>
      <c r="L117" s="473"/>
      <c r="M117" s="654">
        <v>51</v>
      </c>
      <c r="N117" s="654"/>
      <c r="O117" s="654">
        <v>8</v>
      </c>
      <c r="P117" s="654"/>
      <c r="Q117" s="654">
        <v>224</v>
      </c>
      <c r="R117" s="654"/>
      <c r="S117" s="652">
        <v>0</v>
      </c>
      <c r="T117" s="652"/>
      <c r="U117" s="654">
        <v>21</v>
      </c>
      <c r="V117" s="659"/>
      <c r="W117" s="419" t="s">
        <v>79</v>
      </c>
      <c r="X117" s="411"/>
    </row>
    <row r="118" spans="1:24" s="417" customFormat="1" ht="15.75" customHeight="1">
      <c r="A118" s="416"/>
      <c r="B118" s="420"/>
      <c r="C118" s="439">
        <f t="shared" si="3"/>
        <v>518</v>
      </c>
      <c r="D118" s="647">
        <v>290</v>
      </c>
      <c r="E118" s="647"/>
      <c r="F118" s="647">
        <v>273</v>
      </c>
      <c r="G118" s="647"/>
      <c r="H118" s="647">
        <v>84</v>
      </c>
      <c r="I118" s="647"/>
      <c r="J118" s="647">
        <v>104</v>
      </c>
      <c r="K118" s="647"/>
      <c r="L118" s="470"/>
      <c r="M118" s="647">
        <v>17</v>
      </c>
      <c r="N118" s="647"/>
      <c r="O118" s="647">
        <v>4</v>
      </c>
      <c r="P118" s="647"/>
      <c r="Q118" s="647">
        <v>224</v>
      </c>
      <c r="R118" s="647"/>
      <c r="S118" s="648">
        <v>0</v>
      </c>
      <c r="T118" s="648"/>
      <c r="U118" s="647">
        <v>5</v>
      </c>
      <c r="V118" s="649"/>
      <c r="W118" s="421"/>
      <c r="X118" s="416"/>
    </row>
    <row r="119" spans="1:24" ht="15.75" customHeight="1">
      <c r="A119" s="411"/>
      <c r="B119" s="418" t="s">
        <v>81</v>
      </c>
      <c r="C119" s="438">
        <f t="shared" si="3"/>
        <v>799</v>
      </c>
      <c r="D119" s="654">
        <v>654</v>
      </c>
      <c r="E119" s="654"/>
      <c r="F119" s="654">
        <v>592</v>
      </c>
      <c r="G119" s="654"/>
      <c r="H119" s="654">
        <v>90</v>
      </c>
      <c r="I119" s="654"/>
      <c r="J119" s="654">
        <v>402</v>
      </c>
      <c r="K119" s="654"/>
      <c r="L119" s="473"/>
      <c r="M119" s="654">
        <v>62</v>
      </c>
      <c r="N119" s="654"/>
      <c r="O119" s="654">
        <v>14</v>
      </c>
      <c r="P119" s="654"/>
      <c r="Q119" s="654">
        <v>131</v>
      </c>
      <c r="R119" s="654"/>
      <c r="S119" s="652">
        <v>0</v>
      </c>
      <c r="T119" s="652"/>
      <c r="U119" s="654">
        <v>43</v>
      </c>
      <c r="V119" s="659"/>
      <c r="W119" s="419" t="s">
        <v>81</v>
      </c>
      <c r="X119" s="411"/>
    </row>
    <row r="120" spans="1:24" s="417" customFormat="1" ht="15.75" customHeight="1">
      <c r="A120" s="422"/>
      <c r="B120" s="423"/>
      <c r="C120" s="440">
        <f t="shared" si="3"/>
        <v>344</v>
      </c>
      <c r="D120" s="656">
        <v>208</v>
      </c>
      <c r="E120" s="656"/>
      <c r="F120" s="656">
        <v>192</v>
      </c>
      <c r="G120" s="656"/>
      <c r="H120" s="656">
        <v>45</v>
      </c>
      <c r="I120" s="656"/>
      <c r="J120" s="656">
        <v>107</v>
      </c>
      <c r="K120" s="656"/>
      <c r="L120" s="470"/>
      <c r="M120" s="656">
        <v>16</v>
      </c>
      <c r="N120" s="656"/>
      <c r="O120" s="656">
        <v>5</v>
      </c>
      <c r="P120" s="656"/>
      <c r="Q120" s="656">
        <v>131</v>
      </c>
      <c r="R120" s="656"/>
      <c r="S120" s="664">
        <v>0</v>
      </c>
      <c r="T120" s="664"/>
      <c r="U120" s="656">
        <v>10</v>
      </c>
      <c r="V120" s="665"/>
      <c r="W120" s="424"/>
      <c r="X120" s="416"/>
    </row>
    <row r="121" spans="1:24" ht="15.75" customHeight="1">
      <c r="B121" s="418" t="s">
        <v>515</v>
      </c>
      <c r="C121" s="438">
        <f t="shared" si="3"/>
        <v>906</v>
      </c>
      <c r="D121" s="650">
        <v>781</v>
      </c>
      <c r="E121" s="650"/>
      <c r="F121" s="650">
        <v>664</v>
      </c>
      <c r="G121" s="650"/>
      <c r="H121" s="650">
        <v>114</v>
      </c>
      <c r="I121" s="650"/>
      <c r="J121" s="650">
        <v>441</v>
      </c>
      <c r="K121" s="650"/>
      <c r="L121" s="469"/>
      <c r="M121" s="650">
        <v>117</v>
      </c>
      <c r="N121" s="650"/>
      <c r="O121" s="650">
        <v>2</v>
      </c>
      <c r="P121" s="650"/>
      <c r="Q121" s="650">
        <v>123</v>
      </c>
      <c r="R121" s="650"/>
      <c r="S121" s="652">
        <v>0</v>
      </c>
      <c r="T121" s="652"/>
      <c r="U121" s="650">
        <v>87</v>
      </c>
      <c r="V121" s="653"/>
      <c r="W121" s="419" t="s">
        <v>515</v>
      </c>
      <c r="X121" s="411"/>
    </row>
    <row r="122" spans="1:24" s="417" customFormat="1" ht="15.75" customHeight="1">
      <c r="B122" s="420"/>
      <c r="C122" s="439">
        <f t="shared" si="3"/>
        <v>376</v>
      </c>
      <c r="D122" s="647">
        <v>252</v>
      </c>
      <c r="E122" s="647"/>
      <c r="F122" s="647">
        <v>224</v>
      </c>
      <c r="G122" s="647"/>
      <c r="H122" s="647">
        <v>57</v>
      </c>
      <c r="I122" s="647"/>
      <c r="J122" s="647">
        <v>123</v>
      </c>
      <c r="K122" s="647"/>
      <c r="L122" s="470"/>
      <c r="M122" s="647">
        <v>28</v>
      </c>
      <c r="N122" s="647"/>
      <c r="O122" s="647">
        <v>1</v>
      </c>
      <c r="P122" s="647"/>
      <c r="Q122" s="647">
        <v>123</v>
      </c>
      <c r="R122" s="647"/>
      <c r="S122" s="648">
        <v>0</v>
      </c>
      <c r="T122" s="648"/>
      <c r="U122" s="647">
        <v>17</v>
      </c>
      <c r="V122" s="649"/>
      <c r="W122" s="421"/>
      <c r="X122" s="416"/>
    </row>
    <row r="123" spans="1:24" ht="15.75" customHeight="1">
      <c r="B123" s="418" t="s">
        <v>84</v>
      </c>
      <c r="C123" s="438">
        <f t="shared" si="3"/>
        <v>3252</v>
      </c>
      <c r="D123" s="654">
        <v>2674</v>
      </c>
      <c r="E123" s="654"/>
      <c r="F123" s="654">
        <v>2378</v>
      </c>
      <c r="G123" s="654"/>
      <c r="H123" s="654">
        <v>570</v>
      </c>
      <c r="I123" s="654"/>
      <c r="J123" s="654">
        <v>1360</v>
      </c>
      <c r="K123" s="654"/>
      <c r="L123" s="473"/>
      <c r="M123" s="654">
        <v>296</v>
      </c>
      <c r="N123" s="654"/>
      <c r="O123" s="654">
        <v>41</v>
      </c>
      <c r="P123" s="654"/>
      <c r="Q123" s="654">
        <v>537</v>
      </c>
      <c r="R123" s="654"/>
      <c r="S123" s="652">
        <v>0</v>
      </c>
      <c r="T123" s="652"/>
      <c r="U123" s="654">
        <v>221</v>
      </c>
      <c r="V123" s="659"/>
      <c r="W123" s="419" t="s">
        <v>84</v>
      </c>
      <c r="X123" s="411"/>
    </row>
    <row r="124" spans="1:24" s="417" customFormat="1" ht="15.75" customHeight="1">
      <c r="B124" s="420"/>
      <c r="C124" s="439">
        <f t="shared" si="3"/>
        <v>1467</v>
      </c>
      <c r="D124" s="647">
        <v>915</v>
      </c>
      <c r="E124" s="647"/>
      <c r="F124" s="647">
        <v>839</v>
      </c>
      <c r="G124" s="647"/>
      <c r="H124" s="647">
        <v>285</v>
      </c>
      <c r="I124" s="647"/>
      <c r="J124" s="647">
        <v>370</v>
      </c>
      <c r="K124" s="647"/>
      <c r="L124" s="470"/>
      <c r="M124" s="647">
        <v>76</v>
      </c>
      <c r="N124" s="647"/>
      <c r="O124" s="647">
        <v>15</v>
      </c>
      <c r="P124" s="647"/>
      <c r="Q124" s="647">
        <v>537</v>
      </c>
      <c r="R124" s="647"/>
      <c r="S124" s="648">
        <v>0</v>
      </c>
      <c r="T124" s="648"/>
      <c r="U124" s="647">
        <v>49</v>
      </c>
      <c r="V124" s="649"/>
      <c r="W124" s="421"/>
      <c r="X124" s="416"/>
    </row>
    <row r="125" spans="1:24" ht="15.75" customHeight="1">
      <c r="B125" s="418" t="s">
        <v>86</v>
      </c>
      <c r="C125" s="438">
        <f t="shared" si="3"/>
        <v>917</v>
      </c>
      <c r="D125" s="654">
        <v>692</v>
      </c>
      <c r="E125" s="654"/>
      <c r="F125" s="654">
        <v>612</v>
      </c>
      <c r="G125" s="654"/>
      <c r="H125" s="654">
        <v>170</v>
      </c>
      <c r="I125" s="654"/>
      <c r="J125" s="654">
        <v>281</v>
      </c>
      <c r="K125" s="654"/>
      <c r="L125" s="473"/>
      <c r="M125" s="654">
        <v>80</v>
      </c>
      <c r="N125" s="654"/>
      <c r="O125" s="654">
        <v>13</v>
      </c>
      <c r="P125" s="654"/>
      <c r="Q125" s="654">
        <v>210</v>
      </c>
      <c r="R125" s="654"/>
      <c r="S125" s="654">
        <v>2</v>
      </c>
      <c r="T125" s="654"/>
      <c r="U125" s="654">
        <v>44</v>
      </c>
      <c r="V125" s="659"/>
      <c r="W125" s="419" t="s">
        <v>86</v>
      </c>
      <c r="X125" s="411"/>
    </row>
    <row r="126" spans="1:24" s="417" customFormat="1" ht="15.75" customHeight="1">
      <c r="A126" s="416"/>
      <c r="B126" s="420"/>
      <c r="C126" s="439">
        <f t="shared" si="3"/>
        <v>469</v>
      </c>
      <c r="D126" s="647">
        <v>252</v>
      </c>
      <c r="E126" s="647"/>
      <c r="F126" s="647">
        <v>229</v>
      </c>
      <c r="G126" s="647"/>
      <c r="H126" s="647">
        <v>85</v>
      </c>
      <c r="I126" s="647"/>
      <c r="J126" s="647">
        <v>82</v>
      </c>
      <c r="K126" s="647"/>
      <c r="L126" s="470"/>
      <c r="M126" s="647">
        <v>23</v>
      </c>
      <c r="N126" s="647"/>
      <c r="O126" s="647">
        <v>6</v>
      </c>
      <c r="P126" s="647"/>
      <c r="Q126" s="647">
        <v>210</v>
      </c>
      <c r="R126" s="647"/>
      <c r="S126" s="647">
        <v>1</v>
      </c>
      <c r="T126" s="647"/>
      <c r="U126" s="647">
        <v>10</v>
      </c>
      <c r="V126" s="649"/>
      <c r="W126" s="421"/>
      <c r="X126" s="416"/>
    </row>
    <row r="127" spans="1:24" ht="15.75" customHeight="1">
      <c r="A127" s="411"/>
      <c r="B127" s="418" t="s">
        <v>89</v>
      </c>
      <c r="C127" s="438">
        <f t="shared" si="3"/>
        <v>1308</v>
      </c>
      <c r="D127" s="654">
        <v>1107</v>
      </c>
      <c r="E127" s="654"/>
      <c r="F127" s="654">
        <v>1003</v>
      </c>
      <c r="G127" s="654"/>
      <c r="H127" s="654">
        <v>162</v>
      </c>
      <c r="I127" s="654"/>
      <c r="J127" s="654">
        <v>712</v>
      </c>
      <c r="K127" s="654"/>
      <c r="L127" s="473"/>
      <c r="M127" s="654">
        <v>104</v>
      </c>
      <c r="N127" s="654"/>
      <c r="O127" s="654">
        <v>3</v>
      </c>
      <c r="P127" s="654"/>
      <c r="Q127" s="654">
        <v>196</v>
      </c>
      <c r="R127" s="654"/>
      <c r="S127" s="654">
        <v>2</v>
      </c>
      <c r="T127" s="654"/>
      <c r="U127" s="654">
        <v>89</v>
      </c>
      <c r="V127" s="659"/>
      <c r="W127" s="419" t="s">
        <v>89</v>
      </c>
      <c r="X127" s="411"/>
    </row>
    <row r="128" spans="1:24" s="417" customFormat="1" ht="15.75" customHeight="1">
      <c r="A128" s="416"/>
      <c r="B128" s="420"/>
      <c r="C128" s="439">
        <f t="shared" si="3"/>
        <v>549</v>
      </c>
      <c r="D128" s="647">
        <v>351</v>
      </c>
      <c r="E128" s="647"/>
      <c r="F128" s="647">
        <v>327</v>
      </c>
      <c r="G128" s="647"/>
      <c r="H128" s="647">
        <v>81</v>
      </c>
      <c r="I128" s="647"/>
      <c r="J128" s="647">
        <v>192</v>
      </c>
      <c r="K128" s="647"/>
      <c r="L128" s="470"/>
      <c r="M128" s="647">
        <v>24</v>
      </c>
      <c r="N128" s="647"/>
      <c r="O128" s="647">
        <v>1</v>
      </c>
      <c r="P128" s="647"/>
      <c r="Q128" s="647">
        <v>196</v>
      </c>
      <c r="R128" s="647"/>
      <c r="S128" s="647">
        <v>1</v>
      </c>
      <c r="T128" s="647"/>
      <c r="U128" s="647">
        <v>19</v>
      </c>
      <c r="V128" s="649"/>
      <c r="W128" s="421"/>
      <c r="X128" s="416"/>
    </row>
    <row r="129" spans="1:24" ht="15.75" customHeight="1">
      <c r="A129" s="411"/>
      <c r="B129" s="418" t="s">
        <v>91</v>
      </c>
      <c r="C129" s="438">
        <f t="shared" si="3"/>
        <v>3076</v>
      </c>
      <c r="D129" s="650">
        <v>2117</v>
      </c>
      <c r="E129" s="650"/>
      <c r="F129" s="650">
        <v>1955</v>
      </c>
      <c r="G129" s="650"/>
      <c r="H129" s="650">
        <v>490</v>
      </c>
      <c r="I129" s="650"/>
      <c r="J129" s="650">
        <v>1039</v>
      </c>
      <c r="K129" s="650"/>
      <c r="L129" s="469"/>
      <c r="M129" s="671">
        <v>162</v>
      </c>
      <c r="N129" s="671"/>
      <c r="O129" s="671">
        <v>34</v>
      </c>
      <c r="P129" s="671"/>
      <c r="Q129" s="671">
        <v>921</v>
      </c>
      <c r="R129" s="671"/>
      <c r="S129" s="671">
        <v>4</v>
      </c>
      <c r="T129" s="671"/>
      <c r="U129" s="671">
        <v>98</v>
      </c>
      <c r="V129" s="672"/>
      <c r="W129" s="419" t="s">
        <v>91</v>
      </c>
      <c r="X129" s="411"/>
    </row>
    <row r="130" spans="1:24" s="417" customFormat="1" ht="15.75" customHeight="1">
      <c r="A130" s="422"/>
      <c r="B130" s="423"/>
      <c r="C130" s="440">
        <f t="shared" si="3"/>
        <v>1700</v>
      </c>
      <c r="D130" s="656">
        <v>762</v>
      </c>
      <c r="E130" s="656"/>
      <c r="F130" s="656">
        <v>716</v>
      </c>
      <c r="G130" s="656"/>
      <c r="H130" s="656">
        <v>245</v>
      </c>
      <c r="I130" s="656"/>
      <c r="J130" s="656">
        <v>288</v>
      </c>
      <c r="K130" s="656"/>
      <c r="L130" s="470"/>
      <c r="M130" s="656">
        <v>46</v>
      </c>
      <c r="N130" s="656"/>
      <c r="O130" s="656">
        <v>16</v>
      </c>
      <c r="P130" s="656"/>
      <c r="Q130" s="656">
        <v>921</v>
      </c>
      <c r="R130" s="656"/>
      <c r="S130" s="656">
        <v>1</v>
      </c>
      <c r="T130" s="656"/>
      <c r="U130" s="656">
        <v>21</v>
      </c>
      <c r="V130" s="665"/>
      <c r="W130" s="424"/>
      <c r="X130" s="416"/>
    </row>
    <row r="131" spans="1:24" ht="15.75" customHeight="1">
      <c r="A131" s="411"/>
      <c r="B131" s="418" t="s">
        <v>93</v>
      </c>
      <c r="C131" s="438">
        <f t="shared" si="3"/>
        <v>194</v>
      </c>
      <c r="D131" s="654">
        <v>102</v>
      </c>
      <c r="E131" s="654"/>
      <c r="F131" s="654">
        <v>88</v>
      </c>
      <c r="G131" s="654"/>
      <c r="H131" s="654">
        <v>30</v>
      </c>
      <c r="I131" s="654"/>
      <c r="J131" s="654">
        <v>40</v>
      </c>
      <c r="K131" s="654"/>
      <c r="L131" s="473"/>
      <c r="M131" s="654">
        <v>14</v>
      </c>
      <c r="N131" s="654"/>
      <c r="O131" s="654">
        <v>4</v>
      </c>
      <c r="P131" s="654"/>
      <c r="Q131" s="654">
        <v>86</v>
      </c>
      <c r="R131" s="654"/>
      <c r="S131" s="654">
        <v>2</v>
      </c>
      <c r="T131" s="654"/>
      <c r="U131" s="654">
        <v>10</v>
      </c>
      <c r="V131" s="659"/>
      <c r="W131" s="419" t="s">
        <v>93</v>
      </c>
      <c r="X131" s="411"/>
    </row>
    <row r="132" spans="1:24" s="417" customFormat="1" ht="15.75" customHeight="1">
      <c r="A132" s="416"/>
      <c r="B132" s="420"/>
      <c r="C132" s="439">
        <f t="shared" si="3"/>
        <v>127</v>
      </c>
      <c r="D132" s="647">
        <v>38</v>
      </c>
      <c r="E132" s="647"/>
      <c r="F132" s="647">
        <v>34</v>
      </c>
      <c r="G132" s="647"/>
      <c r="H132" s="647">
        <v>15</v>
      </c>
      <c r="I132" s="647"/>
      <c r="J132" s="647">
        <v>11</v>
      </c>
      <c r="K132" s="647"/>
      <c r="L132" s="470"/>
      <c r="M132" s="647">
        <v>4</v>
      </c>
      <c r="N132" s="647"/>
      <c r="O132" s="647">
        <v>2</v>
      </c>
      <c r="P132" s="647"/>
      <c r="Q132" s="647">
        <v>86</v>
      </c>
      <c r="R132" s="647"/>
      <c r="S132" s="647">
        <v>1</v>
      </c>
      <c r="T132" s="647"/>
      <c r="U132" s="647">
        <v>2</v>
      </c>
      <c r="V132" s="649"/>
      <c r="W132" s="421"/>
      <c r="X132" s="416"/>
    </row>
    <row r="133" spans="1:24" ht="15.75" customHeight="1">
      <c r="B133" s="418" t="s">
        <v>95</v>
      </c>
      <c r="C133" s="438">
        <f t="shared" ref="C133:C170" si="4">+F133+M133+O133+Q133+S133</f>
        <v>68</v>
      </c>
      <c r="D133" s="654">
        <v>56</v>
      </c>
      <c r="E133" s="654"/>
      <c r="F133" s="654">
        <v>52</v>
      </c>
      <c r="G133" s="654"/>
      <c r="H133" s="654">
        <v>18</v>
      </c>
      <c r="I133" s="654"/>
      <c r="J133" s="654">
        <v>24</v>
      </c>
      <c r="K133" s="654"/>
      <c r="L133" s="473"/>
      <c r="M133" s="654">
        <v>4</v>
      </c>
      <c r="N133" s="654"/>
      <c r="O133" s="654">
        <v>3</v>
      </c>
      <c r="P133" s="654"/>
      <c r="Q133" s="654">
        <v>9</v>
      </c>
      <c r="R133" s="654"/>
      <c r="S133" s="652">
        <v>0</v>
      </c>
      <c r="T133" s="652"/>
      <c r="U133" s="669">
        <v>0</v>
      </c>
      <c r="V133" s="670"/>
      <c r="W133" s="419" t="s">
        <v>95</v>
      </c>
      <c r="X133" s="411"/>
    </row>
    <row r="134" spans="1:24" s="417" customFormat="1" ht="15.75" customHeight="1">
      <c r="B134" s="420"/>
      <c r="C134" s="439">
        <f t="shared" si="4"/>
        <v>31</v>
      </c>
      <c r="D134" s="647">
        <v>21</v>
      </c>
      <c r="E134" s="647"/>
      <c r="F134" s="647">
        <v>20</v>
      </c>
      <c r="G134" s="647"/>
      <c r="H134" s="647">
        <v>9</v>
      </c>
      <c r="I134" s="647"/>
      <c r="J134" s="647">
        <v>7</v>
      </c>
      <c r="K134" s="647"/>
      <c r="L134" s="470"/>
      <c r="M134" s="647">
        <v>1</v>
      </c>
      <c r="N134" s="647"/>
      <c r="O134" s="647">
        <v>1</v>
      </c>
      <c r="P134" s="647"/>
      <c r="Q134" s="647">
        <v>9</v>
      </c>
      <c r="R134" s="647"/>
      <c r="S134" s="648">
        <v>0</v>
      </c>
      <c r="T134" s="648"/>
      <c r="U134" s="648">
        <v>0</v>
      </c>
      <c r="V134" s="668"/>
      <c r="W134" s="421"/>
      <c r="X134" s="416"/>
    </row>
    <row r="135" spans="1:24" ht="15.75" customHeight="1">
      <c r="B135" s="418" t="s">
        <v>97</v>
      </c>
      <c r="C135" s="438">
        <f t="shared" si="4"/>
        <v>2421</v>
      </c>
      <c r="D135" s="654">
        <v>1835</v>
      </c>
      <c r="E135" s="654"/>
      <c r="F135" s="654">
        <v>1719</v>
      </c>
      <c r="G135" s="654"/>
      <c r="H135" s="654">
        <v>412</v>
      </c>
      <c r="I135" s="654"/>
      <c r="J135" s="654">
        <v>857</v>
      </c>
      <c r="K135" s="654"/>
      <c r="L135" s="473"/>
      <c r="M135" s="654">
        <v>116</v>
      </c>
      <c r="N135" s="654"/>
      <c r="O135" s="654">
        <v>14</v>
      </c>
      <c r="P135" s="654"/>
      <c r="Q135" s="654">
        <v>569</v>
      </c>
      <c r="R135" s="654"/>
      <c r="S135" s="654">
        <v>3</v>
      </c>
      <c r="T135" s="654"/>
      <c r="U135" s="654">
        <v>90</v>
      </c>
      <c r="V135" s="659"/>
      <c r="W135" s="419" t="s">
        <v>97</v>
      </c>
      <c r="X135" s="411"/>
    </row>
    <row r="136" spans="1:24" s="417" customFormat="1" ht="15.75" customHeight="1">
      <c r="B136" s="420"/>
      <c r="C136" s="439">
        <f t="shared" si="4"/>
        <v>1242</v>
      </c>
      <c r="D136" s="647">
        <v>666</v>
      </c>
      <c r="E136" s="647"/>
      <c r="F136" s="647">
        <v>637</v>
      </c>
      <c r="G136" s="647"/>
      <c r="H136" s="647">
        <v>206</v>
      </c>
      <c r="I136" s="647"/>
      <c r="J136" s="647">
        <v>239</v>
      </c>
      <c r="K136" s="647"/>
      <c r="L136" s="470"/>
      <c r="M136" s="647">
        <v>29</v>
      </c>
      <c r="N136" s="647"/>
      <c r="O136" s="647">
        <v>6</v>
      </c>
      <c r="P136" s="647"/>
      <c r="Q136" s="647">
        <v>569</v>
      </c>
      <c r="R136" s="647"/>
      <c r="S136" s="647">
        <v>1</v>
      </c>
      <c r="T136" s="647"/>
      <c r="U136" s="647">
        <v>18</v>
      </c>
      <c r="V136" s="649"/>
      <c r="W136" s="421"/>
      <c r="X136" s="416"/>
    </row>
    <row r="137" spans="1:24" ht="15.75" customHeight="1">
      <c r="B137" s="418" t="s">
        <v>678</v>
      </c>
      <c r="C137" s="438">
        <f t="shared" si="4"/>
        <v>1490</v>
      </c>
      <c r="D137" s="654">
        <v>1302</v>
      </c>
      <c r="E137" s="654"/>
      <c r="F137" s="654">
        <v>1138</v>
      </c>
      <c r="G137" s="654"/>
      <c r="H137" s="654">
        <v>266</v>
      </c>
      <c r="I137" s="654"/>
      <c r="J137" s="654">
        <v>690</v>
      </c>
      <c r="K137" s="654"/>
      <c r="L137" s="473"/>
      <c r="M137" s="654">
        <v>164</v>
      </c>
      <c r="N137" s="654"/>
      <c r="O137" s="654">
        <v>19</v>
      </c>
      <c r="P137" s="654"/>
      <c r="Q137" s="654">
        <v>169</v>
      </c>
      <c r="R137" s="654"/>
      <c r="S137" s="652">
        <v>0</v>
      </c>
      <c r="T137" s="652"/>
      <c r="U137" s="654">
        <v>134</v>
      </c>
      <c r="V137" s="659"/>
      <c r="W137" s="419" t="s">
        <v>694</v>
      </c>
      <c r="X137" s="411"/>
    </row>
    <row r="138" spans="1:24" s="417" customFormat="1" ht="15.75" customHeight="1">
      <c r="B138" s="420"/>
      <c r="C138" s="439">
        <f t="shared" si="4"/>
        <v>610</v>
      </c>
      <c r="D138" s="647">
        <v>433</v>
      </c>
      <c r="E138" s="647"/>
      <c r="F138" s="647">
        <v>393</v>
      </c>
      <c r="G138" s="647"/>
      <c r="H138" s="647">
        <v>133</v>
      </c>
      <c r="I138" s="647"/>
      <c r="J138" s="647">
        <v>186</v>
      </c>
      <c r="K138" s="647"/>
      <c r="L138" s="470"/>
      <c r="M138" s="647">
        <v>40</v>
      </c>
      <c r="N138" s="647"/>
      <c r="O138" s="647">
        <v>8</v>
      </c>
      <c r="P138" s="647"/>
      <c r="Q138" s="647">
        <v>169</v>
      </c>
      <c r="R138" s="647"/>
      <c r="S138" s="648">
        <v>0</v>
      </c>
      <c r="T138" s="648"/>
      <c r="U138" s="647">
        <v>29</v>
      </c>
      <c r="V138" s="649"/>
      <c r="W138" s="421"/>
      <c r="X138" s="416"/>
    </row>
    <row r="139" spans="1:24" ht="15.75" customHeight="1">
      <c r="B139" s="418" t="s">
        <v>679</v>
      </c>
      <c r="C139" s="438">
        <f t="shared" si="4"/>
        <v>1294</v>
      </c>
      <c r="D139" s="654">
        <v>1062</v>
      </c>
      <c r="E139" s="654"/>
      <c r="F139" s="654">
        <v>903</v>
      </c>
      <c r="G139" s="654"/>
      <c r="H139" s="654">
        <v>248</v>
      </c>
      <c r="I139" s="654"/>
      <c r="J139" s="654">
        <v>507</v>
      </c>
      <c r="K139" s="654"/>
      <c r="L139" s="473"/>
      <c r="M139" s="654">
        <v>159</v>
      </c>
      <c r="N139" s="654"/>
      <c r="O139" s="654">
        <v>12</v>
      </c>
      <c r="P139" s="654"/>
      <c r="Q139" s="654">
        <v>218</v>
      </c>
      <c r="R139" s="654"/>
      <c r="S139" s="654">
        <v>2</v>
      </c>
      <c r="T139" s="654"/>
      <c r="U139" s="654">
        <v>123</v>
      </c>
      <c r="V139" s="659"/>
      <c r="W139" s="419" t="s">
        <v>695</v>
      </c>
      <c r="X139" s="411"/>
    </row>
    <row r="140" spans="1:24" s="417" customFormat="1" ht="15.75" customHeight="1">
      <c r="B140" s="420"/>
      <c r="C140" s="439">
        <f t="shared" si="4"/>
        <v>592</v>
      </c>
      <c r="D140" s="647">
        <v>367</v>
      </c>
      <c r="E140" s="647"/>
      <c r="F140" s="647">
        <v>328</v>
      </c>
      <c r="G140" s="647"/>
      <c r="H140" s="647">
        <v>124</v>
      </c>
      <c r="I140" s="647"/>
      <c r="J140" s="647">
        <v>140</v>
      </c>
      <c r="K140" s="647"/>
      <c r="L140" s="470"/>
      <c r="M140" s="647">
        <v>39</v>
      </c>
      <c r="N140" s="647"/>
      <c r="O140" s="647">
        <v>6</v>
      </c>
      <c r="P140" s="647"/>
      <c r="Q140" s="647">
        <v>218</v>
      </c>
      <c r="R140" s="647"/>
      <c r="S140" s="647">
        <v>1</v>
      </c>
      <c r="T140" s="647"/>
      <c r="U140" s="647">
        <v>26</v>
      </c>
      <c r="V140" s="649"/>
      <c r="W140" s="421"/>
      <c r="X140" s="416"/>
    </row>
    <row r="141" spans="1:24" ht="15.75" customHeight="1">
      <c r="A141" s="425"/>
      <c r="B141" s="426" t="s">
        <v>680</v>
      </c>
      <c r="C141" s="453">
        <f t="shared" si="4"/>
        <v>874</v>
      </c>
      <c r="D141" s="657">
        <v>632</v>
      </c>
      <c r="E141" s="657"/>
      <c r="F141" s="657">
        <v>595</v>
      </c>
      <c r="G141" s="657"/>
      <c r="H141" s="657">
        <v>102</v>
      </c>
      <c r="I141" s="657"/>
      <c r="J141" s="657">
        <v>425</v>
      </c>
      <c r="K141" s="657"/>
      <c r="L141" s="473"/>
      <c r="M141" s="657">
        <v>37</v>
      </c>
      <c r="N141" s="657"/>
      <c r="O141" s="657">
        <v>7</v>
      </c>
      <c r="P141" s="657"/>
      <c r="Q141" s="657">
        <v>235</v>
      </c>
      <c r="R141" s="657"/>
      <c r="S141" s="666">
        <v>0</v>
      </c>
      <c r="T141" s="666"/>
      <c r="U141" s="657">
        <v>24</v>
      </c>
      <c r="V141" s="667"/>
      <c r="W141" s="427" t="s">
        <v>696</v>
      </c>
      <c r="X141" s="411"/>
    </row>
    <row r="142" spans="1:24" s="417" customFormat="1" ht="15.75" customHeight="1">
      <c r="A142" s="416"/>
      <c r="B142" s="420"/>
      <c r="C142" s="439">
        <f t="shared" si="4"/>
        <v>443</v>
      </c>
      <c r="D142" s="647">
        <v>205</v>
      </c>
      <c r="E142" s="647"/>
      <c r="F142" s="647">
        <v>196</v>
      </c>
      <c r="G142" s="647"/>
      <c r="H142" s="647">
        <v>51</v>
      </c>
      <c r="I142" s="647"/>
      <c r="J142" s="647">
        <v>118</v>
      </c>
      <c r="K142" s="647"/>
      <c r="L142" s="470"/>
      <c r="M142" s="647">
        <v>9</v>
      </c>
      <c r="N142" s="647"/>
      <c r="O142" s="647">
        <v>3</v>
      </c>
      <c r="P142" s="647"/>
      <c r="Q142" s="647">
        <v>235</v>
      </c>
      <c r="R142" s="647"/>
      <c r="S142" s="648">
        <v>0</v>
      </c>
      <c r="T142" s="648"/>
      <c r="U142" s="647">
        <v>5</v>
      </c>
      <c r="V142" s="649"/>
      <c r="W142" s="421"/>
      <c r="X142" s="416"/>
    </row>
    <row r="143" spans="1:24" ht="15.75" customHeight="1">
      <c r="B143" s="418" t="s">
        <v>681</v>
      </c>
      <c r="C143" s="438">
        <f t="shared" si="4"/>
        <v>1098</v>
      </c>
      <c r="D143" s="654">
        <v>943</v>
      </c>
      <c r="E143" s="654"/>
      <c r="F143" s="654">
        <v>813</v>
      </c>
      <c r="G143" s="654"/>
      <c r="H143" s="654">
        <v>194</v>
      </c>
      <c r="I143" s="654"/>
      <c r="J143" s="654">
        <v>529</v>
      </c>
      <c r="K143" s="654"/>
      <c r="L143" s="473"/>
      <c r="M143" s="654">
        <v>130</v>
      </c>
      <c r="N143" s="654"/>
      <c r="O143" s="654">
        <v>27</v>
      </c>
      <c r="P143" s="654"/>
      <c r="Q143" s="654">
        <v>128</v>
      </c>
      <c r="R143" s="654"/>
      <c r="S143" s="652">
        <v>0</v>
      </c>
      <c r="T143" s="652"/>
      <c r="U143" s="654">
        <v>88</v>
      </c>
      <c r="V143" s="659"/>
      <c r="W143" s="419" t="s">
        <v>697</v>
      </c>
      <c r="X143" s="411"/>
    </row>
    <row r="144" spans="1:24" s="417" customFormat="1" ht="15.75" customHeight="1">
      <c r="B144" s="420"/>
      <c r="C144" s="439">
        <f t="shared" si="4"/>
        <v>448</v>
      </c>
      <c r="D144" s="647">
        <v>310</v>
      </c>
      <c r="E144" s="647"/>
      <c r="F144" s="647">
        <v>276</v>
      </c>
      <c r="G144" s="647"/>
      <c r="H144" s="647">
        <v>97</v>
      </c>
      <c r="I144" s="647"/>
      <c r="J144" s="647">
        <v>143</v>
      </c>
      <c r="K144" s="647"/>
      <c r="L144" s="470"/>
      <c r="M144" s="647">
        <v>34</v>
      </c>
      <c r="N144" s="647"/>
      <c r="O144" s="647">
        <v>10</v>
      </c>
      <c r="P144" s="647"/>
      <c r="Q144" s="647">
        <v>128</v>
      </c>
      <c r="R144" s="647"/>
      <c r="S144" s="648">
        <v>0</v>
      </c>
      <c r="T144" s="648"/>
      <c r="U144" s="647">
        <v>19</v>
      </c>
      <c r="V144" s="649"/>
      <c r="W144" s="421"/>
      <c r="X144" s="416"/>
    </row>
    <row r="145" spans="1:24" ht="15.75" customHeight="1">
      <c r="B145" s="418" t="s">
        <v>682</v>
      </c>
      <c r="C145" s="438">
        <f t="shared" si="4"/>
        <v>1677</v>
      </c>
      <c r="D145" s="654">
        <v>1282</v>
      </c>
      <c r="E145" s="654"/>
      <c r="F145" s="654">
        <v>1164</v>
      </c>
      <c r="G145" s="654"/>
      <c r="H145" s="654">
        <v>340</v>
      </c>
      <c r="I145" s="654"/>
      <c r="J145" s="654">
        <v>613</v>
      </c>
      <c r="K145" s="654"/>
      <c r="L145" s="473"/>
      <c r="M145" s="654">
        <v>118</v>
      </c>
      <c r="N145" s="654"/>
      <c r="O145" s="654">
        <v>31</v>
      </c>
      <c r="P145" s="654"/>
      <c r="Q145" s="654">
        <v>359</v>
      </c>
      <c r="R145" s="654"/>
      <c r="S145" s="654">
        <v>5</v>
      </c>
      <c r="T145" s="654"/>
      <c r="U145" s="654">
        <v>66</v>
      </c>
      <c r="V145" s="659"/>
      <c r="W145" s="419" t="s">
        <v>698</v>
      </c>
      <c r="X145" s="411"/>
    </row>
    <row r="146" spans="1:24" s="417" customFormat="1" ht="15.75" customHeight="1">
      <c r="B146" s="420"/>
      <c r="C146" s="439">
        <f t="shared" si="4"/>
        <v>832</v>
      </c>
      <c r="D146" s="647">
        <v>456</v>
      </c>
      <c r="E146" s="647"/>
      <c r="F146" s="647">
        <v>423</v>
      </c>
      <c r="G146" s="647"/>
      <c r="H146" s="647">
        <v>170</v>
      </c>
      <c r="I146" s="647"/>
      <c r="J146" s="647">
        <v>168</v>
      </c>
      <c r="K146" s="647"/>
      <c r="L146" s="470"/>
      <c r="M146" s="647">
        <v>33</v>
      </c>
      <c r="N146" s="647"/>
      <c r="O146" s="647">
        <v>15</v>
      </c>
      <c r="P146" s="647"/>
      <c r="Q146" s="647">
        <v>359</v>
      </c>
      <c r="R146" s="647"/>
      <c r="S146" s="647">
        <v>2</v>
      </c>
      <c r="T146" s="647"/>
      <c r="U146" s="647">
        <v>15</v>
      </c>
      <c r="V146" s="649"/>
      <c r="W146" s="421"/>
      <c r="X146" s="416"/>
    </row>
    <row r="147" spans="1:24" ht="15.75" customHeight="1">
      <c r="B147" s="418" t="s">
        <v>683</v>
      </c>
      <c r="C147" s="438">
        <f t="shared" si="4"/>
        <v>1551</v>
      </c>
      <c r="D147" s="654">
        <v>1290</v>
      </c>
      <c r="E147" s="654"/>
      <c r="F147" s="654">
        <v>1202</v>
      </c>
      <c r="G147" s="654"/>
      <c r="H147" s="654">
        <v>356</v>
      </c>
      <c r="I147" s="654"/>
      <c r="J147" s="654">
        <v>570</v>
      </c>
      <c r="K147" s="654"/>
      <c r="L147" s="473"/>
      <c r="M147" s="654">
        <v>88</v>
      </c>
      <c r="N147" s="654"/>
      <c r="O147" s="654">
        <v>14</v>
      </c>
      <c r="P147" s="654"/>
      <c r="Q147" s="654">
        <v>247</v>
      </c>
      <c r="R147" s="654"/>
      <c r="S147" s="652">
        <v>0</v>
      </c>
      <c r="T147" s="652"/>
      <c r="U147" s="654">
        <v>73</v>
      </c>
      <c r="V147" s="659"/>
      <c r="W147" s="419" t="s">
        <v>699</v>
      </c>
      <c r="X147" s="411"/>
    </row>
    <row r="148" spans="1:24" s="417" customFormat="1" ht="15.75" customHeight="1">
      <c r="B148" s="420"/>
      <c r="C148" s="439">
        <f t="shared" si="4"/>
        <v>729</v>
      </c>
      <c r="D148" s="647">
        <v>476</v>
      </c>
      <c r="E148" s="647"/>
      <c r="F148" s="647">
        <v>454</v>
      </c>
      <c r="G148" s="647"/>
      <c r="H148" s="647">
        <v>178</v>
      </c>
      <c r="I148" s="647"/>
      <c r="J148" s="647">
        <v>158</v>
      </c>
      <c r="K148" s="647"/>
      <c r="L148" s="470"/>
      <c r="M148" s="647">
        <v>22</v>
      </c>
      <c r="N148" s="647"/>
      <c r="O148" s="647">
        <v>6</v>
      </c>
      <c r="P148" s="647"/>
      <c r="Q148" s="647">
        <v>247</v>
      </c>
      <c r="R148" s="647"/>
      <c r="S148" s="648">
        <v>0</v>
      </c>
      <c r="T148" s="648"/>
      <c r="U148" s="647">
        <v>17</v>
      </c>
      <c r="V148" s="649"/>
      <c r="W148" s="421"/>
      <c r="X148" s="416"/>
    </row>
    <row r="149" spans="1:24" ht="15.75" customHeight="1">
      <c r="B149" s="418" t="s">
        <v>104</v>
      </c>
      <c r="C149" s="438">
        <f t="shared" si="4"/>
        <v>1776</v>
      </c>
      <c r="D149" s="654">
        <v>1549</v>
      </c>
      <c r="E149" s="654"/>
      <c r="F149" s="654">
        <v>1377</v>
      </c>
      <c r="G149" s="654"/>
      <c r="H149" s="654">
        <v>350</v>
      </c>
      <c r="I149" s="654"/>
      <c r="J149" s="654">
        <v>805</v>
      </c>
      <c r="K149" s="654"/>
      <c r="L149" s="473"/>
      <c r="M149" s="654">
        <v>172</v>
      </c>
      <c r="N149" s="654"/>
      <c r="O149" s="654">
        <v>8</v>
      </c>
      <c r="P149" s="654"/>
      <c r="Q149" s="654">
        <v>219</v>
      </c>
      <c r="R149" s="654"/>
      <c r="S149" s="652">
        <v>0</v>
      </c>
      <c r="T149" s="652"/>
      <c r="U149" s="654">
        <v>108</v>
      </c>
      <c r="V149" s="659"/>
      <c r="W149" s="419" t="s">
        <v>104</v>
      </c>
      <c r="X149" s="411"/>
    </row>
    <row r="150" spans="1:24" s="417" customFormat="1" ht="15.75" customHeight="1">
      <c r="A150" s="422"/>
      <c r="B150" s="423"/>
      <c r="C150" s="440">
        <f t="shared" si="4"/>
        <v>758</v>
      </c>
      <c r="D150" s="656">
        <v>536</v>
      </c>
      <c r="E150" s="656"/>
      <c r="F150" s="656">
        <v>490</v>
      </c>
      <c r="G150" s="656"/>
      <c r="H150" s="656">
        <v>175</v>
      </c>
      <c r="I150" s="656"/>
      <c r="J150" s="656">
        <v>221</v>
      </c>
      <c r="K150" s="656"/>
      <c r="L150" s="470"/>
      <c r="M150" s="656">
        <v>46</v>
      </c>
      <c r="N150" s="656"/>
      <c r="O150" s="656">
        <v>3</v>
      </c>
      <c r="P150" s="656"/>
      <c r="Q150" s="656">
        <v>219</v>
      </c>
      <c r="R150" s="656"/>
      <c r="S150" s="664">
        <v>0</v>
      </c>
      <c r="T150" s="664"/>
      <c r="U150" s="656">
        <v>24</v>
      </c>
      <c r="V150" s="665"/>
      <c r="W150" s="424"/>
      <c r="X150" s="416"/>
    </row>
    <row r="151" spans="1:24" ht="15.75" customHeight="1">
      <c r="B151" s="418" t="s">
        <v>106</v>
      </c>
      <c r="C151" s="438">
        <f t="shared" si="4"/>
        <v>1464</v>
      </c>
      <c r="D151" s="654">
        <v>906</v>
      </c>
      <c r="E151" s="654"/>
      <c r="F151" s="654">
        <v>840</v>
      </c>
      <c r="G151" s="654"/>
      <c r="H151" s="654">
        <v>206</v>
      </c>
      <c r="I151" s="654"/>
      <c r="J151" s="654">
        <v>451</v>
      </c>
      <c r="K151" s="654"/>
      <c r="L151" s="473"/>
      <c r="M151" s="654">
        <v>66</v>
      </c>
      <c r="N151" s="654"/>
      <c r="O151" s="654">
        <v>17</v>
      </c>
      <c r="P151" s="654"/>
      <c r="Q151" s="654">
        <v>539</v>
      </c>
      <c r="R151" s="654"/>
      <c r="S151" s="654">
        <v>2</v>
      </c>
      <c r="T151" s="654"/>
      <c r="U151" s="654">
        <v>46</v>
      </c>
      <c r="V151" s="659"/>
      <c r="W151" s="419" t="s">
        <v>106</v>
      </c>
      <c r="X151" s="411"/>
    </row>
    <row r="152" spans="1:24" s="417" customFormat="1" ht="15.75" customHeight="1">
      <c r="B152" s="420"/>
      <c r="C152" s="439">
        <f t="shared" si="4"/>
        <v>872</v>
      </c>
      <c r="D152" s="647">
        <v>324</v>
      </c>
      <c r="E152" s="647"/>
      <c r="F152" s="647">
        <v>306</v>
      </c>
      <c r="G152" s="647"/>
      <c r="H152" s="647">
        <v>103</v>
      </c>
      <c r="I152" s="647"/>
      <c r="J152" s="647">
        <v>124</v>
      </c>
      <c r="K152" s="647"/>
      <c r="L152" s="470"/>
      <c r="M152" s="647">
        <v>18</v>
      </c>
      <c r="N152" s="647"/>
      <c r="O152" s="647">
        <v>8</v>
      </c>
      <c r="P152" s="647"/>
      <c r="Q152" s="647">
        <v>539</v>
      </c>
      <c r="R152" s="647"/>
      <c r="S152" s="647">
        <v>1</v>
      </c>
      <c r="T152" s="647"/>
      <c r="U152" s="647">
        <v>11</v>
      </c>
      <c r="V152" s="649"/>
      <c r="W152" s="421"/>
      <c r="X152" s="416"/>
    </row>
    <row r="153" spans="1:24" ht="15.75" customHeight="1">
      <c r="B153" s="418" t="s">
        <v>108</v>
      </c>
      <c r="C153" s="438">
        <f t="shared" si="4"/>
        <v>854</v>
      </c>
      <c r="D153" s="654">
        <v>656</v>
      </c>
      <c r="E153" s="654"/>
      <c r="F153" s="654">
        <v>619</v>
      </c>
      <c r="G153" s="654"/>
      <c r="H153" s="654">
        <v>160</v>
      </c>
      <c r="I153" s="654"/>
      <c r="J153" s="654">
        <v>361</v>
      </c>
      <c r="K153" s="654"/>
      <c r="L153" s="473"/>
      <c r="M153" s="654">
        <v>37</v>
      </c>
      <c r="N153" s="654"/>
      <c r="O153" s="654">
        <v>6</v>
      </c>
      <c r="P153" s="654"/>
      <c r="Q153" s="654">
        <v>192</v>
      </c>
      <c r="R153" s="654"/>
      <c r="S153" s="652">
        <v>0</v>
      </c>
      <c r="T153" s="652"/>
      <c r="U153" s="654">
        <v>21</v>
      </c>
      <c r="V153" s="659"/>
      <c r="W153" s="419" t="s">
        <v>108</v>
      </c>
      <c r="X153" s="411"/>
    </row>
    <row r="154" spans="1:24" s="417" customFormat="1" ht="15.75" customHeight="1">
      <c r="B154" s="420"/>
      <c r="C154" s="439">
        <f t="shared" si="4"/>
        <v>428</v>
      </c>
      <c r="D154" s="647">
        <v>233</v>
      </c>
      <c r="E154" s="647"/>
      <c r="F154" s="647">
        <v>221</v>
      </c>
      <c r="G154" s="647"/>
      <c r="H154" s="647">
        <v>80</v>
      </c>
      <c r="I154" s="647"/>
      <c r="J154" s="647">
        <v>97</v>
      </c>
      <c r="K154" s="647"/>
      <c r="L154" s="470"/>
      <c r="M154" s="647">
        <v>12</v>
      </c>
      <c r="N154" s="647"/>
      <c r="O154" s="647">
        <v>3</v>
      </c>
      <c r="P154" s="647"/>
      <c r="Q154" s="647">
        <v>192</v>
      </c>
      <c r="R154" s="647"/>
      <c r="S154" s="648">
        <v>0</v>
      </c>
      <c r="T154" s="648"/>
      <c r="U154" s="647">
        <v>5</v>
      </c>
      <c r="V154" s="649"/>
      <c r="W154" s="421"/>
      <c r="X154" s="416"/>
    </row>
    <row r="155" spans="1:24" ht="15.75" customHeight="1">
      <c r="B155" s="418" t="s">
        <v>109</v>
      </c>
      <c r="C155" s="438">
        <f t="shared" si="4"/>
        <v>1023</v>
      </c>
      <c r="D155" s="654">
        <v>735</v>
      </c>
      <c r="E155" s="654"/>
      <c r="F155" s="654">
        <v>665</v>
      </c>
      <c r="G155" s="654"/>
      <c r="H155" s="654">
        <v>216</v>
      </c>
      <c r="I155" s="654"/>
      <c r="J155" s="654">
        <v>317</v>
      </c>
      <c r="K155" s="654"/>
      <c r="L155" s="473"/>
      <c r="M155" s="654">
        <v>70</v>
      </c>
      <c r="N155" s="654"/>
      <c r="O155" s="654">
        <v>14</v>
      </c>
      <c r="P155" s="654"/>
      <c r="Q155" s="654">
        <v>274</v>
      </c>
      <c r="R155" s="654"/>
      <c r="S155" s="652">
        <v>0</v>
      </c>
      <c r="T155" s="652"/>
      <c r="U155" s="654">
        <v>61</v>
      </c>
      <c r="V155" s="659"/>
      <c r="W155" s="419" t="s">
        <v>109</v>
      </c>
      <c r="X155" s="411"/>
    </row>
    <row r="156" spans="1:24" s="417" customFormat="1" ht="15.75" customHeight="1" thickBot="1">
      <c r="A156" s="431"/>
      <c r="B156" s="449"/>
      <c r="C156" s="450">
        <f t="shared" si="4"/>
        <v>551</v>
      </c>
      <c r="D156" s="655">
        <v>270</v>
      </c>
      <c r="E156" s="655"/>
      <c r="F156" s="655">
        <v>252</v>
      </c>
      <c r="G156" s="655"/>
      <c r="H156" s="655">
        <v>108</v>
      </c>
      <c r="I156" s="655"/>
      <c r="J156" s="655">
        <v>89</v>
      </c>
      <c r="K156" s="655"/>
      <c r="L156" s="470"/>
      <c r="M156" s="655">
        <v>18</v>
      </c>
      <c r="N156" s="655"/>
      <c r="O156" s="655">
        <v>7</v>
      </c>
      <c r="P156" s="655"/>
      <c r="Q156" s="655">
        <v>274</v>
      </c>
      <c r="R156" s="655"/>
      <c r="S156" s="660">
        <v>0</v>
      </c>
      <c r="T156" s="660"/>
      <c r="U156" s="655">
        <v>14</v>
      </c>
      <c r="V156" s="661"/>
      <c r="W156" s="433"/>
      <c r="X156" s="416"/>
    </row>
    <row r="157" spans="1:24" ht="18.75" customHeight="1">
      <c r="A157" s="662" t="s">
        <v>710</v>
      </c>
      <c r="B157" s="662"/>
      <c r="C157" s="662"/>
      <c r="D157" s="662"/>
      <c r="E157" s="662"/>
      <c r="F157" s="662"/>
      <c r="G157" s="662"/>
      <c r="H157" s="662"/>
      <c r="I157" s="662"/>
      <c r="J157" s="662"/>
      <c r="K157" s="662"/>
      <c r="L157" s="662"/>
      <c r="M157" s="662"/>
      <c r="N157" s="662"/>
      <c r="O157" s="662"/>
      <c r="P157" s="662"/>
      <c r="Q157" s="662"/>
      <c r="R157" s="662"/>
      <c r="S157" s="662"/>
      <c r="T157" s="662"/>
      <c r="U157" s="662"/>
      <c r="V157" s="662"/>
    </row>
    <row r="158" spans="1:24" ht="7.5" customHeight="1">
      <c r="B158" s="410"/>
      <c r="C158" s="410"/>
      <c r="D158" s="410"/>
      <c r="E158" s="410"/>
      <c r="F158" s="410"/>
      <c r="G158" s="410"/>
      <c r="H158" s="410"/>
      <c r="I158" s="410"/>
      <c r="J158" s="410"/>
      <c r="K158" s="410"/>
      <c r="L158" s="410"/>
      <c r="M158" s="410"/>
      <c r="N158" s="410"/>
      <c r="O158" s="410"/>
      <c r="P158" s="410"/>
      <c r="Q158" s="410"/>
      <c r="R158" s="410"/>
    </row>
    <row r="159" spans="1:24" s="306" customFormat="1" ht="12" customHeight="1">
      <c r="B159" s="147"/>
      <c r="C159" s="147"/>
      <c r="D159" s="147"/>
      <c r="E159" s="147"/>
      <c r="F159" s="147"/>
      <c r="G159" s="147"/>
      <c r="H159" s="147"/>
      <c r="I159" s="147"/>
      <c r="J159" s="147"/>
      <c r="K159" s="317" t="s">
        <v>669</v>
      </c>
      <c r="L159" s="317"/>
      <c r="M159" s="147" t="s">
        <v>551</v>
      </c>
      <c r="O159" s="147"/>
      <c r="P159" s="147"/>
      <c r="Q159" s="147"/>
      <c r="R159" s="147"/>
      <c r="S159" s="147"/>
      <c r="T159" s="147"/>
      <c r="U159" s="147"/>
      <c r="V159" s="147"/>
    </row>
    <row r="160" spans="1:24" ht="7.5" customHeight="1" thickBot="1">
      <c r="B160" s="410"/>
      <c r="C160" s="410"/>
      <c r="D160" s="410"/>
      <c r="E160" s="410"/>
      <c r="F160" s="410"/>
      <c r="G160" s="410"/>
      <c r="H160" s="410"/>
      <c r="I160" s="410"/>
      <c r="J160" s="410"/>
      <c r="K160" s="410"/>
      <c r="L160" s="410"/>
      <c r="M160" s="410"/>
      <c r="N160" s="410"/>
      <c r="O160" s="410"/>
      <c r="P160" s="410"/>
      <c r="Q160" s="410"/>
      <c r="R160" s="410"/>
      <c r="X160" s="411"/>
    </row>
    <row r="161" spans="1:24" s="55" customFormat="1" ht="15.75" customHeight="1">
      <c r="A161" s="565" t="s">
        <v>166</v>
      </c>
      <c r="B161" s="566"/>
      <c r="C161" s="642" t="s">
        <v>670</v>
      </c>
      <c r="D161" s="663" t="s">
        <v>534</v>
      </c>
      <c r="E161" s="566"/>
      <c r="F161" s="663" t="s">
        <v>671</v>
      </c>
      <c r="G161" s="566"/>
      <c r="H161" s="569" t="s">
        <v>550</v>
      </c>
      <c r="I161" s="566"/>
      <c r="J161" s="569" t="s">
        <v>535</v>
      </c>
      <c r="K161" s="566"/>
      <c r="L161" s="477"/>
      <c r="M161" s="569" t="s">
        <v>672</v>
      </c>
      <c r="N161" s="566"/>
      <c r="O161" s="569" t="s">
        <v>673</v>
      </c>
      <c r="P161" s="566"/>
      <c r="Q161" s="663" t="s">
        <v>674</v>
      </c>
      <c r="R161" s="566"/>
      <c r="S161" s="663" t="s">
        <v>675</v>
      </c>
      <c r="T161" s="566"/>
      <c r="U161" s="569" t="s">
        <v>676</v>
      </c>
      <c r="V161" s="566"/>
      <c r="W161" s="571" t="s">
        <v>449</v>
      </c>
    </row>
    <row r="162" spans="1:24" s="55" customFormat="1" ht="15.75" customHeight="1">
      <c r="A162" s="567"/>
      <c r="B162" s="568"/>
      <c r="C162" s="568"/>
      <c r="D162" s="570"/>
      <c r="E162" s="568"/>
      <c r="F162" s="570"/>
      <c r="G162" s="568"/>
      <c r="H162" s="570"/>
      <c r="I162" s="568"/>
      <c r="J162" s="570"/>
      <c r="K162" s="568"/>
      <c r="L162" s="477"/>
      <c r="M162" s="570"/>
      <c r="N162" s="568"/>
      <c r="O162" s="570"/>
      <c r="P162" s="568"/>
      <c r="Q162" s="570"/>
      <c r="R162" s="568"/>
      <c r="S162" s="570"/>
      <c r="T162" s="568"/>
      <c r="U162" s="570"/>
      <c r="V162" s="568"/>
      <c r="W162" s="572"/>
    </row>
    <row r="163" spans="1:24" ht="15.75" customHeight="1">
      <c r="B163" s="418" t="s">
        <v>111</v>
      </c>
      <c r="C163" s="438">
        <f t="shared" si="4"/>
        <v>2307</v>
      </c>
      <c r="D163" s="650">
        <v>1739</v>
      </c>
      <c r="E163" s="650"/>
      <c r="F163" s="650">
        <v>1631</v>
      </c>
      <c r="G163" s="650"/>
      <c r="H163" s="650">
        <v>412</v>
      </c>
      <c r="I163" s="650"/>
      <c r="J163" s="650">
        <v>962</v>
      </c>
      <c r="K163" s="650"/>
      <c r="L163" s="469"/>
      <c r="M163" s="650">
        <v>108</v>
      </c>
      <c r="N163" s="650"/>
      <c r="O163" s="650">
        <v>40</v>
      </c>
      <c r="P163" s="650"/>
      <c r="Q163" s="650">
        <v>524</v>
      </c>
      <c r="R163" s="650"/>
      <c r="S163" s="650">
        <v>4</v>
      </c>
      <c r="T163" s="650"/>
      <c r="U163" s="654">
        <v>77</v>
      </c>
      <c r="V163" s="659"/>
      <c r="W163" s="419" t="s">
        <v>111</v>
      </c>
      <c r="X163" s="411"/>
    </row>
    <row r="164" spans="1:24" s="417" customFormat="1" ht="15.75" customHeight="1">
      <c r="B164" s="420"/>
      <c r="C164" s="439">
        <f t="shared" si="4"/>
        <v>1163</v>
      </c>
      <c r="D164" s="647">
        <v>619</v>
      </c>
      <c r="E164" s="647"/>
      <c r="F164" s="647">
        <v>590</v>
      </c>
      <c r="G164" s="647"/>
      <c r="H164" s="647">
        <v>206</v>
      </c>
      <c r="I164" s="647"/>
      <c r="J164" s="647">
        <v>269</v>
      </c>
      <c r="K164" s="647"/>
      <c r="L164" s="470"/>
      <c r="M164" s="647">
        <v>29</v>
      </c>
      <c r="N164" s="647"/>
      <c r="O164" s="647">
        <v>19</v>
      </c>
      <c r="P164" s="647"/>
      <c r="Q164" s="647">
        <v>524</v>
      </c>
      <c r="R164" s="647"/>
      <c r="S164" s="647">
        <v>1</v>
      </c>
      <c r="T164" s="647"/>
      <c r="U164" s="647">
        <v>17</v>
      </c>
      <c r="V164" s="649"/>
      <c r="W164" s="421"/>
      <c r="X164" s="416"/>
    </row>
    <row r="165" spans="1:24" ht="15.75" customHeight="1">
      <c r="B165" s="418" t="s">
        <v>113</v>
      </c>
      <c r="C165" s="438">
        <f t="shared" si="4"/>
        <v>1132</v>
      </c>
      <c r="D165" s="654">
        <v>861</v>
      </c>
      <c r="E165" s="654"/>
      <c r="F165" s="654">
        <v>734</v>
      </c>
      <c r="G165" s="654"/>
      <c r="H165" s="654">
        <v>198</v>
      </c>
      <c r="I165" s="654"/>
      <c r="J165" s="654">
        <v>394</v>
      </c>
      <c r="K165" s="654"/>
      <c r="L165" s="473"/>
      <c r="M165" s="654">
        <v>127</v>
      </c>
      <c r="N165" s="654"/>
      <c r="O165" s="654">
        <v>9</v>
      </c>
      <c r="P165" s="654"/>
      <c r="Q165" s="654">
        <v>262</v>
      </c>
      <c r="R165" s="654"/>
      <c r="S165" s="652">
        <v>0</v>
      </c>
      <c r="T165" s="652"/>
      <c r="U165" s="654">
        <v>106</v>
      </c>
      <c r="V165" s="659"/>
      <c r="W165" s="419" t="s">
        <v>113</v>
      </c>
      <c r="X165" s="411"/>
    </row>
    <row r="166" spans="1:24" s="417" customFormat="1" ht="15.75" customHeight="1">
      <c r="A166" s="416"/>
      <c r="B166" s="420"/>
      <c r="C166" s="439">
        <f t="shared" si="4"/>
        <v>567</v>
      </c>
      <c r="D166" s="647">
        <v>301</v>
      </c>
      <c r="E166" s="647"/>
      <c r="F166" s="647">
        <v>270</v>
      </c>
      <c r="G166" s="647"/>
      <c r="H166" s="647">
        <v>99</v>
      </c>
      <c r="I166" s="647"/>
      <c r="J166" s="647">
        <v>111</v>
      </c>
      <c r="K166" s="647"/>
      <c r="L166" s="470"/>
      <c r="M166" s="647">
        <v>31</v>
      </c>
      <c r="N166" s="647"/>
      <c r="O166" s="647">
        <v>4</v>
      </c>
      <c r="P166" s="647"/>
      <c r="Q166" s="647">
        <v>262</v>
      </c>
      <c r="R166" s="647"/>
      <c r="S166" s="648">
        <v>0</v>
      </c>
      <c r="T166" s="648"/>
      <c r="U166" s="647">
        <v>23</v>
      </c>
      <c r="V166" s="649"/>
      <c r="W166" s="421"/>
      <c r="X166" s="416"/>
    </row>
    <row r="167" spans="1:24" ht="15.75" customHeight="1">
      <c r="A167" s="411"/>
      <c r="B167" s="418" t="s">
        <v>115</v>
      </c>
      <c r="C167" s="438">
        <f t="shared" si="4"/>
        <v>1530</v>
      </c>
      <c r="D167" s="650">
        <v>1314</v>
      </c>
      <c r="E167" s="650"/>
      <c r="F167" s="650">
        <v>1199</v>
      </c>
      <c r="G167" s="650"/>
      <c r="H167" s="650">
        <v>232</v>
      </c>
      <c r="I167" s="650"/>
      <c r="J167" s="650">
        <v>745</v>
      </c>
      <c r="K167" s="650"/>
      <c r="L167" s="469"/>
      <c r="M167" s="650">
        <v>115</v>
      </c>
      <c r="N167" s="650"/>
      <c r="O167" s="650">
        <v>15</v>
      </c>
      <c r="P167" s="650"/>
      <c r="Q167" s="650">
        <v>199</v>
      </c>
      <c r="R167" s="650"/>
      <c r="S167" s="650">
        <v>2</v>
      </c>
      <c r="T167" s="650"/>
      <c r="U167" s="650">
        <v>98</v>
      </c>
      <c r="V167" s="653"/>
      <c r="W167" s="419" t="s">
        <v>115</v>
      </c>
      <c r="X167" s="411"/>
    </row>
    <row r="168" spans="1:24" s="417" customFormat="1" ht="15.75" customHeight="1">
      <c r="A168" s="416"/>
      <c r="B168" s="420"/>
      <c r="C168" s="439">
        <f t="shared" si="4"/>
        <v>637</v>
      </c>
      <c r="D168" s="647">
        <v>431</v>
      </c>
      <c r="E168" s="647"/>
      <c r="F168" s="647">
        <v>403</v>
      </c>
      <c r="G168" s="647"/>
      <c r="H168" s="647">
        <v>116</v>
      </c>
      <c r="I168" s="647"/>
      <c r="J168" s="647">
        <v>200</v>
      </c>
      <c r="K168" s="647"/>
      <c r="L168" s="470"/>
      <c r="M168" s="647">
        <v>28</v>
      </c>
      <c r="N168" s="647"/>
      <c r="O168" s="647">
        <v>6</v>
      </c>
      <c r="P168" s="647"/>
      <c r="Q168" s="647">
        <v>199</v>
      </c>
      <c r="R168" s="647"/>
      <c r="S168" s="647">
        <v>1</v>
      </c>
      <c r="T168" s="647"/>
      <c r="U168" s="647">
        <v>21</v>
      </c>
      <c r="V168" s="649"/>
      <c r="W168" s="421"/>
      <c r="X168" s="416"/>
    </row>
    <row r="169" spans="1:24" s="435" customFormat="1" ht="15.75" customHeight="1">
      <c r="A169" s="436"/>
      <c r="B169" s="448" t="s">
        <v>117</v>
      </c>
      <c r="C169" s="447">
        <f t="shared" si="4"/>
        <v>2333</v>
      </c>
      <c r="D169" s="650">
        <v>1933</v>
      </c>
      <c r="E169" s="650"/>
      <c r="F169" s="650">
        <v>1800</v>
      </c>
      <c r="G169" s="650"/>
      <c r="H169" s="650">
        <v>582</v>
      </c>
      <c r="I169" s="650"/>
      <c r="J169" s="650">
        <v>878</v>
      </c>
      <c r="K169" s="650"/>
      <c r="L169" s="469"/>
      <c r="M169" s="650">
        <v>133</v>
      </c>
      <c r="N169" s="650"/>
      <c r="O169" s="650">
        <v>12</v>
      </c>
      <c r="P169" s="650"/>
      <c r="Q169" s="650">
        <v>388</v>
      </c>
      <c r="R169" s="650"/>
      <c r="S169" s="652">
        <v>0</v>
      </c>
      <c r="T169" s="652"/>
      <c r="U169" s="650">
        <v>77</v>
      </c>
      <c r="V169" s="653"/>
      <c r="W169" s="419" t="s">
        <v>546</v>
      </c>
      <c r="X169" s="436"/>
    </row>
    <row r="170" spans="1:24" s="417" customFormat="1" ht="15.75" customHeight="1">
      <c r="A170" s="416"/>
      <c r="B170" s="420"/>
      <c r="C170" s="451">
        <f t="shared" si="4"/>
        <v>1105</v>
      </c>
      <c r="D170" s="647">
        <v>712</v>
      </c>
      <c r="E170" s="647"/>
      <c r="F170" s="647">
        <v>675</v>
      </c>
      <c r="G170" s="647"/>
      <c r="H170" s="647">
        <v>291</v>
      </c>
      <c r="I170" s="647"/>
      <c r="J170" s="647">
        <v>238</v>
      </c>
      <c r="K170" s="647"/>
      <c r="L170" s="470"/>
      <c r="M170" s="647">
        <v>37</v>
      </c>
      <c r="N170" s="647"/>
      <c r="O170" s="647">
        <v>5</v>
      </c>
      <c r="P170" s="647"/>
      <c r="Q170" s="647">
        <v>388</v>
      </c>
      <c r="R170" s="647"/>
      <c r="S170" s="648">
        <v>0</v>
      </c>
      <c r="T170" s="648"/>
      <c r="U170" s="647">
        <v>19</v>
      </c>
      <c r="V170" s="649"/>
      <c r="W170" s="421"/>
      <c r="X170" s="416"/>
    </row>
    <row r="171" spans="1:24" ht="15.75" customHeight="1">
      <c r="A171" s="432"/>
      <c r="B171" s="418" t="s">
        <v>119</v>
      </c>
      <c r="C171" s="438">
        <f t="shared" ref="C171:C192" si="5">+F171+M171+O171+Q171+S171</f>
        <v>1500</v>
      </c>
      <c r="D171" s="650">
        <v>1360</v>
      </c>
      <c r="E171" s="650"/>
      <c r="F171" s="650">
        <v>1215</v>
      </c>
      <c r="G171" s="650"/>
      <c r="H171" s="650">
        <v>186</v>
      </c>
      <c r="I171" s="650"/>
      <c r="J171" s="650">
        <v>816</v>
      </c>
      <c r="K171" s="650"/>
      <c r="L171" s="469"/>
      <c r="M171" s="650">
        <v>145</v>
      </c>
      <c r="N171" s="650"/>
      <c r="O171" s="650">
        <v>10</v>
      </c>
      <c r="P171" s="650"/>
      <c r="Q171" s="650">
        <v>130</v>
      </c>
      <c r="R171" s="650"/>
      <c r="S171" s="652">
        <v>0</v>
      </c>
      <c r="T171" s="652"/>
      <c r="U171" s="650">
        <v>90</v>
      </c>
      <c r="V171" s="653"/>
      <c r="W171" s="419" t="s">
        <v>119</v>
      </c>
      <c r="X171" s="411"/>
    </row>
    <row r="172" spans="1:24" s="417" customFormat="1" ht="15.75" customHeight="1">
      <c r="A172" s="454"/>
      <c r="B172" s="423"/>
      <c r="C172" s="440">
        <f t="shared" si="5"/>
        <v>564</v>
      </c>
      <c r="D172" s="656">
        <v>430</v>
      </c>
      <c r="E172" s="656"/>
      <c r="F172" s="656">
        <v>393</v>
      </c>
      <c r="G172" s="656"/>
      <c r="H172" s="656">
        <v>93</v>
      </c>
      <c r="I172" s="656"/>
      <c r="J172" s="656">
        <v>217</v>
      </c>
      <c r="K172" s="656"/>
      <c r="L172" s="470"/>
      <c r="M172" s="656">
        <v>37</v>
      </c>
      <c r="N172" s="656"/>
      <c r="O172" s="656">
        <v>4</v>
      </c>
      <c r="P172" s="656"/>
      <c r="Q172" s="656">
        <v>130</v>
      </c>
      <c r="R172" s="656"/>
      <c r="S172" s="664">
        <v>0</v>
      </c>
      <c r="T172" s="664"/>
      <c r="U172" s="656">
        <v>20</v>
      </c>
      <c r="V172" s="665"/>
      <c r="W172" s="424"/>
      <c r="X172" s="416"/>
    </row>
    <row r="173" spans="1:24" ht="15.75" customHeight="1">
      <c r="A173" s="411"/>
      <c r="B173" s="418" t="s">
        <v>684</v>
      </c>
      <c r="C173" s="438">
        <f t="shared" si="5"/>
        <v>397</v>
      </c>
      <c r="D173" s="654">
        <v>314</v>
      </c>
      <c r="E173" s="654"/>
      <c r="F173" s="654">
        <v>296</v>
      </c>
      <c r="G173" s="654"/>
      <c r="H173" s="654">
        <v>84</v>
      </c>
      <c r="I173" s="654"/>
      <c r="J173" s="654">
        <v>165</v>
      </c>
      <c r="K173" s="654"/>
      <c r="L173" s="473"/>
      <c r="M173" s="654">
        <v>18</v>
      </c>
      <c r="N173" s="654"/>
      <c r="O173" s="654">
        <v>2</v>
      </c>
      <c r="P173" s="654"/>
      <c r="Q173" s="654">
        <v>81</v>
      </c>
      <c r="R173" s="654"/>
      <c r="S173" s="652">
        <v>0</v>
      </c>
      <c r="T173" s="652"/>
      <c r="U173" s="654">
        <v>7</v>
      </c>
      <c r="V173" s="659"/>
      <c r="W173" s="419" t="s">
        <v>700</v>
      </c>
      <c r="X173" s="411"/>
    </row>
    <row r="174" spans="1:24" s="417" customFormat="1" ht="15.75" customHeight="1">
      <c r="A174" s="416"/>
      <c r="B174" s="420"/>
      <c r="C174" s="439">
        <f t="shared" si="5"/>
        <v>194</v>
      </c>
      <c r="D174" s="647">
        <v>112</v>
      </c>
      <c r="E174" s="647"/>
      <c r="F174" s="647">
        <v>106</v>
      </c>
      <c r="G174" s="647"/>
      <c r="H174" s="647">
        <v>42</v>
      </c>
      <c r="I174" s="647"/>
      <c r="J174" s="647">
        <v>45</v>
      </c>
      <c r="K174" s="647"/>
      <c r="L174" s="470"/>
      <c r="M174" s="647">
        <v>6</v>
      </c>
      <c r="N174" s="647"/>
      <c r="O174" s="647">
        <v>1</v>
      </c>
      <c r="P174" s="647"/>
      <c r="Q174" s="647">
        <v>81</v>
      </c>
      <c r="R174" s="647"/>
      <c r="S174" s="648">
        <v>0</v>
      </c>
      <c r="T174" s="648"/>
      <c r="U174" s="647">
        <v>2</v>
      </c>
      <c r="V174" s="649"/>
      <c r="W174" s="421"/>
      <c r="X174" s="416"/>
    </row>
    <row r="175" spans="1:24" ht="15.75" customHeight="1">
      <c r="A175" s="411"/>
      <c r="B175" s="418" t="s">
        <v>685</v>
      </c>
      <c r="C175" s="438">
        <f t="shared" si="5"/>
        <v>623</v>
      </c>
      <c r="D175" s="654">
        <v>583</v>
      </c>
      <c r="E175" s="654"/>
      <c r="F175" s="654">
        <v>503</v>
      </c>
      <c r="G175" s="654"/>
      <c r="H175" s="654">
        <v>124</v>
      </c>
      <c r="I175" s="654"/>
      <c r="J175" s="654">
        <v>338</v>
      </c>
      <c r="K175" s="654"/>
      <c r="L175" s="473"/>
      <c r="M175" s="654">
        <v>80</v>
      </c>
      <c r="N175" s="654"/>
      <c r="O175" s="654">
        <v>2</v>
      </c>
      <c r="P175" s="654"/>
      <c r="Q175" s="654">
        <v>38</v>
      </c>
      <c r="R175" s="654"/>
      <c r="S175" s="652">
        <v>0</v>
      </c>
      <c r="T175" s="652"/>
      <c r="U175" s="654">
        <v>64</v>
      </c>
      <c r="V175" s="659"/>
      <c r="W175" s="419" t="s">
        <v>701</v>
      </c>
      <c r="X175" s="411"/>
    </row>
    <row r="176" spans="1:24" s="417" customFormat="1" ht="15.75" customHeight="1">
      <c r="A176" s="416"/>
      <c r="B176" s="420"/>
      <c r="C176" s="439">
        <f t="shared" si="5"/>
        <v>228</v>
      </c>
      <c r="D176" s="647">
        <v>189</v>
      </c>
      <c r="E176" s="647"/>
      <c r="F176" s="647">
        <v>169</v>
      </c>
      <c r="G176" s="647"/>
      <c r="H176" s="647">
        <v>62</v>
      </c>
      <c r="I176" s="647"/>
      <c r="J176" s="647">
        <v>89</v>
      </c>
      <c r="K176" s="647"/>
      <c r="L176" s="470"/>
      <c r="M176" s="647">
        <v>20</v>
      </c>
      <c r="N176" s="647"/>
      <c r="O176" s="647">
        <v>1</v>
      </c>
      <c r="P176" s="647"/>
      <c r="Q176" s="647">
        <v>38</v>
      </c>
      <c r="R176" s="647"/>
      <c r="S176" s="648">
        <v>0</v>
      </c>
      <c r="T176" s="648"/>
      <c r="U176" s="647">
        <v>14</v>
      </c>
      <c r="V176" s="649"/>
      <c r="W176" s="421"/>
      <c r="X176" s="416"/>
    </row>
    <row r="177" spans="1:24" ht="15.75" customHeight="1">
      <c r="B177" s="418" t="s">
        <v>686</v>
      </c>
      <c r="C177" s="438">
        <f t="shared" si="5"/>
        <v>1053</v>
      </c>
      <c r="D177" s="654">
        <v>880</v>
      </c>
      <c r="E177" s="654"/>
      <c r="F177" s="654">
        <v>813</v>
      </c>
      <c r="G177" s="654"/>
      <c r="H177" s="654">
        <v>232</v>
      </c>
      <c r="I177" s="654"/>
      <c r="J177" s="654">
        <v>418</v>
      </c>
      <c r="K177" s="654"/>
      <c r="L177" s="473"/>
      <c r="M177" s="654">
        <v>67</v>
      </c>
      <c r="N177" s="654"/>
      <c r="O177" s="654">
        <v>17</v>
      </c>
      <c r="P177" s="654"/>
      <c r="Q177" s="654">
        <v>156</v>
      </c>
      <c r="R177" s="654"/>
      <c r="S177" s="652">
        <v>0</v>
      </c>
      <c r="T177" s="652"/>
      <c r="U177" s="654">
        <v>39</v>
      </c>
      <c r="V177" s="659"/>
      <c r="W177" s="419" t="s">
        <v>702</v>
      </c>
      <c r="X177" s="411"/>
    </row>
    <row r="178" spans="1:24" s="417" customFormat="1" ht="15.75" customHeight="1">
      <c r="B178" s="420"/>
      <c r="C178" s="439">
        <f t="shared" si="5"/>
        <v>481</v>
      </c>
      <c r="D178" s="647">
        <v>319</v>
      </c>
      <c r="E178" s="647"/>
      <c r="F178" s="647">
        <v>300</v>
      </c>
      <c r="G178" s="647"/>
      <c r="H178" s="647">
        <v>116</v>
      </c>
      <c r="I178" s="647"/>
      <c r="J178" s="647">
        <v>116</v>
      </c>
      <c r="K178" s="647"/>
      <c r="L178" s="470"/>
      <c r="M178" s="647">
        <v>19</v>
      </c>
      <c r="N178" s="647"/>
      <c r="O178" s="647">
        <v>6</v>
      </c>
      <c r="P178" s="647"/>
      <c r="Q178" s="647">
        <v>156</v>
      </c>
      <c r="R178" s="647"/>
      <c r="S178" s="648">
        <v>0</v>
      </c>
      <c r="T178" s="648"/>
      <c r="U178" s="647">
        <v>9</v>
      </c>
      <c r="V178" s="649"/>
      <c r="W178" s="421"/>
      <c r="X178" s="416"/>
    </row>
    <row r="179" spans="1:24" ht="15.75" customHeight="1">
      <c r="B179" s="418" t="s">
        <v>687</v>
      </c>
      <c r="C179" s="438">
        <f t="shared" si="5"/>
        <v>1344</v>
      </c>
      <c r="D179" s="654">
        <v>1146</v>
      </c>
      <c r="E179" s="654"/>
      <c r="F179" s="654">
        <v>1037</v>
      </c>
      <c r="G179" s="654"/>
      <c r="H179" s="654">
        <v>242</v>
      </c>
      <c r="I179" s="654"/>
      <c r="J179" s="654">
        <v>643</v>
      </c>
      <c r="K179" s="654"/>
      <c r="L179" s="473"/>
      <c r="M179" s="654">
        <v>109</v>
      </c>
      <c r="N179" s="654"/>
      <c r="O179" s="654">
        <v>10</v>
      </c>
      <c r="P179" s="654"/>
      <c r="Q179" s="654">
        <v>188</v>
      </c>
      <c r="R179" s="654"/>
      <c r="S179" s="652">
        <v>0</v>
      </c>
      <c r="T179" s="652"/>
      <c r="U179" s="654">
        <v>78</v>
      </c>
      <c r="V179" s="659"/>
      <c r="W179" s="419" t="s">
        <v>703</v>
      </c>
      <c r="X179" s="411"/>
    </row>
    <row r="180" spans="1:24" s="417" customFormat="1" ht="15.75" customHeight="1">
      <c r="B180" s="420"/>
      <c r="C180" s="439">
        <f t="shared" si="5"/>
        <v>586</v>
      </c>
      <c r="D180" s="647">
        <v>393</v>
      </c>
      <c r="E180" s="647"/>
      <c r="F180" s="647">
        <v>365</v>
      </c>
      <c r="G180" s="647"/>
      <c r="H180" s="647">
        <v>121</v>
      </c>
      <c r="I180" s="647"/>
      <c r="J180" s="647">
        <v>176</v>
      </c>
      <c r="K180" s="647"/>
      <c r="L180" s="470"/>
      <c r="M180" s="647">
        <v>28</v>
      </c>
      <c r="N180" s="647"/>
      <c r="O180" s="647">
        <v>5</v>
      </c>
      <c r="P180" s="647"/>
      <c r="Q180" s="647">
        <v>188</v>
      </c>
      <c r="R180" s="647"/>
      <c r="S180" s="648">
        <v>0</v>
      </c>
      <c r="T180" s="648"/>
      <c r="U180" s="647">
        <v>18</v>
      </c>
      <c r="V180" s="649"/>
      <c r="W180" s="421"/>
      <c r="X180" s="416"/>
    </row>
    <row r="181" spans="1:24" s="411" customFormat="1" ht="15.75" customHeight="1">
      <c r="B181" s="418" t="s">
        <v>688</v>
      </c>
      <c r="C181" s="438">
        <f t="shared" si="5"/>
        <v>104</v>
      </c>
      <c r="D181" s="651">
        <v>57</v>
      </c>
      <c r="E181" s="651"/>
      <c r="F181" s="651">
        <v>41</v>
      </c>
      <c r="G181" s="651"/>
      <c r="H181" s="651">
        <v>12</v>
      </c>
      <c r="I181" s="651"/>
      <c r="J181" s="651">
        <v>11</v>
      </c>
      <c r="K181" s="651"/>
      <c r="L181" s="471"/>
      <c r="M181" s="651">
        <v>16</v>
      </c>
      <c r="N181" s="651"/>
      <c r="O181" s="651">
        <v>4</v>
      </c>
      <c r="P181" s="651"/>
      <c r="Q181" s="651">
        <v>43</v>
      </c>
      <c r="R181" s="651"/>
      <c r="S181" s="652">
        <v>0</v>
      </c>
      <c r="T181" s="652"/>
      <c r="U181" s="651">
        <v>18</v>
      </c>
      <c r="V181" s="658"/>
      <c r="W181" s="419" t="s">
        <v>704</v>
      </c>
    </row>
    <row r="182" spans="1:24" s="416" customFormat="1" ht="15.75" customHeight="1">
      <c r="B182" s="420"/>
      <c r="C182" s="439">
        <f t="shared" si="5"/>
        <v>64</v>
      </c>
      <c r="D182" s="647">
        <v>20</v>
      </c>
      <c r="E182" s="647"/>
      <c r="F182" s="647">
        <v>16</v>
      </c>
      <c r="G182" s="647"/>
      <c r="H182" s="647">
        <v>6</v>
      </c>
      <c r="I182" s="647"/>
      <c r="J182" s="647">
        <v>3</v>
      </c>
      <c r="K182" s="647"/>
      <c r="L182" s="470"/>
      <c r="M182" s="647">
        <v>4</v>
      </c>
      <c r="N182" s="647"/>
      <c r="O182" s="647">
        <v>1</v>
      </c>
      <c r="P182" s="647"/>
      <c r="Q182" s="647">
        <v>43</v>
      </c>
      <c r="R182" s="647"/>
      <c r="S182" s="648">
        <v>0</v>
      </c>
      <c r="T182" s="648"/>
      <c r="U182" s="647">
        <v>4</v>
      </c>
      <c r="V182" s="649"/>
      <c r="W182" s="421"/>
    </row>
    <row r="183" spans="1:24" s="411" customFormat="1" ht="15.75" customHeight="1">
      <c r="A183" s="425"/>
      <c r="B183" s="426" t="s">
        <v>689</v>
      </c>
      <c r="C183" s="453">
        <f t="shared" si="5"/>
        <v>524</v>
      </c>
      <c r="D183" s="679">
        <v>406</v>
      </c>
      <c r="E183" s="679"/>
      <c r="F183" s="679">
        <v>365</v>
      </c>
      <c r="G183" s="679"/>
      <c r="H183" s="679">
        <v>126</v>
      </c>
      <c r="I183" s="679"/>
      <c r="J183" s="679">
        <v>162</v>
      </c>
      <c r="K183" s="679"/>
      <c r="L183" s="471"/>
      <c r="M183" s="679">
        <v>41</v>
      </c>
      <c r="N183" s="679"/>
      <c r="O183" s="679">
        <v>15</v>
      </c>
      <c r="P183" s="679"/>
      <c r="Q183" s="679">
        <v>103</v>
      </c>
      <c r="R183" s="679"/>
      <c r="S183" s="666">
        <v>0</v>
      </c>
      <c r="T183" s="666"/>
      <c r="U183" s="679">
        <v>30</v>
      </c>
      <c r="V183" s="680"/>
      <c r="W183" s="427" t="s">
        <v>705</v>
      </c>
    </row>
    <row r="184" spans="1:24" s="416" customFormat="1" ht="15.75" customHeight="1">
      <c r="B184" s="420"/>
      <c r="C184" s="439">
        <f t="shared" si="5"/>
        <v>259</v>
      </c>
      <c r="D184" s="647">
        <v>152</v>
      </c>
      <c r="E184" s="647"/>
      <c r="F184" s="647">
        <v>140</v>
      </c>
      <c r="G184" s="647"/>
      <c r="H184" s="647">
        <v>63</v>
      </c>
      <c r="I184" s="647"/>
      <c r="J184" s="647">
        <v>44</v>
      </c>
      <c r="K184" s="647"/>
      <c r="L184" s="470"/>
      <c r="M184" s="647">
        <v>12</v>
      </c>
      <c r="N184" s="647"/>
      <c r="O184" s="647">
        <v>4</v>
      </c>
      <c r="P184" s="647"/>
      <c r="Q184" s="647">
        <v>103</v>
      </c>
      <c r="R184" s="647"/>
      <c r="S184" s="648">
        <v>0</v>
      </c>
      <c r="T184" s="648"/>
      <c r="U184" s="647">
        <v>6</v>
      </c>
      <c r="V184" s="649"/>
      <c r="W184" s="421"/>
    </row>
    <row r="185" spans="1:24" s="411" customFormat="1" ht="15.75" customHeight="1">
      <c r="B185" s="418" t="s">
        <v>690</v>
      </c>
      <c r="C185" s="438">
        <f t="shared" si="5"/>
        <v>660</v>
      </c>
      <c r="D185" s="651">
        <v>573</v>
      </c>
      <c r="E185" s="651"/>
      <c r="F185" s="651">
        <v>527</v>
      </c>
      <c r="G185" s="651"/>
      <c r="H185" s="651">
        <v>88</v>
      </c>
      <c r="I185" s="651"/>
      <c r="J185" s="651">
        <v>375</v>
      </c>
      <c r="K185" s="651"/>
      <c r="L185" s="471"/>
      <c r="M185" s="651">
        <v>46</v>
      </c>
      <c r="N185" s="651"/>
      <c r="O185" s="651">
        <v>17</v>
      </c>
      <c r="P185" s="651"/>
      <c r="Q185" s="651">
        <v>70</v>
      </c>
      <c r="R185" s="651"/>
      <c r="S185" s="652">
        <v>0</v>
      </c>
      <c r="T185" s="652"/>
      <c r="U185" s="651">
        <v>29</v>
      </c>
      <c r="V185" s="658"/>
      <c r="W185" s="419" t="s">
        <v>706</v>
      </c>
    </row>
    <row r="186" spans="1:24" s="416" customFormat="1" ht="15.75" customHeight="1">
      <c r="B186" s="420"/>
      <c r="C186" s="439">
        <f t="shared" si="5"/>
        <v>252</v>
      </c>
      <c r="D186" s="647">
        <v>178</v>
      </c>
      <c r="E186" s="647"/>
      <c r="F186" s="647">
        <v>168</v>
      </c>
      <c r="G186" s="647"/>
      <c r="H186" s="647">
        <v>44</v>
      </c>
      <c r="I186" s="647"/>
      <c r="J186" s="647">
        <v>97</v>
      </c>
      <c r="K186" s="647"/>
      <c r="L186" s="470"/>
      <c r="M186" s="647">
        <v>10</v>
      </c>
      <c r="N186" s="647"/>
      <c r="O186" s="647">
        <v>4</v>
      </c>
      <c r="P186" s="647"/>
      <c r="Q186" s="647">
        <v>70</v>
      </c>
      <c r="R186" s="647"/>
      <c r="S186" s="648">
        <v>0</v>
      </c>
      <c r="T186" s="648"/>
      <c r="U186" s="647">
        <v>5</v>
      </c>
      <c r="V186" s="649"/>
      <c r="W186" s="421"/>
    </row>
    <row r="187" spans="1:24" s="411" customFormat="1" ht="15.75" customHeight="1">
      <c r="B187" s="418" t="s">
        <v>691</v>
      </c>
      <c r="C187" s="438">
        <f t="shared" si="5"/>
        <v>64</v>
      </c>
      <c r="D187" s="651">
        <v>54</v>
      </c>
      <c r="E187" s="651"/>
      <c r="F187" s="651">
        <v>49</v>
      </c>
      <c r="G187" s="651"/>
      <c r="H187" s="651">
        <v>14</v>
      </c>
      <c r="I187" s="651"/>
      <c r="J187" s="651">
        <v>22</v>
      </c>
      <c r="K187" s="651"/>
      <c r="L187" s="471"/>
      <c r="M187" s="651">
        <v>5</v>
      </c>
      <c r="N187" s="651"/>
      <c r="O187" s="651">
        <v>8</v>
      </c>
      <c r="P187" s="651"/>
      <c r="Q187" s="651">
        <v>2</v>
      </c>
      <c r="R187" s="651"/>
      <c r="S187" s="652">
        <v>0</v>
      </c>
      <c r="T187" s="652"/>
      <c r="U187" s="651">
        <v>5</v>
      </c>
      <c r="V187" s="658"/>
      <c r="W187" s="419" t="s">
        <v>707</v>
      </c>
    </row>
    <row r="188" spans="1:24" s="416" customFormat="1" ht="15.75" customHeight="1">
      <c r="B188" s="420"/>
      <c r="C188" s="439">
        <f t="shared" si="5"/>
        <v>25</v>
      </c>
      <c r="D188" s="647">
        <v>21</v>
      </c>
      <c r="E188" s="647"/>
      <c r="F188" s="647">
        <v>20</v>
      </c>
      <c r="G188" s="647"/>
      <c r="H188" s="647">
        <v>7</v>
      </c>
      <c r="I188" s="647"/>
      <c r="J188" s="647">
        <v>7</v>
      </c>
      <c r="K188" s="647"/>
      <c r="L188" s="470"/>
      <c r="M188" s="647">
        <v>1</v>
      </c>
      <c r="N188" s="647"/>
      <c r="O188" s="647">
        <v>2</v>
      </c>
      <c r="P188" s="647"/>
      <c r="Q188" s="647">
        <v>2</v>
      </c>
      <c r="R188" s="647"/>
      <c r="S188" s="648">
        <v>0</v>
      </c>
      <c r="T188" s="648"/>
      <c r="U188" s="647">
        <v>1</v>
      </c>
      <c r="V188" s="649"/>
      <c r="W188" s="421"/>
    </row>
    <row r="189" spans="1:24" s="411" customFormat="1" ht="15.75" customHeight="1">
      <c r="B189" s="418" t="s">
        <v>692</v>
      </c>
      <c r="C189" s="438">
        <f t="shared" si="5"/>
        <v>814</v>
      </c>
      <c r="D189" s="651">
        <v>684</v>
      </c>
      <c r="E189" s="651"/>
      <c r="F189" s="651">
        <v>625</v>
      </c>
      <c r="G189" s="651"/>
      <c r="H189" s="651">
        <v>144</v>
      </c>
      <c r="I189" s="651"/>
      <c r="J189" s="651">
        <v>348</v>
      </c>
      <c r="K189" s="651"/>
      <c r="L189" s="471"/>
      <c r="M189" s="651">
        <v>59</v>
      </c>
      <c r="N189" s="651"/>
      <c r="O189" s="651">
        <v>6</v>
      </c>
      <c r="P189" s="651"/>
      <c r="Q189" s="651">
        <v>122</v>
      </c>
      <c r="R189" s="651"/>
      <c r="S189" s="651">
        <v>2</v>
      </c>
      <c r="T189" s="651"/>
      <c r="U189" s="651">
        <v>34</v>
      </c>
      <c r="V189" s="658"/>
      <c r="W189" s="419" t="s">
        <v>708</v>
      </c>
    </row>
    <row r="190" spans="1:24" s="416" customFormat="1" ht="15.75" customHeight="1">
      <c r="B190" s="420"/>
      <c r="C190" s="439">
        <f t="shared" si="5"/>
        <v>359</v>
      </c>
      <c r="D190" s="647">
        <v>233</v>
      </c>
      <c r="E190" s="647"/>
      <c r="F190" s="647">
        <v>215</v>
      </c>
      <c r="G190" s="647"/>
      <c r="H190" s="647">
        <v>72</v>
      </c>
      <c r="I190" s="647"/>
      <c r="J190" s="647">
        <v>88</v>
      </c>
      <c r="K190" s="647"/>
      <c r="L190" s="470"/>
      <c r="M190" s="647">
        <v>18</v>
      </c>
      <c r="N190" s="647"/>
      <c r="O190" s="647">
        <v>3</v>
      </c>
      <c r="P190" s="647"/>
      <c r="Q190" s="647">
        <v>122</v>
      </c>
      <c r="R190" s="647"/>
      <c r="S190" s="647">
        <v>1</v>
      </c>
      <c r="T190" s="647"/>
      <c r="U190" s="647">
        <v>8</v>
      </c>
      <c r="V190" s="649"/>
      <c r="W190" s="421"/>
    </row>
    <row r="191" spans="1:24" s="411" customFormat="1" ht="15.75" customHeight="1">
      <c r="B191" s="418" t="s">
        <v>693</v>
      </c>
      <c r="C191" s="438">
        <f t="shared" si="5"/>
        <v>353</v>
      </c>
      <c r="D191" s="651">
        <v>286</v>
      </c>
      <c r="E191" s="651"/>
      <c r="F191" s="651">
        <v>265</v>
      </c>
      <c r="G191" s="651"/>
      <c r="H191" s="651">
        <v>58</v>
      </c>
      <c r="I191" s="651"/>
      <c r="J191" s="651">
        <v>153</v>
      </c>
      <c r="K191" s="651"/>
      <c r="L191" s="471"/>
      <c r="M191" s="651">
        <v>21</v>
      </c>
      <c r="N191" s="651"/>
      <c r="O191" s="652">
        <v>0</v>
      </c>
      <c r="P191" s="652"/>
      <c r="Q191" s="651">
        <v>67</v>
      </c>
      <c r="R191" s="651"/>
      <c r="S191" s="652">
        <v>0</v>
      </c>
      <c r="T191" s="652"/>
      <c r="U191" s="651">
        <v>17</v>
      </c>
      <c r="V191" s="658"/>
      <c r="W191" s="419" t="s">
        <v>709</v>
      </c>
    </row>
    <row r="192" spans="1:24" s="416" customFormat="1" ht="15.75" customHeight="1" thickBot="1">
      <c r="A192" s="431"/>
      <c r="B192" s="449"/>
      <c r="C192" s="450">
        <f t="shared" si="5"/>
        <v>164</v>
      </c>
      <c r="D192" s="655">
        <v>97</v>
      </c>
      <c r="E192" s="655"/>
      <c r="F192" s="655">
        <v>92</v>
      </c>
      <c r="G192" s="655"/>
      <c r="H192" s="655">
        <v>29</v>
      </c>
      <c r="I192" s="655"/>
      <c r="J192" s="655">
        <v>40</v>
      </c>
      <c r="K192" s="655"/>
      <c r="L192" s="470"/>
      <c r="M192" s="655">
        <v>5</v>
      </c>
      <c r="N192" s="655"/>
      <c r="O192" s="660">
        <v>0</v>
      </c>
      <c r="P192" s="660"/>
      <c r="Q192" s="655">
        <v>67</v>
      </c>
      <c r="R192" s="655"/>
      <c r="S192" s="660">
        <v>0</v>
      </c>
      <c r="T192" s="660"/>
      <c r="U192" s="655">
        <v>4</v>
      </c>
      <c r="V192" s="661"/>
      <c r="W192" s="433"/>
    </row>
    <row r="193" spans="2:24" ht="15.75" customHeight="1">
      <c r="B193" s="259" t="s">
        <v>518</v>
      </c>
      <c r="C193" s="437"/>
      <c r="D193" s="437"/>
      <c r="E193" s="437"/>
      <c r="F193" s="437"/>
      <c r="G193" s="437"/>
      <c r="H193" s="437"/>
      <c r="I193" s="437"/>
      <c r="J193" s="437"/>
      <c r="K193" s="437"/>
      <c r="L193" s="437"/>
      <c r="M193" s="437"/>
      <c r="N193" s="437"/>
      <c r="O193" s="437"/>
      <c r="P193" s="437"/>
      <c r="Q193" s="437"/>
      <c r="R193" s="437"/>
      <c r="X193" s="411"/>
    </row>
    <row r="194" spans="2:24">
      <c r="B194" s="210" t="s">
        <v>547</v>
      </c>
      <c r="X194" s="411"/>
    </row>
    <row r="195" spans="2:24">
      <c r="B195" s="210" t="s">
        <v>549</v>
      </c>
      <c r="X195" s="411"/>
    </row>
    <row r="196" spans="2:24">
      <c r="B196" s="259" t="s">
        <v>244</v>
      </c>
    </row>
  </sheetData>
  <mergeCells count="1565">
    <mergeCell ref="W161:W162"/>
    <mergeCell ref="F57:G58"/>
    <mergeCell ref="H57:I58"/>
    <mergeCell ref="J57:K58"/>
    <mergeCell ref="M57:N58"/>
    <mergeCell ref="O57:P58"/>
    <mergeCell ref="Q57:R58"/>
    <mergeCell ref="S57:T58"/>
    <mergeCell ref="U57:V58"/>
    <mergeCell ref="W57:W58"/>
    <mergeCell ref="A105:V105"/>
    <mergeCell ref="A109:B110"/>
    <mergeCell ref="C109:C110"/>
    <mergeCell ref="D109:E110"/>
    <mergeCell ref="F109:G110"/>
    <mergeCell ref="H109:I110"/>
    <mergeCell ref="J109:K110"/>
    <mergeCell ref="M109:N110"/>
    <mergeCell ref="O109:P110"/>
    <mergeCell ref="Q109:R110"/>
    <mergeCell ref="S109:T110"/>
    <mergeCell ref="U109:V110"/>
    <mergeCell ref="W109:W110"/>
    <mergeCell ref="D66:E66"/>
    <mergeCell ref="F66:G66"/>
    <mergeCell ref="H66:I66"/>
    <mergeCell ref="J66:K66"/>
    <mergeCell ref="D65:E65"/>
    <mergeCell ref="F65:G65"/>
    <mergeCell ref="H65:I65"/>
    <mergeCell ref="J65:K65"/>
    <mergeCell ref="D64:E64"/>
    <mergeCell ref="M29:N29"/>
    <mergeCell ref="O29:P29"/>
    <mergeCell ref="Q29:R29"/>
    <mergeCell ref="S29:T29"/>
    <mergeCell ref="U29:V29"/>
    <mergeCell ref="D30:E30"/>
    <mergeCell ref="F30:G30"/>
    <mergeCell ref="H30:I30"/>
    <mergeCell ref="J30:K30"/>
    <mergeCell ref="M30:N30"/>
    <mergeCell ref="O30:P30"/>
    <mergeCell ref="Q30:R30"/>
    <mergeCell ref="S30:T30"/>
    <mergeCell ref="U30:V30"/>
    <mergeCell ref="W5:W6"/>
    <mergeCell ref="U8:V8"/>
    <mergeCell ref="S8:T8"/>
    <mergeCell ref="Q8:R8"/>
    <mergeCell ref="O8:P8"/>
    <mergeCell ref="M8:N8"/>
    <mergeCell ref="M7:N7"/>
    <mergeCell ref="J7:K7"/>
    <mergeCell ref="H7:I7"/>
    <mergeCell ref="F7:G7"/>
    <mergeCell ref="D7:E7"/>
    <mergeCell ref="U10:V10"/>
    <mergeCell ref="S10:T10"/>
    <mergeCell ref="Q10:R10"/>
    <mergeCell ref="O10:P10"/>
    <mergeCell ref="M10:N10"/>
    <mergeCell ref="H10:I10"/>
    <mergeCell ref="F10:G10"/>
    <mergeCell ref="D12:E12"/>
    <mergeCell ref="F12:G12"/>
    <mergeCell ref="H12:I12"/>
    <mergeCell ref="J12:K12"/>
    <mergeCell ref="M12:N12"/>
    <mergeCell ref="D10:E10"/>
    <mergeCell ref="J8:K8"/>
    <mergeCell ref="H8:I8"/>
    <mergeCell ref="F8:G8"/>
    <mergeCell ref="D8:E8"/>
    <mergeCell ref="J10:K10"/>
    <mergeCell ref="D9:E9"/>
    <mergeCell ref="U7:V7"/>
    <mergeCell ref="S7:T7"/>
    <mergeCell ref="Q7:R7"/>
    <mergeCell ref="O7:P7"/>
    <mergeCell ref="A1:V1"/>
    <mergeCell ref="A7:B7"/>
    <mergeCell ref="A5:B6"/>
    <mergeCell ref="C5:C6"/>
    <mergeCell ref="D5:E6"/>
    <mergeCell ref="F5:G6"/>
    <mergeCell ref="H5:I6"/>
    <mergeCell ref="J5:K6"/>
    <mergeCell ref="M5:N6"/>
    <mergeCell ref="O5:P6"/>
    <mergeCell ref="Q5:R6"/>
    <mergeCell ref="S5:T6"/>
    <mergeCell ref="U5:V6"/>
    <mergeCell ref="U9:V9"/>
    <mergeCell ref="S9:T9"/>
    <mergeCell ref="Q9:R9"/>
    <mergeCell ref="U11:V11"/>
    <mergeCell ref="S11:T11"/>
    <mergeCell ref="Q11:R11"/>
    <mergeCell ref="O9:P9"/>
    <mergeCell ref="M9:N9"/>
    <mergeCell ref="J9:K9"/>
    <mergeCell ref="H9:I9"/>
    <mergeCell ref="F9:G9"/>
    <mergeCell ref="O12:P12"/>
    <mergeCell ref="Q12:R12"/>
    <mergeCell ref="S12:T12"/>
    <mergeCell ref="U12:V12"/>
    <mergeCell ref="O20:P20"/>
    <mergeCell ref="Q20:R20"/>
    <mergeCell ref="S20:T20"/>
    <mergeCell ref="U20:V20"/>
    <mergeCell ref="M19:N19"/>
    <mergeCell ref="O19:P19"/>
    <mergeCell ref="Q19:R19"/>
    <mergeCell ref="F18:G18"/>
    <mergeCell ref="H18:I18"/>
    <mergeCell ref="J18:K18"/>
    <mergeCell ref="M18:N18"/>
    <mergeCell ref="O16:P16"/>
    <mergeCell ref="Q16:R16"/>
    <mergeCell ref="S16:T16"/>
    <mergeCell ref="U16:V16"/>
    <mergeCell ref="F16:G16"/>
    <mergeCell ref="H16:I16"/>
    <mergeCell ref="O18:P18"/>
    <mergeCell ref="Q18:R18"/>
    <mergeCell ref="S18:T18"/>
    <mergeCell ref="U18:V18"/>
    <mergeCell ref="D20:E20"/>
    <mergeCell ref="F20:G20"/>
    <mergeCell ref="H20:I20"/>
    <mergeCell ref="J20:K20"/>
    <mergeCell ref="M20:N20"/>
    <mergeCell ref="D11:E11"/>
    <mergeCell ref="D13:E13"/>
    <mergeCell ref="F13:G13"/>
    <mergeCell ref="H13:I13"/>
    <mergeCell ref="J13:K13"/>
    <mergeCell ref="O11:P11"/>
    <mergeCell ref="M11:N11"/>
    <mergeCell ref="J11:K11"/>
    <mergeCell ref="H11:I11"/>
    <mergeCell ref="F11:G11"/>
    <mergeCell ref="D18:E18"/>
    <mergeCell ref="D16:E16"/>
    <mergeCell ref="J16:K16"/>
    <mergeCell ref="M16:N16"/>
    <mergeCell ref="D19:E19"/>
    <mergeCell ref="F19:G19"/>
    <mergeCell ref="H19:I19"/>
    <mergeCell ref="J19:K19"/>
    <mergeCell ref="S19:T19"/>
    <mergeCell ref="U19:V19"/>
    <mergeCell ref="D14:E14"/>
    <mergeCell ref="F14:G14"/>
    <mergeCell ref="H14:I14"/>
    <mergeCell ref="M17:N17"/>
    <mergeCell ref="O17:P17"/>
    <mergeCell ref="Q17:R17"/>
    <mergeCell ref="S17:T17"/>
    <mergeCell ref="U17:V17"/>
    <mergeCell ref="S13:T13"/>
    <mergeCell ref="U13:V13"/>
    <mergeCell ref="M15:N15"/>
    <mergeCell ref="O15:P15"/>
    <mergeCell ref="Q15:R15"/>
    <mergeCell ref="S15:T15"/>
    <mergeCell ref="U15:V15"/>
    <mergeCell ref="D15:E15"/>
    <mergeCell ref="F15:G15"/>
    <mergeCell ref="H15:I15"/>
    <mergeCell ref="J15:K15"/>
    <mergeCell ref="D17:E17"/>
    <mergeCell ref="F17:G17"/>
    <mergeCell ref="H17:I17"/>
    <mergeCell ref="J17:K17"/>
    <mergeCell ref="J14:K14"/>
    <mergeCell ref="M14:N14"/>
    <mergeCell ref="O14:P14"/>
    <mergeCell ref="Q14:R14"/>
    <mergeCell ref="S14:T14"/>
    <mergeCell ref="U14:V14"/>
    <mergeCell ref="M13:N13"/>
    <mergeCell ref="O13:P13"/>
    <mergeCell ref="Q13:R13"/>
    <mergeCell ref="D21:E21"/>
    <mergeCell ref="F21:G21"/>
    <mergeCell ref="H21:I21"/>
    <mergeCell ref="J21:K21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M22:N22"/>
    <mergeCell ref="O22:P22"/>
    <mergeCell ref="Q22:R22"/>
    <mergeCell ref="S22:T22"/>
    <mergeCell ref="U22:V22"/>
    <mergeCell ref="M23:N23"/>
    <mergeCell ref="O23:P23"/>
    <mergeCell ref="Q23:R23"/>
    <mergeCell ref="S23:T23"/>
    <mergeCell ref="U23:V23"/>
    <mergeCell ref="M21:N21"/>
    <mergeCell ref="O21:P21"/>
    <mergeCell ref="Q21:R21"/>
    <mergeCell ref="S21:T21"/>
    <mergeCell ref="U21:V21"/>
    <mergeCell ref="M26:N26"/>
    <mergeCell ref="D27:E27"/>
    <mergeCell ref="F27:G27"/>
    <mergeCell ref="H27:I27"/>
    <mergeCell ref="J27:K27"/>
    <mergeCell ref="D25:E25"/>
    <mergeCell ref="F25:G25"/>
    <mergeCell ref="H25:I25"/>
    <mergeCell ref="J25:K25"/>
    <mergeCell ref="D26:E26"/>
    <mergeCell ref="F26:G26"/>
    <mergeCell ref="H26:I26"/>
    <mergeCell ref="J26:K26"/>
    <mergeCell ref="D22:E22"/>
    <mergeCell ref="F22:G22"/>
    <mergeCell ref="H22:I22"/>
    <mergeCell ref="J22:K22"/>
    <mergeCell ref="D24:E24"/>
    <mergeCell ref="F24:G24"/>
    <mergeCell ref="H24:I24"/>
    <mergeCell ref="J24:K24"/>
    <mergeCell ref="D23:E23"/>
    <mergeCell ref="F23:G23"/>
    <mergeCell ref="H23:I23"/>
    <mergeCell ref="J23:K23"/>
    <mergeCell ref="D32:E32"/>
    <mergeCell ref="F32:G32"/>
    <mergeCell ref="H32:I32"/>
    <mergeCell ref="J32:K32"/>
    <mergeCell ref="D34:E34"/>
    <mergeCell ref="F34:G34"/>
    <mergeCell ref="H34:I34"/>
    <mergeCell ref="J34:K34"/>
    <mergeCell ref="D33:E33"/>
    <mergeCell ref="F33:G33"/>
    <mergeCell ref="H33:I33"/>
    <mergeCell ref="J33:K33"/>
    <mergeCell ref="D28:E28"/>
    <mergeCell ref="F28:G28"/>
    <mergeCell ref="H28:I28"/>
    <mergeCell ref="J28:K28"/>
    <mergeCell ref="D31:E31"/>
    <mergeCell ref="F31:G31"/>
    <mergeCell ref="H31:I31"/>
    <mergeCell ref="J31:K31"/>
    <mergeCell ref="D29:E29"/>
    <mergeCell ref="F29:G29"/>
    <mergeCell ref="H29:I29"/>
    <mergeCell ref="J29:K29"/>
    <mergeCell ref="D40:E40"/>
    <mergeCell ref="F40:G40"/>
    <mergeCell ref="H40:I40"/>
    <mergeCell ref="J40:K40"/>
    <mergeCell ref="D42:E42"/>
    <mergeCell ref="F42:G42"/>
    <mergeCell ref="H42:I42"/>
    <mergeCell ref="J42:K42"/>
    <mergeCell ref="D39:E39"/>
    <mergeCell ref="F39:G39"/>
    <mergeCell ref="H39:I39"/>
    <mergeCell ref="J39:K39"/>
    <mergeCell ref="D41:E41"/>
    <mergeCell ref="F41:G41"/>
    <mergeCell ref="H41:I41"/>
    <mergeCell ref="J41:K41"/>
    <mergeCell ref="D35:E35"/>
    <mergeCell ref="F35:G35"/>
    <mergeCell ref="H35:I35"/>
    <mergeCell ref="J35:K35"/>
    <mergeCell ref="D36:E36"/>
    <mergeCell ref="F36:G36"/>
    <mergeCell ref="H36:I36"/>
    <mergeCell ref="J36:K36"/>
    <mergeCell ref="D43:E43"/>
    <mergeCell ref="F43:G43"/>
    <mergeCell ref="H43:I43"/>
    <mergeCell ref="J43:K43"/>
    <mergeCell ref="D60:E60"/>
    <mergeCell ref="F60:G60"/>
    <mergeCell ref="H60:I60"/>
    <mergeCell ref="J60:K60"/>
    <mergeCell ref="D61:E61"/>
    <mergeCell ref="F61:G61"/>
    <mergeCell ref="H61:I61"/>
    <mergeCell ref="J61:K61"/>
    <mergeCell ref="D52:E52"/>
    <mergeCell ref="F52:G52"/>
    <mergeCell ref="H52:I52"/>
    <mergeCell ref="J52:K52"/>
    <mergeCell ref="D59:E59"/>
    <mergeCell ref="F59:G59"/>
    <mergeCell ref="H59:I59"/>
    <mergeCell ref="J59:K59"/>
    <mergeCell ref="D50:E50"/>
    <mergeCell ref="F50:G50"/>
    <mergeCell ref="H50:I50"/>
    <mergeCell ref="J50:K50"/>
    <mergeCell ref="D51:E51"/>
    <mergeCell ref="F51:G51"/>
    <mergeCell ref="H51:I51"/>
    <mergeCell ref="J51:K51"/>
    <mergeCell ref="D49:E49"/>
    <mergeCell ref="F49:G49"/>
    <mergeCell ref="H49:I49"/>
    <mergeCell ref="J49:K49"/>
    <mergeCell ref="D48:E48"/>
    <mergeCell ref="F48:G48"/>
    <mergeCell ref="H48:I48"/>
    <mergeCell ref="J48:K48"/>
    <mergeCell ref="D63:E63"/>
    <mergeCell ref="F63:G63"/>
    <mergeCell ref="H63:I63"/>
    <mergeCell ref="J63:K63"/>
    <mergeCell ref="D46:E46"/>
    <mergeCell ref="F46:G46"/>
    <mergeCell ref="H46:I46"/>
    <mergeCell ref="J46:K46"/>
    <mergeCell ref="D47:E47"/>
    <mergeCell ref="F47:G47"/>
    <mergeCell ref="H47:I47"/>
    <mergeCell ref="J47:K47"/>
    <mergeCell ref="D44:E44"/>
    <mergeCell ref="F44:G44"/>
    <mergeCell ref="H44:I44"/>
    <mergeCell ref="J44:K44"/>
    <mergeCell ref="D45:E45"/>
    <mergeCell ref="F45:G45"/>
    <mergeCell ref="H45:I45"/>
    <mergeCell ref="J45:K45"/>
    <mergeCell ref="D62:E62"/>
    <mergeCell ref="F62:G62"/>
    <mergeCell ref="H62:I62"/>
    <mergeCell ref="J62:K62"/>
    <mergeCell ref="A53:V53"/>
    <mergeCell ref="A57:B58"/>
    <mergeCell ref="C57:C58"/>
    <mergeCell ref="D57:E58"/>
    <mergeCell ref="F64:G64"/>
    <mergeCell ref="H64:I64"/>
    <mergeCell ref="J64:K64"/>
    <mergeCell ref="D71:E71"/>
    <mergeCell ref="F71:G71"/>
    <mergeCell ref="H71:I71"/>
    <mergeCell ref="J71:K71"/>
    <mergeCell ref="D72:E72"/>
    <mergeCell ref="F72:G72"/>
    <mergeCell ref="H72:I72"/>
    <mergeCell ref="J72:K72"/>
    <mergeCell ref="D69:E69"/>
    <mergeCell ref="F69:G69"/>
    <mergeCell ref="H69:I69"/>
    <mergeCell ref="J69:K69"/>
    <mergeCell ref="D70:E70"/>
    <mergeCell ref="F70:G70"/>
    <mergeCell ref="H70:I70"/>
    <mergeCell ref="J70:K70"/>
    <mergeCell ref="D67:E67"/>
    <mergeCell ref="F67:G67"/>
    <mergeCell ref="H67:I67"/>
    <mergeCell ref="J67:K67"/>
    <mergeCell ref="D79:E79"/>
    <mergeCell ref="F79:G79"/>
    <mergeCell ref="H79:I79"/>
    <mergeCell ref="J79:K79"/>
    <mergeCell ref="D68:E68"/>
    <mergeCell ref="F68:G68"/>
    <mergeCell ref="H68:I68"/>
    <mergeCell ref="J68:K68"/>
    <mergeCell ref="D78:E78"/>
    <mergeCell ref="F78:G78"/>
    <mergeCell ref="H78:I78"/>
    <mergeCell ref="J78:K78"/>
    <mergeCell ref="D76:E76"/>
    <mergeCell ref="F76:G76"/>
    <mergeCell ref="H76:I76"/>
    <mergeCell ref="J76:K76"/>
    <mergeCell ref="D77:E77"/>
    <mergeCell ref="F77:G77"/>
    <mergeCell ref="H77:I77"/>
    <mergeCell ref="J77:K77"/>
    <mergeCell ref="D73:E73"/>
    <mergeCell ref="F73:G73"/>
    <mergeCell ref="H73:I73"/>
    <mergeCell ref="J73:K73"/>
    <mergeCell ref="D75:E75"/>
    <mergeCell ref="F75:G75"/>
    <mergeCell ref="H75:I75"/>
    <mergeCell ref="J75:K75"/>
    <mergeCell ref="D74:E74"/>
    <mergeCell ref="F74:G74"/>
    <mergeCell ref="H74:I74"/>
    <mergeCell ref="J74:K74"/>
    <mergeCell ref="D84:E84"/>
    <mergeCell ref="F84:G84"/>
    <mergeCell ref="H84:I84"/>
    <mergeCell ref="J84:K84"/>
    <mergeCell ref="D181:E181"/>
    <mergeCell ref="F181:G181"/>
    <mergeCell ref="H181:I181"/>
    <mergeCell ref="J181:K181"/>
    <mergeCell ref="D82:E82"/>
    <mergeCell ref="F82:G82"/>
    <mergeCell ref="H82:I82"/>
    <mergeCell ref="J82:K82"/>
    <mergeCell ref="D83:E83"/>
    <mergeCell ref="F83:G83"/>
    <mergeCell ref="H83:I83"/>
    <mergeCell ref="J83:K83"/>
    <mergeCell ref="D80:E80"/>
    <mergeCell ref="F80:G80"/>
    <mergeCell ref="H80:I80"/>
    <mergeCell ref="J80:K80"/>
    <mergeCell ref="D81:E81"/>
    <mergeCell ref="F81:G81"/>
    <mergeCell ref="H81:I81"/>
    <mergeCell ref="J81:K81"/>
    <mergeCell ref="D86:E86"/>
    <mergeCell ref="F86:G86"/>
    <mergeCell ref="H86:I86"/>
    <mergeCell ref="J86:K86"/>
    <mergeCell ref="D171:E171"/>
    <mergeCell ref="F171:G171"/>
    <mergeCell ref="H171:I171"/>
    <mergeCell ref="J171:K171"/>
    <mergeCell ref="D186:E186"/>
    <mergeCell ref="F186:G186"/>
    <mergeCell ref="H186:I186"/>
    <mergeCell ref="J186:K186"/>
    <mergeCell ref="D187:E187"/>
    <mergeCell ref="F187:G187"/>
    <mergeCell ref="H187:I187"/>
    <mergeCell ref="J187:K187"/>
    <mergeCell ref="D184:E184"/>
    <mergeCell ref="F184:G184"/>
    <mergeCell ref="H184:I184"/>
    <mergeCell ref="J184:K184"/>
    <mergeCell ref="D185:E185"/>
    <mergeCell ref="F185:G185"/>
    <mergeCell ref="H185:I185"/>
    <mergeCell ref="J185:K185"/>
    <mergeCell ref="D182:E182"/>
    <mergeCell ref="F182:G182"/>
    <mergeCell ref="H182:I182"/>
    <mergeCell ref="J182:K182"/>
    <mergeCell ref="D183:E183"/>
    <mergeCell ref="F183:G183"/>
    <mergeCell ref="H183:I183"/>
    <mergeCell ref="J183:K183"/>
    <mergeCell ref="D192:E192"/>
    <mergeCell ref="F192:G192"/>
    <mergeCell ref="H192:I192"/>
    <mergeCell ref="J192:K192"/>
    <mergeCell ref="D85:E85"/>
    <mergeCell ref="F85:G85"/>
    <mergeCell ref="H85:I85"/>
    <mergeCell ref="J85:K85"/>
    <mergeCell ref="D190:E190"/>
    <mergeCell ref="F190:G190"/>
    <mergeCell ref="H190:I190"/>
    <mergeCell ref="J190:K190"/>
    <mergeCell ref="D191:E191"/>
    <mergeCell ref="F191:G191"/>
    <mergeCell ref="H191:I191"/>
    <mergeCell ref="J191:K191"/>
    <mergeCell ref="D188:E188"/>
    <mergeCell ref="F188:G188"/>
    <mergeCell ref="H188:I188"/>
    <mergeCell ref="J188:K188"/>
    <mergeCell ref="D189:E189"/>
    <mergeCell ref="F189:G189"/>
    <mergeCell ref="H189:I189"/>
    <mergeCell ref="J189:K189"/>
    <mergeCell ref="D90:E90"/>
    <mergeCell ref="F90:G90"/>
    <mergeCell ref="H90:I90"/>
    <mergeCell ref="J90:K90"/>
    <mergeCell ref="D89:E89"/>
    <mergeCell ref="F89:G89"/>
    <mergeCell ref="H89:I89"/>
    <mergeCell ref="J89:K89"/>
    <mergeCell ref="D178:E178"/>
    <mergeCell ref="F178:G178"/>
    <mergeCell ref="H178:I178"/>
    <mergeCell ref="J178:K178"/>
    <mergeCell ref="D179:E179"/>
    <mergeCell ref="F179:G179"/>
    <mergeCell ref="H179:I179"/>
    <mergeCell ref="J179:K179"/>
    <mergeCell ref="D176:E176"/>
    <mergeCell ref="F176:G176"/>
    <mergeCell ref="H176:I176"/>
    <mergeCell ref="J176:K176"/>
    <mergeCell ref="D177:E177"/>
    <mergeCell ref="F177:G177"/>
    <mergeCell ref="H177:I177"/>
    <mergeCell ref="J177:K177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D93:E93"/>
    <mergeCell ref="F93:G93"/>
    <mergeCell ref="H93:I93"/>
    <mergeCell ref="J93:K93"/>
    <mergeCell ref="D94:E94"/>
    <mergeCell ref="F94:G94"/>
    <mergeCell ref="H94:I94"/>
    <mergeCell ref="J94:K94"/>
    <mergeCell ref="D91:E91"/>
    <mergeCell ref="F91:G91"/>
    <mergeCell ref="H91:I91"/>
    <mergeCell ref="J91:K91"/>
    <mergeCell ref="D92:E92"/>
    <mergeCell ref="F92:G92"/>
    <mergeCell ref="H92:I92"/>
    <mergeCell ref="J92:K92"/>
    <mergeCell ref="D180:E180"/>
    <mergeCell ref="F180:G180"/>
    <mergeCell ref="H180:I180"/>
    <mergeCell ref="J180:K180"/>
    <mergeCell ref="D172:E172"/>
    <mergeCell ref="F172:G172"/>
    <mergeCell ref="H172:I172"/>
    <mergeCell ref="J172:K172"/>
    <mergeCell ref="D173:E173"/>
    <mergeCell ref="F173:G173"/>
    <mergeCell ref="H173:I173"/>
    <mergeCell ref="J173:K173"/>
    <mergeCell ref="D100:E100"/>
    <mergeCell ref="F100:G100"/>
    <mergeCell ref="H100:I100"/>
    <mergeCell ref="J100:K100"/>
    <mergeCell ref="D102:E102"/>
    <mergeCell ref="F102:G102"/>
    <mergeCell ref="H102:I102"/>
    <mergeCell ref="J102:K102"/>
    <mergeCell ref="D98:E98"/>
    <mergeCell ref="F98:G98"/>
    <mergeCell ref="H98:I98"/>
    <mergeCell ref="J98:K98"/>
    <mergeCell ref="D99:E99"/>
    <mergeCell ref="F99:G99"/>
    <mergeCell ref="H99:I99"/>
    <mergeCell ref="J99:K99"/>
    <mergeCell ref="D95:E95"/>
    <mergeCell ref="F95:G95"/>
    <mergeCell ref="H95:I95"/>
    <mergeCell ref="J95:K95"/>
    <mergeCell ref="D96:E96"/>
    <mergeCell ref="F96:G96"/>
    <mergeCell ref="H96:I96"/>
    <mergeCell ref="J96:K96"/>
    <mergeCell ref="D97:E97"/>
    <mergeCell ref="F97:G97"/>
    <mergeCell ref="H97:I97"/>
    <mergeCell ref="J97:K97"/>
    <mergeCell ref="D101:E101"/>
    <mergeCell ref="F101:G101"/>
    <mergeCell ref="H101:I101"/>
    <mergeCell ref="J101:K101"/>
    <mergeCell ref="H114:I114"/>
    <mergeCell ref="J114:K114"/>
    <mergeCell ref="D118:E118"/>
    <mergeCell ref="F118:G118"/>
    <mergeCell ref="H118:I118"/>
    <mergeCell ref="J118:K118"/>
    <mergeCell ref="D111:E111"/>
    <mergeCell ref="F111:G111"/>
    <mergeCell ref="H111:I111"/>
    <mergeCell ref="J111:K111"/>
    <mergeCell ref="D112:E112"/>
    <mergeCell ref="F112:G112"/>
    <mergeCell ref="H112:I112"/>
    <mergeCell ref="J112:K112"/>
    <mergeCell ref="D103:E103"/>
    <mergeCell ref="F103:G103"/>
    <mergeCell ref="H103:I103"/>
    <mergeCell ref="J103:K103"/>
    <mergeCell ref="D104:E104"/>
    <mergeCell ref="F104:G104"/>
    <mergeCell ref="H104:I104"/>
    <mergeCell ref="J104:K104"/>
    <mergeCell ref="D115:E115"/>
    <mergeCell ref="F115:G115"/>
    <mergeCell ref="H115:I115"/>
    <mergeCell ref="J115:K115"/>
    <mergeCell ref="D87:E87"/>
    <mergeCell ref="F87:G87"/>
    <mergeCell ref="H87:I87"/>
    <mergeCell ref="J87:K87"/>
    <mergeCell ref="D127:E127"/>
    <mergeCell ref="F127:G127"/>
    <mergeCell ref="H127:I127"/>
    <mergeCell ref="J127:K127"/>
    <mergeCell ref="D121:E121"/>
    <mergeCell ref="F121:G121"/>
    <mergeCell ref="H121:I121"/>
    <mergeCell ref="J121:K121"/>
    <mergeCell ref="D122:E122"/>
    <mergeCell ref="F122:G122"/>
    <mergeCell ref="H122:I122"/>
    <mergeCell ref="J122:K122"/>
    <mergeCell ref="D123:E123"/>
    <mergeCell ref="F123:G123"/>
    <mergeCell ref="H123:I123"/>
    <mergeCell ref="J123:K123"/>
    <mergeCell ref="D119:E119"/>
    <mergeCell ref="F119:G119"/>
    <mergeCell ref="H119:I119"/>
    <mergeCell ref="J119:K119"/>
    <mergeCell ref="D124:E124"/>
    <mergeCell ref="F124:G124"/>
    <mergeCell ref="H124:I124"/>
    <mergeCell ref="J124:K124"/>
    <mergeCell ref="D117:E117"/>
    <mergeCell ref="F117:G117"/>
    <mergeCell ref="H117:I117"/>
    <mergeCell ref="J117:K117"/>
    <mergeCell ref="H128:I128"/>
    <mergeCell ref="J128:K128"/>
    <mergeCell ref="D129:E129"/>
    <mergeCell ref="F129:G129"/>
    <mergeCell ref="H129:I129"/>
    <mergeCell ref="J129:K129"/>
    <mergeCell ref="D125:E125"/>
    <mergeCell ref="F125:G125"/>
    <mergeCell ref="H125:I125"/>
    <mergeCell ref="J125:K125"/>
    <mergeCell ref="D126:E126"/>
    <mergeCell ref="F126:G126"/>
    <mergeCell ref="H126:I126"/>
    <mergeCell ref="J126:K126"/>
    <mergeCell ref="D88:E88"/>
    <mergeCell ref="F88:G88"/>
    <mergeCell ref="H88:I88"/>
    <mergeCell ref="J88:K88"/>
    <mergeCell ref="D120:E120"/>
    <mergeCell ref="F120:G120"/>
    <mergeCell ref="H120:I120"/>
    <mergeCell ref="J120:K120"/>
    <mergeCell ref="D116:E116"/>
    <mergeCell ref="F116:G116"/>
    <mergeCell ref="H116:I116"/>
    <mergeCell ref="J116:K116"/>
    <mergeCell ref="D113:E113"/>
    <mergeCell ref="F113:G113"/>
    <mergeCell ref="H113:I113"/>
    <mergeCell ref="J113:K113"/>
    <mergeCell ref="D114:E114"/>
    <mergeCell ref="F114:G114"/>
    <mergeCell ref="Q28:R28"/>
    <mergeCell ref="S28:T28"/>
    <mergeCell ref="U28:V28"/>
    <mergeCell ref="M31:N31"/>
    <mergeCell ref="O31:P31"/>
    <mergeCell ref="Q31:R31"/>
    <mergeCell ref="S31:T31"/>
    <mergeCell ref="U31:V31"/>
    <mergeCell ref="Q26:R26"/>
    <mergeCell ref="S26:T26"/>
    <mergeCell ref="U26:V26"/>
    <mergeCell ref="M27:N27"/>
    <mergeCell ref="O27:P27"/>
    <mergeCell ref="Q27:R27"/>
    <mergeCell ref="S27:T27"/>
    <mergeCell ref="U27:V27"/>
    <mergeCell ref="D130:E130"/>
    <mergeCell ref="F130:G130"/>
    <mergeCell ref="H130:I130"/>
    <mergeCell ref="J130:K130"/>
    <mergeCell ref="O26:P26"/>
    <mergeCell ref="M28:N28"/>
    <mergeCell ref="O28:P28"/>
    <mergeCell ref="M32:N32"/>
    <mergeCell ref="O32:P32"/>
    <mergeCell ref="M34:N34"/>
    <mergeCell ref="O34:P34"/>
    <mergeCell ref="M36:N36"/>
    <mergeCell ref="O36:P36"/>
    <mergeCell ref="M42:N42"/>
    <mergeCell ref="D128:E128"/>
    <mergeCell ref="F128:G128"/>
    <mergeCell ref="Q36:R36"/>
    <mergeCell ref="S36:T36"/>
    <mergeCell ref="U36:V36"/>
    <mergeCell ref="Q34:R34"/>
    <mergeCell ref="S34:T34"/>
    <mergeCell ref="U34:V34"/>
    <mergeCell ref="M35:N35"/>
    <mergeCell ref="O35:P35"/>
    <mergeCell ref="Q35:R35"/>
    <mergeCell ref="S35:T35"/>
    <mergeCell ref="U35:V35"/>
    <mergeCell ref="Q32:R32"/>
    <mergeCell ref="S32:T32"/>
    <mergeCell ref="U32:V32"/>
    <mergeCell ref="M33:N33"/>
    <mergeCell ref="O33:P33"/>
    <mergeCell ref="Q33:R33"/>
    <mergeCell ref="S33:T33"/>
    <mergeCell ref="U33:V33"/>
    <mergeCell ref="M40:N40"/>
    <mergeCell ref="O40:P40"/>
    <mergeCell ref="Q40:R40"/>
    <mergeCell ref="S40:T40"/>
    <mergeCell ref="U40:V40"/>
    <mergeCell ref="O42:P42"/>
    <mergeCell ref="Q42:R42"/>
    <mergeCell ref="S42:T42"/>
    <mergeCell ref="U42:V42"/>
    <mergeCell ref="M39:N39"/>
    <mergeCell ref="O39:P39"/>
    <mergeCell ref="Q39:R39"/>
    <mergeCell ref="S39:T39"/>
    <mergeCell ref="U39:V39"/>
    <mergeCell ref="M41:N41"/>
    <mergeCell ref="O41:P41"/>
    <mergeCell ref="Q41:R41"/>
    <mergeCell ref="S41:T41"/>
    <mergeCell ref="U41:V41"/>
    <mergeCell ref="Q52:R52"/>
    <mergeCell ref="S52:T52"/>
    <mergeCell ref="U52:V52"/>
    <mergeCell ref="M51:N51"/>
    <mergeCell ref="O51:P51"/>
    <mergeCell ref="Q51:R51"/>
    <mergeCell ref="S51:T51"/>
    <mergeCell ref="U51:V51"/>
    <mergeCell ref="M50:N50"/>
    <mergeCell ref="O50:P50"/>
    <mergeCell ref="Q50:R50"/>
    <mergeCell ref="S50:T50"/>
    <mergeCell ref="U50:V50"/>
    <mergeCell ref="M49:N49"/>
    <mergeCell ref="O49:P49"/>
    <mergeCell ref="Q49:R49"/>
    <mergeCell ref="S49:T49"/>
    <mergeCell ref="U49:V49"/>
    <mergeCell ref="M44:N44"/>
    <mergeCell ref="O44:P44"/>
    <mergeCell ref="Q44:R44"/>
    <mergeCell ref="S44:T44"/>
    <mergeCell ref="U44:V44"/>
    <mergeCell ref="M43:N43"/>
    <mergeCell ref="O43:P43"/>
    <mergeCell ref="Q43:R43"/>
    <mergeCell ref="S43:T43"/>
    <mergeCell ref="U43:V43"/>
    <mergeCell ref="M62:N62"/>
    <mergeCell ref="O62:P62"/>
    <mergeCell ref="Q62:R62"/>
    <mergeCell ref="S62:T62"/>
    <mergeCell ref="U62:V62"/>
    <mergeCell ref="M61:N61"/>
    <mergeCell ref="O61:P61"/>
    <mergeCell ref="Q61:R61"/>
    <mergeCell ref="S61:T61"/>
    <mergeCell ref="U61:V61"/>
    <mergeCell ref="M60:N60"/>
    <mergeCell ref="O60:P60"/>
    <mergeCell ref="Q60:R60"/>
    <mergeCell ref="S60:T60"/>
    <mergeCell ref="U60:V60"/>
    <mergeCell ref="M59:N59"/>
    <mergeCell ref="O59:P59"/>
    <mergeCell ref="Q59:R59"/>
    <mergeCell ref="S59:T59"/>
    <mergeCell ref="U59:V59"/>
    <mergeCell ref="M52:N52"/>
    <mergeCell ref="O52:P52"/>
    <mergeCell ref="M48:N48"/>
    <mergeCell ref="O48:P48"/>
    <mergeCell ref="Q48:R48"/>
    <mergeCell ref="S48:T48"/>
    <mergeCell ref="U48:V48"/>
    <mergeCell ref="M47:N47"/>
    <mergeCell ref="O47:P47"/>
    <mergeCell ref="Q47:R47"/>
    <mergeCell ref="S47:T47"/>
    <mergeCell ref="U47:V47"/>
    <mergeCell ref="M46:N46"/>
    <mergeCell ref="O46:P46"/>
    <mergeCell ref="Q46:R46"/>
    <mergeCell ref="S46:T46"/>
    <mergeCell ref="U46:V46"/>
    <mergeCell ref="M45:N45"/>
    <mergeCell ref="O45:P45"/>
    <mergeCell ref="Q45:R45"/>
    <mergeCell ref="S45:T45"/>
    <mergeCell ref="U45:V45"/>
    <mergeCell ref="Q68:R68"/>
    <mergeCell ref="S68:T68"/>
    <mergeCell ref="U68:V68"/>
    <mergeCell ref="M67:N67"/>
    <mergeCell ref="O67:P67"/>
    <mergeCell ref="Q67:R67"/>
    <mergeCell ref="S67:T67"/>
    <mergeCell ref="U67:V67"/>
    <mergeCell ref="M64:N64"/>
    <mergeCell ref="O64:P64"/>
    <mergeCell ref="Q64:R64"/>
    <mergeCell ref="S64:T64"/>
    <mergeCell ref="U64:V64"/>
    <mergeCell ref="M63:N63"/>
    <mergeCell ref="O63:P63"/>
    <mergeCell ref="Q63:R63"/>
    <mergeCell ref="S63:T63"/>
    <mergeCell ref="U63:V63"/>
    <mergeCell ref="M72:N72"/>
    <mergeCell ref="O72:P72"/>
    <mergeCell ref="Q72:R72"/>
    <mergeCell ref="S72:T72"/>
    <mergeCell ref="U72:V72"/>
    <mergeCell ref="M71:N71"/>
    <mergeCell ref="O71:P71"/>
    <mergeCell ref="Q71:R71"/>
    <mergeCell ref="S71:T71"/>
    <mergeCell ref="U71:V71"/>
    <mergeCell ref="M66:N66"/>
    <mergeCell ref="O66:P66"/>
    <mergeCell ref="Q66:R66"/>
    <mergeCell ref="S66:T66"/>
    <mergeCell ref="U66:V66"/>
    <mergeCell ref="M65:N65"/>
    <mergeCell ref="O65:P65"/>
    <mergeCell ref="Q65:R65"/>
    <mergeCell ref="S65:T65"/>
    <mergeCell ref="U65:V65"/>
    <mergeCell ref="M70:N70"/>
    <mergeCell ref="O70:P70"/>
    <mergeCell ref="Q70:R70"/>
    <mergeCell ref="S70:T70"/>
    <mergeCell ref="U70:V70"/>
    <mergeCell ref="M69:N69"/>
    <mergeCell ref="O69:P69"/>
    <mergeCell ref="Q69:R69"/>
    <mergeCell ref="S69:T69"/>
    <mergeCell ref="U69:V69"/>
    <mergeCell ref="M68:N68"/>
    <mergeCell ref="O68:P68"/>
    <mergeCell ref="M76:N76"/>
    <mergeCell ref="O76:P76"/>
    <mergeCell ref="Q76:R76"/>
    <mergeCell ref="S76:T76"/>
    <mergeCell ref="U76:V76"/>
    <mergeCell ref="M75:N75"/>
    <mergeCell ref="O75:P75"/>
    <mergeCell ref="Q75:R75"/>
    <mergeCell ref="S75:T75"/>
    <mergeCell ref="U75:V75"/>
    <mergeCell ref="M74:N74"/>
    <mergeCell ref="O74:P74"/>
    <mergeCell ref="Q74:R74"/>
    <mergeCell ref="S74:T74"/>
    <mergeCell ref="U74:V74"/>
    <mergeCell ref="M73:N73"/>
    <mergeCell ref="O73:P73"/>
    <mergeCell ref="Q73:R73"/>
    <mergeCell ref="S73:T73"/>
    <mergeCell ref="U73:V73"/>
    <mergeCell ref="M80:N80"/>
    <mergeCell ref="O80:P80"/>
    <mergeCell ref="Q80:R80"/>
    <mergeCell ref="S80:T80"/>
    <mergeCell ref="U80:V80"/>
    <mergeCell ref="M79:N79"/>
    <mergeCell ref="O79:P79"/>
    <mergeCell ref="Q79:R79"/>
    <mergeCell ref="S79:T79"/>
    <mergeCell ref="U79:V79"/>
    <mergeCell ref="M78:N78"/>
    <mergeCell ref="O78:P78"/>
    <mergeCell ref="Q78:R78"/>
    <mergeCell ref="S78:T78"/>
    <mergeCell ref="U78:V78"/>
    <mergeCell ref="M77:N77"/>
    <mergeCell ref="O77:P77"/>
    <mergeCell ref="Q77:R77"/>
    <mergeCell ref="S77:T77"/>
    <mergeCell ref="U77:V77"/>
    <mergeCell ref="M84:N84"/>
    <mergeCell ref="O84:P84"/>
    <mergeCell ref="Q84:R84"/>
    <mergeCell ref="S84:T84"/>
    <mergeCell ref="U84:V84"/>
    <mergeCell ref="M83:N83"/>
    <mergeCell ref="O83:P83"/>
    <mergeCell ref="Q83:R83"/>
    <mergeCell ref="S83:T83"/>
    <mergeCell ref="U83:V83"/>
    <mergeCell ref="M82:N82"/>
    <mergeCell ref="O82:P82"/>
    <mergeCell ref="Q82:R82"/>
    <mergeCell ref="S82:T82"/>
    <mergeCell ref="U82:V82"/>
    <mergeCell ref="M81:N81"/>
    <mergeCell ref="O81:P81"/>
    <mergeCell ref="Q81:R81"/>
    <mergeCell ref="S81:T81"/>
    <mergeCell ref="U81:V81"/>
    <mergeCell ref="M184:N184"/>
    <mergeCell ref="O184:P184"/>
    <mergeCell ref="Q184:R184"/>
    <mergeCell ref="S184:T184"/>
    <mergeCell ref="U184:V184"/>
    <mergeCell ref="M183:N183"/>
    <mergeCell ref="O183:P183"/>
    <mergeCell ref="Q183:R183"/>
    <mergeCell ref="S183:T183"/>
    <mergeCell ref="U183:V183"/>
    <mergeCell ref="M182:N182"/>
    <mergeCell ref="O182:P182"/>
    <mergeCell ref="Q182:R182"/>
    <mergeCell ref="S182:T182"/>
    <mergeCell ref="U182:V182"/>
    <mergeCell ref="M181:N181"/>
    <mergeCell ref="O181:P181"/>
    <mergeCell ref="Q181:R181"/>
    <mergeCell ref="S181:T181"/>
    <mergeCell ref="U181:V181"/>
    <mergeCell ref="M188:N188"/>
    <mergeCell ref="O188:P188"/>
    <mergeCell ref="Q188:R188"/>
    <mergeCell ref="S188:T188"/>
    <mergeCell ref="U188:V188"/>
    <mergeCell ref="M187:N187"/>
    <mergeCell ref="O187:P187"/>
    <mergeCell ref="Q187:R187"/>
    <mergeCell ref="S187:T187"/>
    <mergeCell ref="U187:V187"/>
    <mergeCell ref="M186:N186"/>
    <mergeCell ref="O186:P186"/>
    <mergeCell ref="Q186:R186"/>
    <mergeCell ref="S186:T186"/>
    <mergeCell ref="U186:V186"/>
    <mergeCell ref="M185:N185"/>
    <mergeCell ref="O185:P185"/>
    <mergeCell ref="Q185:R185"/>
    <mergeCell ref="S185:T185"/>
    <mergeCell ref="U185:V185"/>
    <mergeCell ref="M192:N192"/>
    <mergeCell ref="O192:P192"/>
    <mergeCell ref="Q192:R192"/>
    <mergeCell ref="S192:T192"/>
    <mergeCell ref="U192:V192"/>
    <mergeCell ref="M191:N191"/>
    <mergeCell ref="O191:P191"/>
    <mergeCell ref="Q191:R191"/>
    <mergeCell ref="S191:T191"/>
    <mergeCell ref="U191:V191"/>
    <mergeCell ref="M190:N190"/>
    <mergeCell ref="O190:P190"/>
    <mergeCell ref="Q190:R190"/>
    <mergeCell ref="S190:T190"/>
    <mergeCell ref="U190:V190"/>
    <mergeCell ref="M189:N189"/>
    <mergeCell ref="O189:P189"/>
    <mergeCell ref="Q189:R189"/>
    <mergeCell ref="S189:T189"/>
    <mergeCell ref="U189:V189"/>
    <mergeCell ref="M172:N172"/>
    <mergeCell ref="O172:P172"/>
    <mergeCell ref="Q172:R172"/>
    <mergeCell ref="S172:T172"/>
    <mergeCell ref="U172:V172"/>
    <mergeCell ref="M171:N171"/>
    <mergeCell ref="O171:P171"/>
    <mergeCell ref="Q171:R171"/>
    <mergeCell ref="S171:T171"/>
    <mergeCell ref="U171:V171"/>
    <mergeCell ref="M86:N86"/>
    <mergeCell ref="O86:P86"/>
    <mergeCell ref="Q86:R86"/>
    <mergeCell ref="S86:T86"/>
    <mergeCell ref="U86:V86"/>
    <mergeCell ref="M85:N85"/>
    <mergeCell ref="O85:P85"/>
    <mergeCell ref="Q85:R85"/>
    <mergeCell ref="S85:T85"/>
    <mergeCell ref="U85:V85"/>
    <mergeCell ref="M90:N90"/>
    <mergeCell ref="O90:P90"/>
    <mergeCell ref="Q90:R90"/>
    <mergeCell ref="S90:T90"/>
    <mergeCell ref="U90:V90"/>
    <mergeCell ref="M89:N89"/>
    <mergeCell ref="O89:P89"/>
    <mergeCell ref="Q89:R89"/>
    <mergeCell ref="S89:T89"/>
    <mergeCell ref="U89:V89"/>
    <mergeCell ref="M94:N94"/>
    <mergeCell ref="O94:P94"/>
    <mergeCell ref="Q176:R176"/>
    <mergeCell ref="S176:T176"/>
    <mergeCell ref="U176:V176"/>
    <mergeCell ref="M175:N175"/>
    <mergeCell ref="O175:P175"/>
    <mergeCell ref="Q175:R175"/>
    <mergeCell ref="S175:T175"/>
    <mergeCell ref="U175:V175"/>
    <mergeCell ref="M174:N174"/>
    <mergeCell ref="O174:P174"/>
    <mergeCell ref="Q174:R174"/>
    <mergeCell ref="S174:T174"/>
    <mergeCell ref="U174:V174"/>
    <mergeCell ref="M173:N173"/>
    <mergeCell ref="O173:P173"/>
    <mergeCell ref="Q173:R173"/>
    <mergeCell ref="S173:T173"/>
    <mergeCell ref="U173:V173"/>
    <mergeCell ref="M176:N176"/>
    <mergeCell ref="O176:P176"/>
    <mergeCell ref="M180:N180"/>
    <mergeCell ref="O180:P180"/>
    <mergeCell ref="Q180:R180"/>
    <mergeCell ref="S180:T180"/>
    <mergeCell ref="U180:V180"/>
    <mergeCell ref="M179:N179"/>
    <mergeCell ref="O179:P179"/>
    <mergeCell ref="Q179:R179"/>
    <mergeCell ref="S179:T179"/>
    <mergeCell ref="U179:V179"/>
    <mergeCell ref="M178:N178"/>
    <mergeCell ref="O178:P178"/>
    <mergeCell ref="Q178:R178"/>
    <mergeCell ref="S178:T178"/>
    <mergeCell ref="U178:V178"/>
    <mergeCell ref="M177:N177"/>
    <mergeCell ref="O177:P177"/>
    <mergeCell ref="Q177:R177"/>
    <mergeCell ref="S177:T177"/>
    <mergeCell ref="U177:V177"/>
    <mergeCell ref="Q94:R94"/>
    <mergeCell ref="S94:T94"/>
    <mergeCell ref="U94:V94"/>
    <mergeCell ref="M93:N93"/>
    <mergeCell ref="O93:P93"/>
    <mergeCell ref="Q93:R93"/>
    <mergeCell ref="S93:T93"/>
    <mergeCell ref="U93:V93"/>
    <mergeCell ref="M92:N92"/>
    <mergeCell ref="O92:P92"/>
    <mergeCell ref="Q92:R92"/>
    <mergeCell ref="S92:T92"/>
    <mergeCell ref="U92:V92"/>
    <mergeCell ref="M91:N91"/>
    <mergeCell ref="O91:P91"/>
    <mergeCell ref="Q91:R91"/>
    <mergeCell ref="S91:T91"/>
    <mergeCell ref="U91:V91"/>
    <mergeCell ref="M98:N98"/>
    <mergeCell ref="O98:P98"/>
    <mergeCell ref="Q98:R98"/>
    <mergeCell ref="S98:T98"/>
    <mergeCell ref="U98:V98"/>
    <mergeCell ref="M97:N97"/>
    <mergeCell ref="O97:P97"/>
    <mergeCell ref="Q97:R97"/>
    <mergeCell ref="S97:T97"/>
    <mergeCell ref="U97:V97"/>
    <mergeCell ref="M96:N96"/>
    <mergeCell ref="O96:P96"/>
    <mergeCell ref="Q96:R96"/>
    <mergeCell ref="S96:T96"/>
    <mergeCell ref="U96:V96"/>
    <mergeCell ref="M95:N95"/>
    <mergeCell ref="O95:P95"/>
    <mergeCell ref="Q95:R95"/>
    <mergeCell ref="S95:T95"/>
    <mergeCell ref="U95:V95"/>
    <mergeCell ref="M102:N102"/>
    <mergeCell ref="O102:P102"/>
    <mergeCell ref="Q102:R102"/>
    <mergeCell ref="S102:T102"/>
    <mergeCell ref="U102:V102"/>
    <mergeCell ref="M101:N101"/>
    <mergeCell ref="O101:P101"/>
    <mergeCell ref="Q101:R101"/>
    <mergeCell ref="S101:T101"/>
    <mergeCell ref="U101:V101"/>
    <mergeCell ref="M100:N100"/>
    <mergeCell ref="O100:P100"/>
    <mergeCell ref="Q100:R100"/>
    <mergeCell ref="S100:T100"/>
    <mergeCell ref="U100:V100"/>
    <mergeCell ref="M99:N99"/>
    <mergeCell ref="O99:P99"/>
    <mergeCell ref="Q99:R99"/>
    <mergeCell ref="S99:T99"/>
    <mergeCell ref="U99:V99"/>
    <mergeCell ref="M112:N112"/>
    <mergeCell ref="O112:P112"/>
    <mergeCell ref="Q112:R112"/>
    <mergeCell ref="S112:T112"/>
    <mergeCell ref="U112:V112"/>
    <mergeCell ref="M111:N111"/>
    <mergeCell ref="O111:P111"/>
    <mergeCell ref="Q111:R111"/>
    <mergeCell ref="S111:T111"/>
    <mergeCell ref="U111:V111"/>
    <mergeCell ref="M104:N104"/>
    <mergeCell ref="O104:P104"/>
    <mergeCell ref="Q104:R104"/>
    <mergeCell ref="S104:T104"/>
    <mergeCell ref="U104:V104"/>
    <mergeCell ref="M103:N103"/>
    <mergeCell ref="O103:P103"/>
    <mergeCell ref="Q103:R103"/>
    <mergeCell ref="S103:T103"/>
    <mergeCell ref="U103:V103"/>
    <mergeCell ref="Q118:R118"/>
    <mergeCell ref="S118:T118"/>
    <mergeCell ref="U118:V118"/>
    <mergeCell ref="M117:N117"/>
    <mergeCell ref="O117:P117"/>
    <mergeCell ref="Q117:R117"/>
    <mergeCell ref="S117:T117"/>
    <mergeCell ref="U117:V117"/>
    <mergeCell ref="M116:N116"/>
    <mergeCell ref="O116:P116"/>
    <mergeCell ref="Q116:R116"/>
    <mergeCell ref="S116:T116"/>
    <mergeCell ref="U116:V116"/>
    <mergeCell ref="M115:N115"/>
    <mergeCell ref="O115:P115"/>
    <mergeCell ref="Q115:R115"/>
    <mergeCell ref="S115:T115"/>
    <mergeCell ref="U115:V115"/>
    <mergeCell ref="M120:N120"/>
    <mergeCell ref="O120:P120"/>
    <mergeCell ref="Q120:R120"/>
    <mergeCell ref="S120:T120"/>
    <mergeCell ref="U120:V120"/>
    <mergeCell ref="M119:N119"/>
    <mergeCell ref="O119:P119"/>
    <mergeCell ref="Q119:R119"/>
    <mergeCell ref="S119:T119"/>
    <mergeCell ref="U119:V119"/>
    <mergeCell ref="M88:N88"/>
    <mergeCell ref="O88:P88"/>
    <mergeCell ref="Q88:R88"/>
    <mergeCell ref="S88:T88"/>
    <mergeCell ref="U88:V88"/>
    <mergeCell ref="M87:N87"/>
    <mergeCell ref="O87:P87"/>
    <mergeCell ref="Q87:R87"/>
    <mergeCell ref="S87:T87"/>
    <mergeCell ref="U87:V87"/>
    <mergeCell ref="M114:N114"/>
    <mergeCell ref="O114:P114"/>
    <mergeCell ref="Q114:R114"/>
    <mergeCell ref="S114:T114"/>
    <mergeCell ref="U114:V114"/>
    <mergeCell ref="M113:N113"/>
    <mergeCell ref="O113:P113"/>
    <mergeCell ref="Q113:R113"/>
    <mergeCell ref="S113:T113"/>
    <mergeCell ref="U113:V113"/>
    <mergeCell ref="M118:N118"/>
    <mergeCell ref="O118:P118"/>
    <mergeCell ref="M124:N124"/>
    <mergeCell ref="O124:P124"/>
    <mergeCell ref="Q124:R124"/>
    <mergeCell ref="S124:T124"/>
    <mergeCell ref="U124:V124"/>
    <mergeCell ref="M123:N123"/>
    <mergeCell ref="O123:P123"/>
    <mergeCell ref="Q123:R123"/>
    <mergeCell ref="S123:T123"/>
    <mergeCell ref="U123:V123"/>
    <mergeCell ref="M122:N122"/>
    <mergeCell ref="O122:P122"/>
    <mergeCell ref="Q122:R122"/>
    <mergeCell ref="S122:T122"/>
    <mergeCell ref="U122:V122"/>
    <mergeCell ref="M121:N121"/>
    <mergeCell ref="O121:P121"/>
    <mergeCell ref="Q121:R121"/>
    <mergeCell ref="S121:T121"/>
    <mergeCell ref="U121:V121"/>
    <mergeCell ref="M128:N128"/>
    <mergeCell ref="O128:P128"/>
    <mergeCell ref="Q128:R128"/>
    <mergeCell ref="S128:T128"/>
    <mergeCell ref="U128:V128"/>
    <mergeCell ref="M127:N127"/>
    <mergeCell ref="O127:P127"/>
    <mergeCell ref="Q127:R127"/>
    <mergeCell ref="S127:T127"/>
    <mergeCell ref="U127:V127"/>
    <mergeCell ref="M126:N126"/>
    <mergeCell ref="O126:P126"/>
    <mergeCell ref="Q126:R126"/>
    <mergeCell ref="S126:T126"/>
    <mergeCell ref="U126:V126"/>
    <mergeCell ref="M125:N125"/>
    <mergeCell ref="O125:P125"/>
    <mergeCell ref="Q125:R125"/>
    <mergeCell ref="S125:T125"/>
    <mergeCell ref="U125:V125"/>
    <mergeCell ref="O132:P132"/>
    <mergeCell ref="Q132:R132"/>
    <mergeCell ref="S132:T132"/>
    <mergeCell ref="U132:V132"/>
    <mergeCell ref="M131:N131"/>
    <mergeCell ref="O131:P131"/>
    <mergeCell ref="Q131:R131"/>
    <mergeCell ref="S131:T131"/>
    <mergeCell ref="U131:V131"/>
    <mergeCell ref="M130:N130"/>
    <mergeCell ref="O130:P130"/>
    <mergeCell ref="Q130:R130"/>
    <mergeCell ref="S130:T130"/>
    <mergeCell ref="U130:V130"/>
    <mergeCell ref="M129:N129"/>
    <mergeCell ref="O129:P129"/>
    <mergeCell ref="Q129:R129"/>
    <mergeCell ref="S129:T129"/>
    <mergeCell ref="U129:V129"/>
    <mergeCell ref="O136:P136"/>
    <mergeCell ref="Q136:R136"/>
    <mergeCell ref="S136:T136"/>
    <mergeCell ref="U136:V136"/>
    <mergeCell ref="M135:N135"/>
    <mergeCell ref="O135:P135"/>
    <mergeCell ref="Q135:R135"/>
    <mergeCell ref="S135:T135"/>
    <mergeCell ref="U135:V135"/>
    <mergeCell ref="M134:N134"/>
    <mergeCell ref="O134:P134"/>
    <mergeCell ref="Q134:R134"/>
    <mergeCell ref="S134:T134"/>
    <mergeCell ref="U134:V134"/>
    <mergeCell ref="M133:N133"/>
    <mergeCell ref="O133:P133"/>
    <mergeCell ref="Q133:R133"/>
    <mergeCell ref="S133:T133"/>
    <mergeCell ref="U133:V133"/>
    <mergeCell ref="O140:P140"/>
    <mergeCell ref="Q140:R140"/>
    <mergeCell ref="S140:T140"/>
    <mergeCell ref="U140:V140"/>
    <mergeCell ref="M139:N139"/>
    <mergeCell ref="O139:P139"/>
    <mergeCell ref="Q139:R139"/>
    <mergeCell ref="S139:T139"/>
    <mergeCell ref="U139:V139"/>
    <mergeCell ref="M138:N138"/>
    <mergeCell ref="O138:P138"/>
    <mergeCell ref="Q138:R138"/>
    <mergeCell ref="S138:T138"/>
    <mergeCell ref="U138:V138"/>
    <mergeCell ref="M137:N137"/>
    <mergeCell ref="O137:P137"/>
    <mergeCell ref="Q137:R137"/>
    <mergeCell ref="S137:T137"/>
    <mergeCell ref="U137:V137"/>
    <mergeCell ref="O144:P144"/>
    <mergeCell ref="Q144:R144"/>
    <mergeCell ref="S144:T144"/>
    <mergeCell ref="U144:V144"/>
    <mergeCell ref="M143:N143"/>
    <mergeCell ref="O143:P143"/>
    <mergeCell ref="Q143:R143"/>
    <mergeCell ref="S143:T143"/>
    <mergeCell ref="U143:V143"/>
    <mergeCell ref="M142:N142"/>
    <mergeCell ref="O142:P142"/>
    <mergeCell ref="Q142:R142"/>
    <mergeCell ref="S142:T142"/>
    <mergeCell ref="U142:V142"/>
    <mergeCell ref="M141:N141"/>
    <mergeCell ref="O141:P141"/>
    <mergeCell ref="Q141:R141"/>
    <mergeCell ref="S141:T141"/>
    <mergeCell ref="U141:V141"/>
    <mergeCell ref="O148:P148"/>
    <mergeCell ref="Q148:R148"/>
    <mergeCell ref="S148:T148"/>
    <mergeCell ref="U148:V148"/>
    <mergeCell ref="M147:N147"/>
    <mergeCell ref="O147:P147"/>
    <mergeCell ref="Q147:R147"/>
    <mergeCell ref="S147:T147"/>
    <mergeCell ref="U147:V147"/>
    <mergeCell ref="M146:N146"/>
    <mergeCell ref="O146:P146"/>
    <mergeCell ref="Q146:R146"/>
    <mergeCell ref="S146:T146"/>
    <mergeCell ref="U146:V146"/>
    <mergeCell ref="M145:N145"/>
    <mergeCell ref="O145:P145"/>
    <mergeCell ref="Q145:R145"/>
    <mergeCell ref="S145:T145"/>
    <mergeCell ref="U145:V145"/>
    <mergeCell ref="O155:P155"/>
    <mergeCell ref="Q155:R155"/>
    <mergeCell ref="S155:T155"/>
    <mergeCell ref="U155:V155"/>
    <mergeCell ref="O150:P150"/>
    <mergeCell ref="Q150:R150"/>
    <mergeCell ref="S150:T150"/>
    <mergeCell ref="U150:V150"/>
    <mergeCell ref="M149:N149"/>
    <mergeCell ref="O149:P149"/>
    <mergeCell ref="Q149:R149"/>
    <mergeCell ref="S149:T149"/>
    <mergeCell ref="U149:V149"/>
    <mergeCell ref="O154:P154"/>
    <mergeCell ref="Q154:R154"/>
    <mergeCell ref="S154:T154"/>
    <mergeCell ref="U154:V154"/>
    <mergeCell ref="M153:N153"/>
    <mergeCell ref="O153:P153"/>
    <mergeCell ref="Q153:R153"/>
    <mergeCell ref="S153:T153"/>
    <mergeCell ref="U153:V153"/>
    <mergeCell ref="M152:N152"/>
    <mergeCell ref="O152:P152"/>
    <mergeCell ref="Q152:R152"/>
    <mergeCell ref="S152:T152"/>
    <mergeCell ref="U152:V152"/>
    <mergeCell ref="M151:N151"/>
    <mergeCell ref="O151:P151"/>
    <mergeCell ref="Q151:R151"/>
    <mergeCell ref="S151:T151"/>
    <mergeCell ref="U151:V151"/>
    <mergeCell ref="O165:P165"/>
    <mergeCell ref="Q165:R165"/>
    <mergeCell ref="S165:T165"/>
    <mergeCell ref="U165:V165"/>
    <mergeCell ref="O164:P164"/>
    <mergeCell ref="Q164:R164"/>
    <mergeCell ref="S164:T164"/>
    <mergeCell ref="U164:V164"/>
    <mergeCell ref="M163:N163"/>
    <mergeCell ref="O163:P163"/>
    <mergeCell ref="Q163:R163"/>
    <mergeCell ref="S163:T163"/>
    <mergeCell ref="U163:V163"/>
    <mergeCell ref="M156:N156"/>
    <mergeCell ref="O156:P156"/>
    <mergeCell ref="Q156:R156"/>
    <mergeCell ref="S156:T156"/>
    <mergeCell ref="U156:V156"/>
    <mergeCell ref="A157:V157"/>
    <mergeCell ref="A161:B162"/>
    <mergeCell ref="C161:C162"/>
    <mergeCell ref="D161:E162"/>
    <mergeCell ref="F161:G162"/>
    <mergeCell ref="H161:I162"/>
    <mergeCell ref="J161:K162"/>
    <mergeCell ref="M161:N162"/>
    <mergeCell ref="O161:P162"/>
    <mergeCell ref="Q161:R162"/>
    <mergeCell ref="S161:T162"/>
    <mergeCell ref="U161:V162"/>
    <mergeCell ref="D156:E156"/>
    <mergeCell ref="F156:G156"/>
    <mergeCell ref="M38:N38"/>
    <mergeCell ref="M37:N37"/>
    <mergeCell ref="M164:N164"/>
    <mergeCell ref="M154:N154"/>
    <mergeCell ref="M150:N150"/>
    <mergeCell ref="M148:N148"/>
    <mergeCell ref="M144:N144"/>
    <mergeCell ref="M140:N140"/>
    <mergeCell ref="M136:N136"/>
    <mergeCell ref="M132:N132"/>
    <mergeCell ref="D139:E139"/>
    <mergeCell ref="F139:G139"/>
    <mergeCell ref="H139:I139"/>
    <mergeCell ref="J139:K139"/>
    <mergeCell ref="D140:E140"/>
    <mergeCell ref="U37:V37"/>
    <mergeCell ref="M168:N168"/>
    <mergeCell ref="O168:P168"/>
    <mergeCell ref="Q168:R168"/>
    <mergeCell ref="S168:T168"/>
    <mergeCell ref="U168:V168"/>
    <mergeCell ref="M167:N167"/>
    <mergeCell ref="O167:P167"/>
    <mergeCell ref="Q167:R167"/>
    <mergeCell ref="S167:T167"/>
    <mergeCell ref="U167:V167"/>
    <mergeCell ref="M166:N166"/>
    <mergeCell ref="O166:P166"/>
    <mergeCell ref="Q166:R166"/>
    <mergeCell ref="S166:T166"/>
    <mergeCell ref="U166:V166"/>
    <mergeCell ref="M165:N165"/>
    <mergeCell ref="D133:E133"/>
    <mergeCell ref="F133:G133"/>
    <mergeCell ref="H133:I133"/>
    <mergeCell ref="J133:K133"/>
    <mergeCell ref="D134:E134"/>
    <mergeCell ref="F134:G134"/>
    <mergeCell ref="H134:I134"/>
    <mergeCell ref="J134:K134"/>
    <mergeCell ref="D131:E131"/>
    <mergeCell ref="F131:G131"/>
    <mergeCell ref="H131:I131"/>
    <mergeCell ref="J131:K131"/>
    <mergeCell ref="D132:E132"/>
    <mergeCell ref="F132:G132"/>
    <mergeCell ref="H132:I132"/>
    <mergeCell ref="J132:K132"/>
    <mergeCell ref="M169:N169"/>
    <mergeCell ref="M155:N155"/>
    <mergeCell ref="F140:G140"/>
    <mergeCell ref="H140:I140"/>
    <mergeCell ref="J140:K140"/>
    <mergeCell ref="D137:E137"/>
    <mergeCell ref="F137:G137"/>
    <mergeCell ref="H137:I137"/>
    <mergeCell ref="J137:K137"/>
    <mergeCell ref="D138:E138"/>
    <mergeCell ref="F138:G138"/>
    <mergeCell ref="H138:I138"/>
    <mergeCell ref="J138:K138"/>
    <mergeCell ref="D135:E135"/>
    <mergeCell ref="F135:G135"/>
    <mergeCell ref="H135:I135"/>
    <mergeCell ref="J135:K135"/>
    <mergeCell ref="D136:E136"/>
    <mergeCell ref="F136:G136"/>
    <mergeCell ref="H136:I136"/>
    <mergeCell ref="J136:K136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D143:E143"/>
    <mergeCell ref="F143:G143"/>
    <mergeCell ref="H143:I143"/>
    <mergeCell ref="J143:K143"/>
    <mergeCell ref="D144:E144"/>
    <mergeCell ref="F144:G144"/>
    <mergeCell ref="H144:I144"/>
    <mergeCell ref="J144:K144"/>
    <mergeCell ref="D141:E141"/>
    <mergeCell ref="F141:G141"/>
    <mergeCell ref="H141:I141"/>
    <mergeCell ref="J141:K141"/>
    <mergeCell ref="D142:E142"/>
    <mergeCell ref="F142:G142"/>
    <mergeCell ref="H142:I142"/>
    <mergeCell ref="J142:K142"/>
    <mergeCell ref="D149:E149"/>
    <mergeCell ref="F149:G149"/>
    <mergeCell ref="H149:I149"/>
    <mergeCell ref="J149:K149"/>
    <mergeCell ref="D150:E150"/>
    <mergeCell ref="F150:G150"/>
    <mergeCell ref="H150:I150"/>
    <mergeCell ref="J150:K150"/>
    <mergeCell ref="D147:E147"/>
    <mergeCell ref="F147:G147"/>
    <mergeCell ref="H147:I147"/>
    <mergeCell ref="J147:K147"/>
    <mergeCell ref="D148:E148"/>
    <mergeCell ref="F148:G148"/>
    <mergeCell ref="H148:I148"/>
    <mergeCell ref="J148:K148"/>
    <mergeCell ref="D155:E155"/>
    <mergeCell ref="F155:G155"/>
    <mergeCell ref="H155:I155"/>
    <mergeCell ref="J155:K155"/>
    <mergeCell ref="H156:I156"/>
    <mergeCell ref="J156:K156"/>
    <mergeCell ref="D153:E153"/>
    <mergeCell ref="F153:G153"/>
    <mergeCell ref="H153:I153"/>
    <mergeCell ref="J153:K153"/>
    <mergeCell ref="D154:E154"/>
    <mergeCell ref="F154:G154"/>
    <mergeCell ref="H154:I154"/>
    <mergeCell ref="J154:K154"/>
    <mergeCell ref="D151:E151"/>
    <mergeCell ref="F151:G151"/>
    <mergeCell ref="H151:I151"/>
    <mergeCell ref="J151:K151"/>
    <mergeCell ref="D152:E152"/>
    <mergeCell ref="F152:G152"/>
    <mergeCell ref="H152:I152"/>
    <mergeCell ref="J152:K152"/>
    <mergeCell ref="D167:E167"/>
    <mergeCell ref="F167:G167"/>
    <mergeCell ref="H167:I167"/>
    <mergeCell ref="J167:K167"/>
    <mergeCell ref="D168:E168"/>
    <mergeCell ref="F168:G168"/>
    <mergeCell ref="H168:I168"/>
    <mergeCell ref="J168:K168"/>
    <mergeCell ref="D165:E165"/>
    <mergeCell ref="F165:G165"/>
    <mergeCell ref="H165:I165"/>
    <mergeCell ref="J165:K165"/>
    <mergeCell ref="D166:E166"/>
    <mergeCell ref="F166:G166"/>
    <mergeCell ref="H166:I166"/>
    <mergeCell ref="J166:K166"/>
    <mergeCell ref="D163:E163"/>
    <mergeCell ref="F163:G163"/>
    <mergeCell ref="H163:I163"/>
    <mergeCell ref="J163:K163"/>
    <mergeCell ref="D164:E164"/>
    <mergeCell ref="F164:G164"/>
    <mergeCell ref="H164:I164"/>
    <mergeCell ref="J164:K164"/>
    <mergeCell ref="M170:N170"/>
    <mergeCell ref="O170:P170"/>
    <mergeCell ref="Q170:R170"/>
    <mergeCell ref="S170:T170"/>
    <mergeCell ref="U170:V170"/>
    <mergeCell ref="D169:E169"/>
    <mergeCell ref="F169:G169"/>
    <mergeCell ref="H169:I169"/>
    <mergeCell ref="J169:K169"/>
    <mergeCell ref="D170:E170"/>
    <mergeCell ref="F170:G170"/>
    <mergeCell ref="H170:I170"/>
    <mergeCell ref="J170:K170"/>
    <mergeCell ref="D37:E37"/>
    <mergeCell ref="F37:G37"/>
    <mergeCell ref="H37:I37"/>
    <mergeCell ref="J37:K37"/>
    <mergeCell ref="D38:E38"/>
    <mergeCell ref="F38:G38"/>
    <mergeCell ref="H38:I38"/>
    <mergeCell ref="J38:K38"/>
    <mergeCell ref="O169:P169"/>
    <mergeCell ref="Q169:R169"/>
    <mergeCell ref="S169:T169"/>
    <mergeCell ref="U169:V169"/>
    <mergeCell ref="O38:P38"/>
    <mergeCell ref="Q38:R38"/>
    <mergeCell ref="S38:T38"/>
    <mergeCell ref="U38:V38"/>
    <mergeCell ref="O37:P37"/>
    <mergeCell ref="Q37:R37"/>
    <mergeCell ref="S37:T37"/>
  </mergeCells>
  <phoneticPr fontId="4"/>
  <pageMargins left="0.51181102362204722" right="0.51181102362204722" top="0.74803149606299213" bottom="0.55118110236220474" header="0.51181102362204722" footer="0.31496062992125984"/>
  <pageSetup paperSize="9" scale="99" firstPageNumber="48" pageOrder="overThenDown" orientation="portrait" useFirstPageNumber="1" r:id="rId1"/>
  <headerFooter differentOddEven="1">
    <oddHeader>&amp;L〔３〕国勢調査</oddHeader>
    <oddFooter>&amp;C&amp;P</oddFooter>
    <evenHeader>&amp;R〔３〕国勢調査</evenHeader>
    <evenFooter>&amp;C&amp;P</evenFooter>
  </headerFooter>
  <rowBreaks count="3" manualBreakCount="3">
    <brk id="52" max="16383" man="1"/>
    <brk id="104" max="16383" man="1"/>
    <brk id="156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4</vt:i4>
      </vt:variant>
    </vt:vector>
  </HeadingPairs>
  <TitlesOfParts>
    <vt:vector size="19" baseType="lpstr">
      <vt:lpstr>3-1</vt:lpstr>
      <vt:lpstr>3-2</vt:lpstr>
      <vt:lpstr>3-3</vt:lpstr>
      <vt:lpstr>3-4</vt:lpstr>
      <vt:lpstr>3-5</vt:lpstr>
      <vt:lpstr>3-6</vt:lpstr>
      <vt:lpstr>3-7</vt:lpstr>
      <vt:lpstr>3-8.9</vt:lpstr>
      <vt:lpstr>3-10</vt:lpstr>
      <vt:lpstr>3-11</vt:lpstr>
      <vt:lpstr>3-12</vt:lpstr>
      <vt:lpstr>3-13.14</vt:lpstr>
      <vt:lpstr>3-15</vt:lpstr>
      <vt:lpstr>3-16</vt:lpstr>
      <vt:lpstr>3-17</vt:lpstr>
      <vt:lpstr>'3-11'!Print_Area</vt:lpstr>
      <vt:lpstr>'3-15'!Print_Area</vt:lpstr>
      <vt:lpstr>'3-16'!Print_Area</vt:lpstr>
      <vt:lpstr>'3-3'!Print_Area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2026-01-19T06:21:16Z</dcterms:modified>
</cp:coreProperties>
</file>