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/>
  <xr:revisionPtr revIDLastSave="0" documentId="13_ncr:1_{515CA178-4EA9-4172-954B-0538D681B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-1" sheetId="8" r:id="rId1"/>
    <sheet name="4-2" sheetId="6" r:id="rId2"/>
    <sheet name="4-3" sheetId="5" r:id="rId3"/>
    <sheet name="4-4" sheetId="4" r:id="rId4"/>
  </sheets>
  <definedNames>
    <definedName name="_xlnm.Print_Area" localSheetId="0">'4-1'!$A$1:$AN$14</definedName>
    <definedName name="_xlnm.Print_Area" localSheetId="1">'4-2'!$A$1:$T$56</definedName>
    <definedName name="_xlnm.Print_Area" localSheetId="2">'4-3'!$A$1:$N$60</definedName>
    <definedName name="_xlnm.Print_Area" localSheetId="3">'4-4'!$A$1:$AN$97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9" i="6" l="1"/>
  <c r="P39" i="6"/>
  <c r="O39" i="6"/>
  <c r="N39" i="6"/>
  <c r="M39" i="6"/>
  <c r="L39" i="6"/>
  <c r="K39" i="6"/>
  <c r="J39" i="6"/>
  <c r="I39" i="6"/>
  <c r="H39" i="6"/>
  <c r="E39" i="6"/>
  <c r="D39" i="6"/>
  <c r="S39" i="6"/>
  <c r="R39" i="6"/>
  <c r="G53" i="6"/>
  <c r="F53" i="6"/>
  <c r="F39" i="6" s="1"/>
  <c r="G52" i="6"/>
  <c r="F52" i="6"/>
  <c r="G51" i="6"/>
  <c r="F51" i="6"/>
  <c r="G50" i="6"/>
  <c r="F50" i="6"/>
  <c r="G49" i="6"/>
  <c r="F49" i="6"/>
  <c r="G48" i="6"/>
  <c r="F48" i="6"/>
  <c r="G47" i="6"/>
  <c r="F47" i="6"/>
  <c r="G46" i="6"/>
  <c r="F46" i="6"/>
  <c r="G45" i="6"/>
  <c r="F45" i="6"/>
  <c r="G44" i="6"/>
  <c r="F44" i="6"/>
  <c r="G43" i="6"/>
  <c r="F43" i="6"/>
  <c r="G42" i="6"/>
  <c r="F42" i="6"/>
  <c r="G41" i="6"/>
  <c r="F41" i="6"/>
  <c r="G40" i="6"/>
  <c r="F40" i="6"/>
  <c r="G39" i="6" l="1"/>
  <c r="S35" i="6"/>
  <c r="R35" i="6"/>
  <c r="C10" i="8"/>
  <c r="B10" i="8"/>
  <c r="G38" i="6"/>
  <c r="F38" i="6"/>
  <c r="G37" i="6"/>
  <c r="F37" i="6"/>
  <c r="D33" i="6"/>
  <c r="G34" i="6"/>
  <c r="F34" i="6"/>
  <c r="J35" i="6"/>
  <c r="K35" i="6"/>
  <c r="M6" i="5" l="1"/>
  <c r="L6" i="5"/>
  <c r="K6" i="5"/>
  <c r="M55" i="5"/>
  <c r="L55" i="5"/>
  <c r="K55" i="5"/>
  <c r="M51" i="5"/>
  <c r="L51" i="5"/>
  <c r="K51" i="5"/>
  <c r="M48" i="5"/>
  <c r="L48" i="5"/>
  <c r="K48" i="5"/>
  <c r="M44" i="5"/>
  <c r="L44" i="5"/>
  <c r="K44" i="5"/>
  <c r="M40" i="5"/>
  <c r="L40" i="5"/>
  <c r="K40" i="5"/>
  <c r="M35" i="5"/>
  <c r="L35" i="5"/>
  <c r="K35" i="5"/>
  <c r="F54" i="5" l="1"/>
  <c r="E54" i="5"/>
  <c r="D54" i="5"/>
  <c r="M28" i="5"/>
  <c r="L28" i="5"/>
  <c r="K28" i="5"/>
  <c r="M15" i="5"/>
  <c r="L15" i="5"/>
  <c r="K15" i="5"/>
  <c r="F48" i="5" l="1"/>
  <c r="E48" i="5"/>
  <c r="D48" i="5"/>
  <c r="F43" i="5"/>
  <c r="E43" i="5"/>
  <c r="D43" i="5"/>
  <c r="F18" i="5"/>
  <c r="E18" i="5"/>
  <c r="D18" i="5"/>
  <c r="F14" i="5"/>
  <c r="E14" i="5"/>
  <c r="D14" i="5"/>
  <c r="D12" i="5"/>
  <c r="F12" i="5"/>
  <c r="E12" i="5"/>
  <c r="D7" i="5"/>
  <c r="D6" i="5" s="1"/>
  <c r="F7" i="5"/>
  <c r="E7" i="5"/>
  <c r="E33" i="6"/>
  <c r="H33" i="6"/>
  <c r="I33" i="6"/>
  <c r="J33" i="6"/>
  <c r="K33" i="6"/>
  <c r="L33" i="6"/>
  <c r="M33" i="6"/>
  <c r="N33" i="6"/>
  <c r="O33" i="6"/>
  <c r="P33" i="6"/>
  <c r="Q33" i="6"/>
  <c r="R33" i="6"/>
  <c r="R32" i="6" s="1"/>
  <c r="S33" i="6"/>
  <c r="S32" i="6" s="1"/>
  <c r="F33" i="6" l="1"/>
  <c r="E6" i="5"/>
  <c r="F6" i="5"/>
  <c r="G33" i="6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AM5" i="4"/>
  <c r="AL5" i="4"/>
  <c r="C5" i="4" l="1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 s="1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D5" i="4" l="1"/>
  <c r="K32" i="6" l="1"/>
  <c r="J32" i="6"/>
  <c r="Q35" i="6"/>
  <c r="P35" i="6"/>
  <c r="O35" i="6"/>
  <c r="N35" i="6"/>
  <c r="M35" i="6"/>
  <c r="L35" i="6"/>
  <c r="I35" i="6"/>
  <c r="H35" i="6"/>
  <c r="G35" i="6"/>
  <c r="F35" i="6"/>
  <c r="F32" i="6" s="1"/>
  <c r="E35" i="6"/>
  <c r="D35" i="6"/>
  <c r="D32" i="6" s="1"/>
  <c r="H32" i="6" l="1"/>
  <c r="M32" i="6"/>
  <c r="E32" i="6"/>
  <c r="L32" i="6"/>
  <c r="G32" i="6"/>
  <c r="P32" i="6"/>
  <c r="Q32" i="6"/>
  <c r="I32" i="6"/>
  <c r="N32" i="6"/>
  <c r="O32" i="6"/>
</calcChain>
</file>

<file path=xl/sharedStrings.xml><?xml version="1.0" encoding="utf-8"?>
<sst xmlns="http://schemas.openxmlformats.org/spreadsheetml/2006/main" count="594" uniqueCount="341">
  <si>
    <t>農林漁業</t>
    <rPh sb="0" eb="2">
      <t>ノウリン</t>
    </rPh>
    <rPh sb="2" eb="4">
      <t>ギョギョウ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</si>
  <si>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</si>
  <si>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</si>
  <si>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1">
      <t>ジョウ</t>
    </rPh>
    <rPh sb="1" eb="2">
      <t>ホウ</t>
    </rPh>
    <rPh sb="2" eb="5">
      <t>ツウシンギョウ</t>
    </rPh>
    <phoneticPr fontId="4"/>
  </si>
  <si>
    <t>卸売業・小売業</t>
    <rPh sb="0" eb="2">
      <t>オロシウリ</t>
    </rPh>
    <rPh sb="2" eb="3">
      <t>ギョウ</t>
    </rPh>
    <rPh sb="4" eb="7">
      <t>コウリギョウ</t>
    </rPh>
    <phoneticPr fontId="4"/>
  </si>
  <si>
    <t>金融業・保険業</t>
    <rPh sb="0" eb="2">
      <t>キンユウ</t>
    </rPh>
    <rPh sb="2" eb="3">
      <t>ギョウ</t>
    </rPh>
    <rPh sb="4" eb="7">
      <t>ホケンギョウ</t>
    </rPh>
    <phoneticPr fontId="4"/>
  </si>
  <si>
    <t>一番町</t>
  </si>
  <si>
    <t>-</t>
  </si>
  <si>
    <t>栄町</t>
  </si>
  <si>
    <t>沖町</t>
  </si>
  <si>
    <t>下島町</t>
  </si>
  <si>
    <t>下馬伏町</t>
  </si>
  <si>
    <t>垣内町</t>
  </si>
  <si>
    <t>岸和田２丁目</t>
  </si>
  <si>
    <t>岸和田３丁目</t>
  </si>
  <si>
    <t>岸和田４丁目</t>
  </si>
  <si>
    <t>宮前町</t>
  </si>
  <si>
    <t>宮野町</t>
  </si>
  <si>
    <t>桑才新町</t>
  </si>
  <si>
    <t>月出町</t>
  </si>
  <si>
    <t>元町</t>
  </si>
  <si>
    <t>古川町</t>
  </si>
  <si>
    <t>五月田町</t>
  </si>
  <si>
    <t>御堂町</t>
  </si>
  <si>
    <t>向島町</t>
  </si>
  <si>
    <t>幸福町</t>
  </si>
  <si>
    <t>江端町</t>
  </si>
  <si>
    <t>四宮１丁目</t>
  </si>
  <si>
    <t>四宮２丁目</t>
  </si>
  <si>
    <t>四宮３丁目</t>
  </si>
  <si>
    <t>四宮４丁目</t>
  </si>
  <si>
    <t>四宮５丁目</t>
  </si>
  <si>
    <t>四宮６丁目</t>
  </si>
  <si>
    <t>寿町</t>
  </si>
  <si>
    <t>舟田町</t>
  </si>
  <si>
    <t>小路町</t>
  </si>
  <si>
    <t>松生町</t>
  </si>
  <si>
    <t>松葉町</t>
  </si>
  <si>
    <t>上島町</t>
  </si>
  <si>
    <t>上野口町</t>
  </si>
  <si>
    <t>城垣町</t>
  </si>
  <si>
    <t>常称寺町</t>
  </si>
  <si>
    <t>常盤町</t>
  </si>
  <si>
    <t>新橋町</t>
  </si>
  <si>
    <t>深田町</t>
  </si>
  <si>
    <t>石原町</t>
  </si>
  <si>
    <t>千石西町</t>
  </si>
  <si>
    <t>千石東町</t>
  </si>
  <si>
    <t>泉町</t>
  </si>
  <si>
    <t>巣本町</t>
  </si>
  <si>
    <t>速見町</t>
  </si>
  <si>
    <t>打越町</t>
  </si>
  <si>
    <t>大橋町</t>
  </si>
  <si>
    <t>大字横地</t>
  </si>
  <si>
    <t>大字打越</t>
  </si>
  <si>
    <t>大字北島</t>
  </si>
  <si>
    <t>大字野口</t>
  </si>
  <si>
    <t>大倉町</t>
  </si>
  <si>
    <t>大池町</t>
  </si>
  <si>
    <t>中町</t>
  </si>
  <si>
    <t>朝日町</t>
  </si>
  <si>
    <t>殿島町</t>
  </si>
  <si>
    <t>島頭１丁目</t>
  </si>
  <si>
    <t>島頭２丁目</t>
  </si>
  <si>
    <t>島頭３丁目</t>
  </si>
  <si>
    <t>島頭４丁目</t>
  </si>
  <si>
    <t>東江端町</t>
  </si>
  <si>
    <t>東田町</t>
  </si>
  <si>
    <t>堂山町</t>
  </si>
  <si>
    <t>南野口町</t>
  </si>
  <si>
    <t>浜町</t>
  </si>
  <si>
    <t>北岸和田１丁目</t>
  </si>
  <si>
    <t>北岸和田２丁目</t>
  </si>
  <si>
    <t>北岸和田３丁目</t>
  </si>
  <si>
    <t>北巣本町</t>
  </si>
  <si>
    <t>本町</t>
  </si>
  <si>
    <t>末広町</t>
  </si>
  <si>
    <t>野里町</t>
  </si>
  <si>
    <t>柳町</t>
  </si>
  <si>
    <t>柳田町</t>
  </si>
  <si>
    <t>脇田町</t>
  </si>
  <si>
    <t>宿泊業</t>
  </si>
  <si>
    <t>洗濯・理容・美容・浴場業</t>
  </si>
  <si>
    <t>娯楽業</t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</si>
  <si>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</si>
  <si>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医療業</t>
  </si>
  <si>
    <t>保健衛生</t>
  </si>
  <si>
    <t>社会保険・社会福祉・介護事業</t>
  </si>
  <si>
    <t>複合サービス事業</t>
    <rPh sb="0" eb="2">
      <t>フクゴウ</t>
    </rPh>
    <rPh sb="6" eb="8">
      <t>ジギョウ</t>
    </rPh>
    <phoneticPr fontId="4"/>
  </si>
  <si>
    <t>繊維工業</t>
  </si>
  <si>
    <t>不動産取引業</t>
  </si>
  <si>
    <t>不動産賃貸業・管理業</t>
  </si>
  <si>
    <t>年　次　・　産　業　分　類</t>
    <rPh sb="0" eb="1">
      <t>トシ</t>
    </rPh>
    <rPh sb="2" eb="3">
      <t>ツギ</t>
    </rPh>
    <rPh sb="6" eb="7">
      <t>サン</t>
    </rPh>
    <rPh sb="8" eb="9">
      <t>ギョウ</t>
    </rPh>
    <rPh sb="10" eb="11">
      <t>ブン</t>
    </rPh>
    <rPh sb="12" eb="13">
      <t>タグイ</t>
    </rPh>
    <phoneticPr fontId="4"/>
  </si>
  <si>
    <t>総　　　数</t>
    <rPh sb="0" eb="1">
      <t>フサ</t>
    </rPh>
    <rPh sb="4" eb="5">
      <t>カズ</t>
    </rPh>
    <phoneticPr fontId="4"/>
  </si>
  <si>
    <t>民　　　　　　　　　　　　　　　　　　　　　　　　　　　　　営</t>
    <rPh sb="0" eb="1">
      <t>タミ</t>
    </rPh>
    <rPh sb="30" eb="31">
      <t>エイ</t>
    </rPh>
    <phoneticPr fontId="4"/>
  </si>
  <si>
    <t>国，地方公共団体</t>
    <rPh sb="0" eb="1">
      <t>クニ</t>
    </rPh>
    <rPh sb="2" eb="4">
      <t>チホウ</t>
    </rPh>
    <rPh sb="4" eb="6">
      <t>コウキョウ</t>
    </rPh>
    <rPh sb="6" eb="8">
      <t>ダンタイ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</si>
  <si>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</si>
  <si>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</si>
  <si>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10　～　19　人</t>
    <rPh sb="8" eb="9">
      <t>ニン</t>
    </rPh>
    <phoneticPr fontId="4"/>
  </si>
  <si>
    <t>20　～　29　人</t>
    <rPh sb="8" eb="9">
      <t>ニン</t>
    </rPh>
    <phoneticPr fontId="4"/>
  </si>
  <si>
    <t>30　人　以　上</t>
    <rPh sb="3" eb="4">
      <t>ニン</t>
    </rPh>
    <rPh sb="5" eb="6">
      <t>イ</t>
    </rPh>
    <rPh sb="7" eb="8">
      <t>ウエ</t>
    </rPh>
    <phoneticPr fontId="4"/>
  </si>
  <si>
    <t>…</t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</si>
  <si>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4"/>
  </si>
  <si>
    <t>第ニ次産業</t>
    <rPh sb="0" eb="1">
      <t>ダイ</t>
    </rPh>
    <rPh sb="2" eb="3">
      <t>ジ</t>
    </rPh>
    <rPh sb="3" eb="5">
      <t>サンギョウ</t>
    </rPh>
    <phoneticPr fontId="4"/>
  </si>
  <si>
    <t>第三次産業</t>
    <rPh sb="0" eb="1">
      <t>ダイ</t>
    </rPh>
    <rPh sb="1" eb="2">
      <t>3</t>
    </rPh>
    <rPh sb="2" eb="3">
      <t>ジ</t>
    </rPh>
    <rPh sb="3" eb="5">
      <t>サンギョウ</t>
    </rPh>
    <phoneticPr fontId="4"/>
  </si>
  <si>
    <t>サービス業
(他に分類されないもの)</t>
    <rPh sb="4" eb="5">
      <t>ギョウ</t>
    </rPh>
    <rPh sb="7" eb="8">
      <t>タ</t>
    </rPh>
    <rPh sb="9" eb="11">
      <t>ブンルイ</t>
    </rPh>
    <phoneticPr fontId="4"/>
  </si>
  <si>
    <t>年次</t>
    <rPh sb="0" eb="2">
      <t>ネンジ</t>
    </rPh>
    <phoneticPr fontId="4"/>
  </si>
  <si>
    <t>総　　数</t>
    <rPh sb="0" eb="1">
      <t>フサ</t>
    </rPh>
    <rPh sb="3" eb="4">
      <t>カズ</t>
    </rPh>
    <phoneticPr fontId="4"/>
  </si>
  <si>
    <t>不動産業</t>
    <rPh sb="0" eb="3">
      <t>フドウサン</t>
    </rPh>
    <rPh sb="3" eb="4">
      <t>ギョウ</t>
    </rPh>
    <phoneticPr fontId="4"/>
  </si>
  <si>
    <t>年次
産業分類</t>
    <rPh sb="0" eb="1">
      <t>トシ</t>
    </rPh>
    <rPh sb="1" eb="2">
      <t>ツギ</t>
    </rPh>
    <rPh sb="3" eb="4">
      <t>サン</t>
    </rPh>
    <rPh sb="4" eb="5">
      <t>ギョウ</t>
    </rPh>
    <rPh sb="5" eb="6">
      <t>ブン</t>
    </rPh>
    <rPh sb="6" eb="7">
      <t>タグイ</t>
    </rPh>
    <phoneticPr fontId="4"/>
  </si>
  <si>
    <t>電気・ガス</t>
    <rPh sb="0" eb="2">
      <t>デンキ</t>
    </rPh>
    <phoneticPr fontId="4"/>
  </si>
  <si>
    <t>運輸・郵便</t>
    <rPh sb="0" eb="2">
      <t>ウンユ</t>
    </rPh>
    <rPh sb="3" eb="5">
      <t>ユウビン</t>
    </rPh>
    <phoneticPr fontId="4"/>
  </si>
  <si>
    <t>卸売・小売</t>
    <rPh sb="0" eb="2">
      <t>オロシウリ</t>
    </rPh>
    <rPh sb="3" eb="5">
      <t>コウリ</t>
    </rPh>
    <phoneticPr fontId="4"/>
  </si>
  <si>
    <t>金融・保険</t>
    <rPh sb="0" eb="2">
      <t>キンユウ</t>
    </rPh>
    <rPh sb="3" eb="5">
      <t>ホケン</t>
    </rPh>
    <phoneticPr fontId="4"/>
  </si>
  <si>
    <t>学術研究</t>
    <rPh sb="0" eb="2">
      <t>ガクジュツ</t>
    </rPh>
    <rPh sb="2" eb="4">
      <t>ケンキュウ</t>
    </rPh>
    <phoneticPr fontId="4"/>
  </si>
  <si>
    <t>宿泊業</t>
    <rPh sb="0" eb="2">
      <t>シュクハク</t>
    </rPh>
    <rPh sb="2" eb="3">
      <t>ギョウ</t>
    </rPh>
    <phoneticPr fontId="4"/>
  </si>
  <si>
    <t>生活・娯楽</t>
    <rPh sb="0" eb="2">
      <t>セイカツ</t>
    </rPh>
    <rPh sb="3" eb="5">
      <t>ゴラク</t>
    </rPh>
    <phoneticPr fontId="4"/>
  </si>
  <si>
    <t>教育</t>
    <rPh sb="0" eb="2">
      <t>キョウイク</t>
    </rPh>
    <phoneticPr fontId="4"/>
  </si>
  <si>
    <t>医療・福祉</t>
    <rPh sb="0" eb="2">
      <t>イリョウ</t>
    </rPh>
    <rPh sb="3" eb="5">
      <t>フクシ</t>
    </rPh>
    <phoneticPr fontId="4"/>
  </si>
  <si>
    <t>複合ｻｰﾋﾞｽ</t>
    <rPh sb="0" eb="2">
      <t>フクゴウ</t>
    </rPh>
    <phoneticPr fontId="4"/>
  </si>
  <si>
    <t>ｻｰﾋﾞｽ業</t>
    <rPh sb="5" eb="6">
      <t>ギョウ</t>
    </rPh>
    <phoneticPr fontId="4"/>
  </si>
  <si>
    <t>事業所数</t>
  </si>
  <si>
    <t>三ツ島１丁目</t>
  </si>
  <si>
    <t>三ツ島２丁目</t>
  </si>
  <si>
    <t>三ツ島３丁目</t>
  </si>
  <si>
    <t>三ツ島４丁目</t>
  </si>
  <si>
    <t>三ツ島５丁目</t>
  </si>
  <si>
    <t>三ツ島６丁目</t>
  </si>
  <si>
    <t>地区名</t>
    <rPh sb="0" eb="3">
      <t>チクメイ</t>
    </rPh>
    <phoneticPr fontId="3"/>
  </si>
  <si>
    <t>総数</t>
    <phoneticPr fontId="3"/>
  </si>
  <si>
    <t>農林漁業</t>
    <phoneticPr fontId="3"/>
  </si>
  <si>
    <t>建設業</t>
  </si>
  <si>
    <t>建設業</t>
    <phoneticPr fontId="3"/>
  </si>
  <si>
    <t>製造業</t>
  </si>
  <si>
    <t>製造業</t>
    <phoneticPr fontId="3"/>
  </si>
  <si>
    <t>電気・ガス・熱供給・水道業</t>
  </si>
  <si>
    <t>情報通信業</t>
  </si>
  <si>
    <t>情報通信業</t>
    <phoneticPr fontId="3"/>
  </si>
  <si>
    <t>複合サービス事業</t>
  </si>
  <si>
    <t>従業者数</t>
  </si>
  <si>
    <t>従業
者数</t>
    <phoneticPr fontId="3"/>
  </si>
  <si>
    <t>医療福祉</t>
  </si>
  <si>
    <t>鉱業採石業
砂利採取業</t>
    <phoneticPr fontId="3"/>
  </si>
  <si>
    <t>電気・ガス
熱供給
水道業</t>
    <phoneticPr fontId="3"/>
  </si>
  <si>
    <t>運輸業
郵便業</t>
    <phoneticPr fontId="3"/>
  </si>
  <si>
    <t>卸売業
小売業</t>
    <phoneticPr fontId="3"/>
  </si>
  <si>
    <t>金融業
保険業</t>
    <phoneticPr fontId="3"/>
  </si>
  <si>
    <t>不動産業
物品賃貸業</t>
    <phoneticPr fontId="3"/>
  </si>
  <si>
    <t>学術研究
専門技術
サービス業</t>
    <phoneticPr fontId="3"/>
  </si>
  <si>
    <t>宿泊業
飲食サー
ビス業</t>
    <phoneticPr fontId="3"/>
  </si>
  <si>
    <t>生活関連
サービス業
娯楽業</t>
    <phoneticPr fontId="3"/>
  </si>
  <si>
    <t>教育
学習支援業</t>
    <phoneticPr fontId="3"/>
  </si>
  <si>
    <t>複合サービス
事業</t>
    <phoneticPr fontId="3"/>
  </si>
  <si>
    <t>サービス業
（他に分類されないもの）</t>
    <phoneticPr fontId="3"/>
  </si>
  <si>
    <t>総数</t>
    <rPh sb="0" eb="2">
      <t>ソウスウ</t>
    </rPh>
    <phoneticPr fontId="3"/>
  </si>
  <si>
    <t xml:space="preserve">  資料：総務省統計局「経済センサス‐活動調査結果」</t>
    <rPh sb="19" eb="21">
      <t>カツドウ</t>
    </rPh>
    <phoneticPr fontId="3"/>
  </si>
  <si>
    <t>農業</t>
  </si>
  <si>
    <t>飲料・たばこ・飼料製造業</t>
  </si>
  <si>
    <t>林業</t>
  </si>
  <si>
    <t>木材・木製品製造業（家具を除く）</t>
  </si>
  <si>
    <t>なめし革・同製品・毛皮製造業</t>
  </si>
  <si>
    <t>窯業・土石製品製造業</t>
  </si>
  <si>
    <t>鉄鋼業</t>
  </si>
  <si>
    <t>漁業（水産養殖業を除く）</t>
  </si>
  <si>
    <t>家具・装備品製造業</t>
  </si>
  <si>
    <t>非鉄金属製造業</t>
  </si>
  <si>
    <t>情報通信機械器具製造業</t>
  </si>
  <si>
    <t>輸送用機械器具製造業</t>
  </si>
  <si>
    <t>その他の製造業</t>
  </si>
  <si>
    <t>電気業</t>
  </si>
  <si>
    <t>水産養殖業</t>
  </si>
  <si>
    <t>パルプ・紙・紙加工品製造業</t>
  </si>
  <si>
    <t>金属製品製造業</t>
  </si>
  <si>
    <t>ガス業</t>
  </si>
  <si>
    <t>インターネット附随サービス業</t>
  </si>
  <si>
    <t>映像・音声・文字情報制作業</t>
  </si>
  <si>
    <t>鉄道業</t>
  </si>
  <si>
    <t>道路旅客運送業</t>
  </si>
  <si>
    <t>道路貨物運送業</t>
  </si>
  <si>
    <t>印刷・同関連業</t>
  </si>
  <si>
    <t>はん用機械器具製造業</t>
  </si>
  <si>
    <t>熱供給業</t>
  </si>
  <si>
    <t>水運業</t>
  </si>
  <si>
    <t>各種商品卸売業</t>
  </si>
  <si>
    <t>繊維・衣服等卸売業</t>
  </si>
  <si>
    <t>飲食料品卸売業</t>
  </si>
  <si>
    <t>機械器具卸売業</t>
  </si>
  <si>
    <t>その他の卸売業</t>
  </si>
  <si>
    <t>総合工事業</t>
  </si>
  <si>
    <t>化学工業</t>
  </si>
  <si>
    <t>生産用機械器具製造業</t>
  </si>
  <si>
    <t>水道業</t>
  </si>
  <si>
    <t>航空運輸業</t>
  </si>
  <si>
    <t>各種商品小売業</t>
  </si>
  <si>
    <t>その他の小売業</t>
  </si>
  <si>
    <t>無店舗小売業</t>
  </si>
  <si>
    <t>銀行業</t>
  </si>
  <si>
    <t>協同組織金融業</t>
  </si>
  <si>
    <t>補助的金融業等</t>
  </si>
  <si>
    <t>職別工事業（設備工事業を除く）</t>
  </si>
  <si>
    <t>石油製品・石炭製品製造業</t>
  </si>
  <si>
    <t>業務用機械器具製造業</t>
  </si>
  <si>
    <t>通信業</t>
  </si>
  <si>
    <t>倉庫業</t>
  </si>
  <si>
    <t>織物・衣服・身の回り品小売業</t>
  </si>
  <si>
    <t>物品賃貸業</t>
  </si>
  <si>
    <t>学術・開発研究機関</t>
  </si>
  <si>
    <t>広告業</t>
  </si>
  <si>
    <t>飲食店</t>
  </si>
  <si>
    <t>持ち帰り・配達飲食サービス業</t>
  </si>
  <si>
    <t>設備工事業</t>
  </si>
  <si>
    <t>プラスチック製品製造業（別掲を除く）</t>
  </si>
  <si>
    <t>電子部品・デバイス・電子回路製造業</t>
  </si>
  <si>
    <t>放送業</t>
  </si>
  <si>
    <t>運輸に附帯するサービス業</t>
  </si>
  <si>
    <t>飲食料品小売業</t>
  </si>
  <si>
    <t>学校教育</t>
  </si>
  <si>
    <t>郵便局</t>
  </si>
  <si>
    <t>食料品製造業</t>
  </si>
  <si>
    <t>ゴム製品製造業</t>
  </si>
  <si>
    <t>電気機械器具製造業</t>
  </si>
  <si>
    <t>情報サービス業</t>
  </si>
  <si>
    <t>郵便業（信書便事業を含む）</t>
  </si>
  <si>
    <t>機械器具小売業</t>
  </si>
  <si>
    <t>その他の生活関連サービス業</t>
  </si>
  <si>
    <t>技術サービス業（他に分類されないもの）</t>
    <phoneticPr fontId="3"/>
  </si>
  <si>
    <t>専門サービス業（他に分類されないもの）</t>
    <phoneticPr fontId="3"/>
  </si>
  <si>
    <t>産業分類</t>
    <phoneticPr fontId="3"/>
  </si>
  <si>
    <t>従業者数
【人】</t>
    <phoneticPr fontId="3"/>
  </si>
  <si>
    <t>　うち
　常用雇用者</t>
    <phoneticPr fontId="3"/>
  </si>
  <si>
    <t xml:space="preserve">  資料：総務省統計局「経済センサス‐基礎調査結果」、「経済センサス‐活動調査結果」</t>
    <phoneticPr fontId="4"/>
  </si>
  <si>
    <t>事業
所数</t>
    <phoneticPr fontId="3"/>
  </si>
  <si>
    <t>鉱業，採石業
砂利採取業</t>
    <rPh sb="0" eb="2">
      <t>コウギョウ</t>
    </rPh>
    <rPh sb="3" eb="5">
      <t>サイセキ</t>
    </rPh>
    <rPh sb="5" eb="6">
      <t>ギョウ</t>
    </rPh>
    <phoneticPr fontId="4"/>
  </si>
  <si>
    <t>不動産業
物品賃貸業</t>
    <rPh sb="0" eb="3">
      <t>フドウサン</t>
    </rPh>
    <rPh sb="3" eb="4">
      <t>ギョウ</t>
    </rPh>
    <phoneticPr fontId="4"/>
  </si>
  <si>
    <t>複合サー
ビス事業</t>
    <rPh sb="0" eb="2">
      <t>フクゴウ</t>
    </rPh>
    <phoneticPr fontId="4"/>
  </si>
  <si>
    <t>学術研究・
専門技術
サービス業</t>
    <rPh sb="0" eb="2">
      <t>ガクジュツ</t>
    </rPh>
    <rPh sb="2" eb="4">
      <t>ケンキュウ</t>
    </rPh>
    <rPh sb="6" eb="8">
      <t>センモン</t>
    </rPh>
    <phoneticPr fontId="4"/>
  </si>
  <si>
    <t>宿泊業
飲食サービス業</t>
    <rPh sb="0" eb="2">
      <t>シュクハク</t>
    </rPh>
    <rPh sb="2" eb="3">
      <t>ギョウ</t>
    </rPh>
    <rPh sb="4" eb="6">
      <t>インショク</t>
    </rPh>
    <phoneticPr fontId="4"/>
  </si>
  <si>
    <t>生活関連
サービス業・
娯楽業</t>
    <rPh sb="0" eb="2">
      <t>セイカツ</t>
    </rPh>
    <rPh sb="2" eb="4">
      <t>カンレン</t>
    </rPh>
    <phoneticPr fontId="4"/>
  </si>
  <si>
    <t>教育
学習支援業</t>
    <rPh sb="0" eb="2">
      <t>キョウイク</t>
    </rPh>
    <rPh sb="3" eb="5">
      <t>ガクシュウ</t>
    </rPh>
    <phoneticPr fontId="4"/>
  </si>
  <si>
    <t>運輸業
郵便業</t>
    <rPh sb="0" eb="2">
      <t>ウンユ</t>
    </rPh>
    <rPh sb="2" eb="3">
      <t>ギョウ</t>
    </rPh>
    <rPh sb="4" eb="6">
      <t>ユウビン</t>
    </rPh>
    <rPh sb="6" eb="7">
      <t>ギョウ</t>
    </rPh>
    <phoneticPr fontId="4"/>
  </si>
  <si>
    <t>卸売業
小売業</t>
    <rPh sb="0" eb="2">
      <t>オロシウリ</t>
    </rPh>
    <rPh sb="2" eb="3">
      <t>ギョウ</t>
    </rPh>
    <rPh sb="4" eb="7">
      <t>コウリギョウ</t>
    </rPh>
    <phoneticPr fontId="4"/>
  </si>
  <si>
    <t>金融業
保険業</t>
    <rPh sb="0" eb="2">
      <t>キンユウ</t>
    </rPh>
    <rPh sb="2" eb="3">
      <t>ギョウ</t>
    </rPh>
    <rPh sb="4" eb="7">
      <t>ホケンギョウ</t>
    </rPh>
    <phoneticPr fontId="4"/>
  </si>
  <si>
    <r>
      <rPr>
        <sz val="7"/>
        <rFont val="ＭＳ 明朝"/>
        <family val="1"/>
        <charset val="128"/>
      </rPr>
      <t>公務</t>
    </r>
    <r>
      <rPr>
        <sz val="6"/>
        <rFont val="ＭＳ 明朝"/>
        <family val="1"/>
        <charset val="128"/>
      </rPr>
      <t xml:space="preserve">
(他に分類されるものを除く)</t>
    </r>
    <rPh sb="0" eb="1">
      <t>オオヤケ</t>
    </rPh>
    <rPh sb="1" eb="2">
      <t>ツトム</t>
    </rPh>
    <rPh sb="4" eb="5">
      <t>タ</t>
    </rPh>
    <rPh sb="6" eb="8">
      <t>ブンルイ</t>
    </rPh>
    <rPh sb="14" eb="15">
      <t>ノゾ</t>
    </rPh>
    <phoneticPr fontId="4"/>
  </si>
  <si>
    <r>
      <rPr>
        <sz val="7"/>
        <rFont val="ＭＳ 明朝"/>
        <family val="1"/>
        <charset val="128"/>
      </rPr>
      <t>サービス業</t>
    </r>
    <r>
      <rPr>
        <sz val="6"/>
        <rFont val="ＭＳ 明朝"/>
        <family val="1"/>
        <charset val="128"/>
      </rPr>
      <t xml:space="preserve">
（他に分類されないもの）</t>
    </r>
    <rPh sb="4" eb="5">
      <t>ギョウ</t>
    </rPh>
    <rPh sb="7" eb="8">
      <t>タ</t>
    </rPh>
    <rPh sb="9" eb="11">
      <t>ブンルイ</t>
    </rPh>
    <phoneticPr fontId="4"/>
  </si>
  <si>
    <t xml:space="preserve">  資料：総務省統計局「経済センサス‐基礎調査結果」、「経済センサス‐活動調査結果」</t>
    <rPh sb="5" eb="8">
      <t>ソウムショウ</t>
    </rPh>
    <rPh sb="8" eb="11">
      <t>トウケイキョク</t>
    </rPh>
    <rPh sb="12" eb="14">
      <t>ケイザイ</t>
    </rPh>
    <rPh sb="19" eb="21">
      <t>キソ</t>
    </rPh>
    <rPh sb="21" eb="23">
      <t>チョウサ</t>
    </rPh>
    <rPh sb="23" eb="25">
      <t>ケッカ</t>
    </rPh>
    <rPh sb="28" eb="30">
      <t>ケイザイ</t>
    </rPh>
    <rPh sb="35" eb="37">
      <t>カツドウ</t>
    </rPh>
    <rPh sb="37" eb="39">
      <t>チョウサ</t>
    </rPh>
    <rPh sb="39" eb="41">
      <t>ケッカ</t>
    </rPh>
    <phoneticPr fontId="4"/>
  </si>
  <si>
    <t>平成28年</t>
    <rPh sb="0" eb="2">
      <t>ヘイセイ</t>
    </rPh>
    <rPh sb="4" eb="5">
      <t>ネン</t>
    </rPh>
    <phoneticPr fontId="4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</si>
  <si>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4"/>
  </si>
  <si>
    <t>平成24年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</si>
  <si>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</si>
  <si>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平成24年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</si>
  <si>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</si>
  <si>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</si>
  <si>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鉱業等</t>
    <rPh sb="0" eb="2">
      <t>コウギョウ</t>
    </rPh>
    <rPh sb="2" eb="3">
      <t>ナド</t>
    </rPh>
    <phoneticPr fontId="4"/>
  </si>
  <si>
    <t>鉱業・採石業・砂利採取業</t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</si>
  <si>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"/>
  </si>
  <si>
    <t>運輸業・郵便業</t>
    <rPh sb="0" eb="2">
      <t>ウンユ</t>
    </rPh>
    <rPh sb="2" eb="3">
      <t>ギョウ</t>
    </rPh>
    <rPh sb="4" eb="6">
      <t>ユウビン</t>
    </rPh>
    <rPh sb="6" eb="7">
      <t>ギョウ</t>
    </rPh>
    <phoneticPr fontId="4"/>
  </si>
  <si>
    <t>不動産業・物品賃貸業</t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</si>
  <si>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</si>
  <si>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学術研究・専門・技術サービス業</t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</si>
  <si>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</si>
  <si>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宿泊業・飲食サービス業</t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</si>
  <si>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</si>
  <si>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生活関連サービス業・娯楽業</t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</si>
  <si>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</si>
  <si>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教育・学習支援業</t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</si>
  <si>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</si>
  <si>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医療・福祉</t>
  </si>
  <si>
    <t>農業・林業・漁業</t>
    <rPh sb="6" eb="8">
      <t>ギョギョウ</t>
    </rPh>
    <phoneticPr fontId="3"/>
  </si>
  <si>
    <t>建築材料・鉱物・金属材料等卸売業</t>
  </si>
  <si>
    <t>金融業・保険業</t>
  </si>
  <si>
    <t>貸金業・クレジットカード業等非預金信用機関</t>
  </si>
  <si>
    <t>金融商品取引業・商品先物取引業</t>
  </si>
  <si>
    <t>保険業（保険媒介代理業・保険サービス業を含む）</t>
  </si>
  <si>
    <t>その他の教育・学習支援業</t>
  </si>
  <si>
    <t>協同組合（他に分類されないもの）</t>
  </si>
  <si>
    <t>サービス事業(他に分類されないもの)</t>
    <rPh sb="7" eb="8">
      <t>ホカ</t>
    </rPh>
    <rPh sb="9" eb="11">
      <t>ブンルイ</t>
    </rPh>
    <phoneticPr fontId="3"/>
  </si>
  <si>
    <t>　</t>
    <phoneticPr fontId="4"/>
  </si>
  <si>
    <t>事業
所数</t>
    <rPh sb="0" eb="2">
      <t>ジギョウ</t>
    </rPh>
    <rPh sb="3" eb="4">
      <t>ショ</t>
    </rPh>
    <rPh sb="4" eb="5">
      <t>スウ</t>
    </rPh>
    <phoneticPr fontId="4"/>
  </si>
  <si>
    <t>従業
者数</t>
    <rPh sb="0" eb="2">
      <t>ジュウギョウ</t>
    </rPh>
    <rPh sb="3" eb="4">
      <t>シャ</t>
    </rPh>
    <rPh sb="4" eb="5">
      <t>スウ</t>
    </rPh>
    <phoneticPr fontId="4"/>
  </si>
  <si>
    <t>電気・ガス
熱供給
水道業</t>
    <rPh sb="0" eb="2">
      <t>デンキ</t>
    </rPh>
    <phoneticPr fontId="4"/>
  </si>
  <si>
    <t>北島東町</t>
    <rPh sb="0" eb="2">
      <t>キタジマ</t>
    </rPh>
    <rPh sb="2" eb="3">
      <t>ヒガシ</t>
    </rPh>
    <rPh sb="3" eb="4">
      <t>マチ</t>
    </rPh>
    <phoneticPr fontId="4"/>
  </si>
  <si>
    <t>北島町</t>
    <rPh sb="0" eb="2">
      <t>キタジマ</t>
    </rPh>
    <rPh sb="2" eb="3">
      <t>マチ</t>
    </rPh>
    <phoneticPr fontId="4"/>
  </si>
  <si>
    <t>桑才町</t>
    <rPh sb="0" eb="2">
      <t>クワザイ</t>
    </rPh>
    <rPh sb="2" eb="3">
      <t>マチ</t>
    </rPh>
    <phoneticPr fontId="4"/>
  </si>
  <si>
    <t>ひえ島町</t>
    <rPh sb="2" eb="3">
      <t>ジマ</t>
    </rPh>
    <rPh sb="3" eb="4">
      <t>チョウ</t>
    </rPh>
    <phoneticPr fontId="4"/>
  </si>
  <si>
    <t>大字門真</t>
    <rPh sb="0" eb="2">
      <t>オオアザ</t>
    </rPh>
    <rPh sb="2" eb="4">
      <t>カドマ</t>
    </rPh>
    <phoneticPr fontId="3"/>
  </si>
  <si>
    <t>岸和田１</t>
    <phoneticPr fontId="3"/>
  </si>
  <si>
    <t>岸和田２</t>
    <phoneticPr fontId="3"/>
  </si>
  <si>
    <t>岸和田３</t>
    <phoneticPr fontId="3"/>
  </si>
  <si>
    <t>岸和田４</t>
    <phoneticPr fontId="3"/>
  </si>
  <si>
    <t>北岸和田１</t>
    <phoneticPr fontId="3"/>
  </si>
  <si>
    <t>北岸和田２</t>
    <phoneticPr fontId="3"/>
  </si>
  <si>
    <t>北岸和田３</t>
    <phoneticPr fontId="3"/>
  </si>
  <si>
    <t>四宮１</t>
    <phoneticPr fontId="3"/>
  </si>
  <si>
    <t>四宮２</t>
    <phoneticPr fontId="3"/>
  </si>
  <si>
    <t>四宮３</t>
    <phoneticPr fontId="3"/>
  </si>
  <si>
    <t>四宮４</t>
    <phoneticPr fontId="3"/>
  </si>
  <si>
    <t>四宮５</t>
    <phoneticPr fontId="3"/>
  </si>
  <si>
    <t>四宮６</t>
    <phoneticPr fontId="3"/>
  </si>
  <si>
    <t>島頭１</t>
    <phoneticPr fontId="3"/>
  </si>
  <si>
    <t>島頭２</t>
    <phoneticPr fontId="3"/>
  </si>
  <si>
    <t>島頭３</t>
    <phoneticPr fontId="3"/>
  </si>
  <si>
    <t>島頭４</t>
    <phoneticPr fontId="3"/>
  </si>
  <si>
    <t>三ツ島１</t>
    <phoneticPr fontId="3"/>
  </si>
  <si>
    <t>三ツ島２</t>
    <phoneticPr fontId="3"/>
  </si>
  <si>
    <t>三ツ島３</t>
    <phoneticPr fontId="3"/>
  </si>
  <si>
    <t>三ツ島４</t>
    <phoneticPr fontId="3"/>
  </si>
  <si>
    <t>三ツ島５</t>
    <phoneticPr fontId="3"/>
  </si>
  <si>
    <t>三ツ島６</t>
    <phoneticPr fontId="3"/>
  </si>
  <si>
    <t>公務</t>
    <rPh sb="0" eb="2">
      <t>コウム</t>
    </rPh>
    <phoneticPr fontId="3"/>
  </si>
  <si>
    <t xml:space="preserve">  資料：総務省統計局「経済センサス‐活動調査」</t>
    <rPh sb="19" eb="21">
      <t>カツドウ</t>
    </rPh>
    <phoneticPr fontId="3"/>
  </si>
  <si>
    <t>　の結果を掲げたものである。　</t>
  </si>
  <si>
    <t>公務（他に分類されるものを除く）</t>
    <phoneticPr fontId="3"/>
  </si>
  <si>
    <t>運輸業・郵便業</t>
    <phoneticPr fontId="3"/>
  </si>
  <si>
    <t>卸売業・小売業</t>
    <phoneticPr fontId="3"/>
  </si>
  <si>
    <t xml:space="preserve">  備考：運輸業・郵便業及び卸売業・小売業に不詳を１件含む。</t>
    <rPh sb="2" eb="4">
      <t>ビコウ</t>
    </rPh>
    <rPh sb="12" eb="13">
      <t>オヨ</t>
    </rPh>
    <rPh sb="22" eb="24">
      <t>フショウ</t>
    </rPh>
    <rPh sb="26" eb="27">
      <t>ケン</t>
    </rPh>
    <rPh sb="27" eb="28">
      <t>フク</t>
    </rPh>
    <phoneticPr fontId="3"/>
  </si>
  <si>
    <t>公務（他に分類される
ものを除く）</t>
    <phoneticPr fontId="3"/>
  </si>
  <si>
    <t>公務</t>
    <rPh sb="0" eb="2">
      <t>コウム</t>
    </rPh>
    <phoneticPr fontId="3"/>
  </si>
  <si>
    <t>　　　　平成24年及び平成28年の経済センサス‐活動調査は国、地方公共団体は調査対象外。</t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29" eb="30">
      <t>クニ</t>
    </rPh>
    <rPh sb="31" eb="33">
      <t>チホウ</t>
    </rPh>
    <rPh sb="33" eb="34">
      <t>コウ</t>
    </rPh>
    <rPh sb="34" eb="35">
      <t>トモ</t>
    </rPh>
    <rPh sb="35" eb="36">
      <t>ダン</t>
    </rPh>
    <rPh sb="36" eb="37">
      <t>カラダ</t>
    </rPh>
    <rPh sb="38" eb="40">
      <t>チョウサ</t>
    </rPh>
    <rPh sb="40" eb="42">
      <t>タイショウ</t>
    </rPh>
    <rPh sb="42" eb="43">
      <t>ガイ</t>
    </rPh>
    <phoneticPr fontId="4"/>
  </si>
  <si>
    <t>令和３年</t>
    <rPh sb="0" eb="2">
      <t>レイワ</t>
    </rPh>
    <rPh sb="3" eb="4">
      <t>ネン</t>
    </rPh>
    <phoneticPr fontId="3"/>
  </si>
  <si>
    <t>4-1．事　　業　　所　  の　　推　　移　</t>
    <rPh sb="4" eb="5">
      <t>コト</t>
    </rPh>
    <rPh sb="7" eb="8">
      <t>ギョウ</t>
    </rPh>
    <rPh sb="10" eb="11">
      <t>トコロ</t>
    </rPh>
    <rPh sb="17" eb="18">
      <t>スイ</t>
    </rPh>
    <rPh sb="20" eb="21">
      <t>ウツリ</t>
    </rPh>
    <phoneticPr fontId="4"/>
  </si>
  <si>
    <t xml:space="preserve">本表の調査日は、平成24年２月１日、平成26年７月１日、 </t>
    <rPh sb="0" eb="1">
      <t>ホン</t>
    </rPh>
    <rPh sb="1" eb="2">
      <t>ヒョウ</t>
    </rPh>
    <rPh sb="3" eb="6">
      <t>チョウサビ</t>
    </rPh>
    <rPh sb="8" eb="10">
      <t>ヘイセイ</t>
    </rPh>
    <rPh sb="12" eb="13">
      <t>ネン</t>
    </rPh>
    <rPh sb="14" eb="15">
      <t>ガツ</t>
    </rPh>
    <rPh sb="16" eb="17">
      <t>ニチ</t>
    </rPh>
    <phoneticPr fontId="4"/>
  </si>
  <si>
    <t xml:space="preserve">  備考：平成26年の数値については経済センサス-基礎調査、平成24年、28年、令和３年の数値については経済センサス　‐活動調査の結果である。</t>
    <rPh sb="2" eb="4">
      <t>ビコウ</t>
    </rPh>
    <rPh sb="5" eb="7">
      <t>ヘイセイ</t>
    </rPh>
    <rPh sb="9" eb="10">
      <t>ネン</t>
    </rPh>
    <rPh sb="11" eb="13">
      <t>スウチ</t>
    </rPh>
    <rPh sb="18" eb="20">
      <t>ケイザイ</t>
    </rPh>
    <rPh sb="25" eb="27">
      <t>キソ</t>
    </rPh>
    <rPh sb="27" eb="28">
      <t>チョウ</t>
    </rPh>
    <rPh sb="28" eb="29">
      <t>サ</t>
    </rPh>
    <rPh sb="30" eb="32">
      <t>ヘイセイ</t>
    </rPh>
    <rPh sb="38" eb="39">
      <t>ネン</t>
    </rPh>
    <rPh sb="40" eb="42">
      <t>レイワ</t>
    </rPh>
    <rPh sb="43" eb="44">
      <t>ネン</t>
    </rPh>
    <rPh sb="65" eb="67">
      <t>ケッカ</t>
    </rPh>
    <phoneticPr fontId="4"/>
  </si>
  <si>
    <t>３</t>
    <phoneticPr fontId="3"/>
  </si>
  <si>
    <t xml:space="preserve"> 平成28年６月１日、令和３年６月１日現在である。　　　</t>
    <rPh sb="11" eb="13">
      <t>レイワ</t>
    </rPh>
    <rPh sb="14" eb="15">
      <t>ネン</t>
    </rPh>
    <rPh sb="16" eb="17">
      <t>ガツ</t>
    </rPh>
    <rPh sb="18" eb="19">
      <t>ニチ</t>
    </rPh>
    <phoneticPr fontId="3"/>
  </si>
  <si>
    <t>１　～　４　人</t>
    <rPh sb="6" eb="7">
      <t>ニン</t>
    </rPh>
    <phoneticPr fontId="4"/>
  </si>
  <si>
    <t>５　～　９　人</t>
    <rPh sb="6" eb="7">
      <t>ニン</t>
    </rPh>
    <phoneticPr fontId="4"/>
  </si>
  <si>
    <t>令和３年</t>
    <rPh sb="0" eb="2">
      <t>レイワ</t>
    </rPh>
    <rPh sb="3" eb="4">
      <t>ネン</t>
    </rPh>
    <phoneticPr fontId="4"/>
  </si>
  <si>
    <t>4-3．産業（中分類）別   事業所数及び従業者数</t>
    <rPh sb="4" eb="6">
      <t>サンギョウ</t>
    </rPh>
    <rPh sb="7" eb="8">
      <t>チュウ</t>
    </rPh>
    <rPh sb="8" eb="10">
      <t>ブンルイ</t>
    </rPh>
    <rPh sb="11" eb="12">
      <t>ベツ</t>
    </rPh>
    <rPh sb="15" eb="16">
      <t>ゴト</t>
    </rPh>
    <rPh sb="16" eb="17">
      <t>ギョウ</t>
    </rPh>
    <rPh sb="17" eb="18">
      <t>ジョ</t>
    </rPh>
    <rPh sb="18" eb="19">
      <t>スウ</t>
    </rPh>
    <rPh sb="19" eb="20">
      <t>オヨ</t>
    </rPh>
    <rPh sb="21" eb="24">
      <t>ジュウギョウシャ</t>
    </rPh>
    <rPh sb="24" eb="25">
      <t>スウ</t>
    </rPh>
    <phoneticPr fontId="4"/>
  </si>
  <si>
    <t>　本表は、令和３年６月１日現在で実施した経済      センサス‐活動調査の結果を掲げたものである。</t>
    <rPh sb="1" eb="2">
      <t>ホン</t>
    </rPh>
    <rPh sb="2" eb="3">
      <t>ヒョウ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rPh sb="16" eb="18">
      <t>ジッシ</t>
    </rPh>
    <rPh sb="20" eb="22">
      <t>ケイザイ</t>
    </rPh>
    <rPh sb="33" eb="35">
      <t>カツドウ</t>
    </rPh>
    <rPh sb="35" eb="37">
      <t>チョウサ</t>
    </rPh>
    <rPh sb="38" eb="40">
      <t>ケッカ</t>
    </rPh>
    <rPh sb="41" eb="42">
      <t>カカ</t>
    </rPh>
    <phoneticPr fontId="4"/>
  </si>
  <si>
    <t>　　 　4-4．産業（大分類）、地区別  　事業所数及び従業者数　　その１</t>
    <rPh sb="8" eb="10">
      <t>サンギョウ</t>
    </rPh>
    <rPh sb="11" eb="14">
      <t>ダイブンルイ</t>
    </rPh>
    <rPh sb="16" eb="18">
      <t>チク</t>
    </rPh>
    <rPh sb="18" eb="19">
      <t>ベツ</t>
    </rPh>
    <rPh sb="22" eb="24">
      <t>ジギョウ</t>
    </rPh>
    <rPh sb="24" eb="25">
      <t>ショ</t>
    </rPh>
    <rPh sb="25" eb="26">
      <t>スウ</t>
    </rPh>
    <rPh sb="26" eb="27">
      <t>オヨ</t>
    </rPh>
    <rPh sb="28" eb="31">
      <t>ジュウギョウシャ</t>
    </rPh>
    <rPh sb="31" eb="32">
      <t>スウ</t>
    </rPh>
    <phoneticPr fontId="4"/>
  </si>
  <si>
    <t>　本表は、令和３年６月１日現在で実施した経済センサス‐活動調査</t>
    <rPh sb="5" eb="7">
      <t>レイワ</t>
    </rPh>
    <phoneticPr fontId="3"/>
  </si>
  <si>
    <t>岸和田１丁目</t>
    <phoneticPr fontId="3"/>
  </si>
  <si>
    <t xml:space="preserve"> 　　　4-4．産業（大分類）、地区別  　事業所数及び従業者数　　その２</t>
    <rPh sb="8" eb="10">
      <t>サンギョウ</t>
    </rPh>
    <rPh sb="11" eb="14">
      <t>ダイブンルイ</t>
    </rPh>
    <rPh sb="16" eb="18">
      <t>チク</t>
    </rPh>
    <rPh sb="18" eb="19">
      <t>ベツ</t>
    </rPh>
    <rPh sb="22" eb="24">
      <t>ジギョウ</t>
    </rPh>
    <rPh sb="24" eb="25">
      <t>ショ</t>
    </rPh>
    <rPh sb="25" eb="26">
      <t>スウ</t>
    </rPh>
    <rPh sb="26" eb="27">
      <t>オヨ</t>
    </rPh>
    <rPh sb="28" eb="31">
      <t>ジュウギョウシャ</t>
    </rPh>
    <rPh sb="31" eb="32">
      <t>スウ</t>
    </rPh>
    <phoneticPr fontId="4"/>
  </si>
  <si>
    <r>
      <t>本表の調査日は、平成24年２月１日、</t>
    </r>
    <r>
      <rPr>
        <sz val="10"/>
        <color indexed="8"/>
        <rFont val="ＭＳ 明朝"/>
        <family val="1"/>
        <charset val="128"/>
      </rPr>
      <t>平成26年７月１日、　　</t>
    </r>
    <rPh sb="8" eb="10">
      <t>ヘイセイ</t>
    </rPh>
    <rPh sb="12" eb="13">
      <t>ネン</t>
    </rPh>
    <rPh sb="14" eb="15">
      <t>ツキ</t>
    </rPh>
    <rPh sb="16" eb="17">
      <t>ヒ</t>
    </rPh>
    <rPh sb="18" eb="20">
      <t>ヘイセイ</t>
    </rPh>
    <rPh sb="22" eb="23">
      <t>ネン</t>
    </rPh>
    <rPh sb="24" eb="25">
      <t>ガツ</t>
    </rPh>
    <rPh sb="26" eb="27">
      <t>ニチ</t>
    </rPh>
    <phoneticPr fontId="4"/>
  </si>
  <si>
    <t>　平成28年６月１日、令和３年６月１日現在である。</t>
    <phoneticPr fontId="3"/>
  </si>
  <si>
    <r>
      <t xml:space="preserve">  備考：平成</t>
    </r>
    <r>
      <rPr>
        <sz val="9"/>
        <color indexed="8"/>
        <rFont val="ＭＳ 明朝"/>
        <family val="1"/>
        <charset val="128"/>
      </rPr>
      <t>26年</t>
    </r>
    <r>
      <rPr>
        <sz val="9"/>
        <rFont val="ＭＳ 明朝"/>
        <family val="1"/>
        <charset val="128"/>
      </rPr>
      <t>の数値については経済センサス‐基礎調査、平成24年、28年、令和３年の数値については</t>
    </r>
    <rPh sb="2" eb="4">
      <t>ビコウ</t>
    </rPh>
    <rPh sb="5" eb="7">
      <t>ヘイセイ</t>
    </rPh>
    <rPh sb="9" eb="10">
      <t>ネン</t>
    </rPh>
    <rPh sb="11" eb="13">
      <t>スウチ</t>
    </rPh>
    <rPh sb="18" eb="20">
      <t>ケイザイ</t>
    </rPh>
    <rPh sb="25" eb="26">
      <t>モト</t>
    </rPh>
    <rPh sb="26" eb="27">
      <t>イシズエ</t>
    </rPh>
    <rPh sb="27" eb="29">
      <t>チョウサ</t>
    </rPh>
    <rPh sb="38" eb="39">
      <t>ネン</t>
    </rPh>
    <rPh sb="40" eb="42">
      <t>レイワ</t>
    </rPh>
    <rPh sb="43" eb="44">
      <t>ネン</t>
    </rPh>
    <phoneticPr fontId="4"/>
  </si>
  <si>
    <t>　経済センサス‐活動調査の結果である。</t>
    <phoneticPr fontId="3"/>
  </si>
  <si>
    <t>　　　　平成24年及び平成28年の経済センサス‐活動調査は国、地方公共団体は調査対象外。また、総数の</t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29" eb="30">
      <t>クニ</t>
    </rPh>
    <rPh sb="31" eb="33">
      <t>チホウ</t>
    </rPh>
    <rPh sb="33" eb="34">
      <t>コウ</t>
    </rPh>
    <rPh sb="34" eb="35">
      <t>トモ</t>
    </rPh>
    <rPh sb="35" eb="37">
      <t>ダンタイ</t>
    </rPh>
    <rPh sb="38" eb="40">
      <t>チョウサ</t>
    </rPh>
    <rPh sb="40" eb="42">
      <t>タイショウ</t>
    </rPh>
    <rPh sb="42" eb="43">
      <t>ガイ</t>
    </rPh>
    <rPh sb="47" eb="49">
      <t>ソウスウ</t>
    </rPh>
    <phoneticPr fontId="4"/>
  </si>
  <si>
    <t>　事業所数、従業者数には常用雇用者以外の者を含む。</t>
    <phoneticPr fontId="3"/>
  </si>
  <si>
    <t>　規模別事業所数及び従業者数</t>
    <phoneticPr fontId="3"/>
  </si>
  <si>
    <t>4-2．産業（大分類）、経営組織、従業者　</t>
    <rPh sb="7" eb="10">
      <t>ダイブンルイ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</si>
</sst>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#"/>
    <numFmt numFmtId="179" formatCode="0.0%"/>
    <numFmt numFmtId="180" formatCode="0.000%"/>
    <numFmt numFmtId="181" formatCode="#,##0;[Red]\-#,##0;\-"/>
  </numFmts>
  <fonts count="52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6"/>
      <name val="ＭＳ 明朝"/>
      <family val="1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indexed="8"/>
      <name val="ＭＳ 明朝"/>
      <family val="1"/>
      <charset val="128"/>
    </font>
    <font>
      <b/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92D050"/>
      <name val="ＭＳ 明朝"/>
      <family val="1"/>
      <charset val="128"/>
    </font>
    <font>
      <b/>
      <sz val="10"/>
      <color rgb="FF92D050"/>
      <name val="ＭＳ 明朝"/>
      <family val="1"/>
      <charset val="128"/>
    </font>
    <font>
      <sz val="10"/>
      <color rgb="FFFFC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0">
    <xf numFmtId="0" fontId="0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/>
    <xf numFmtId="0" fontId="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</cellStyleXfs>
  <cellXfs count="24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12" xfId="1" applyFont="1" applyBorder="1" applyAlignment="1">
      <alignment horizontal="distributed" vertical="center"/>
    </xf>
    <xf numFmtId="3" fontId="8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3" fontId="5" fillId="0" borderId="0" xfId="1" applyNumberFormat="1" applyFont="1" applyAlignment="1">
      <alignment vertical="center"/>
    </xf>
    <xf numFmtId="0" fontId="5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0" xfId="1" applyFont="1" applyFill="1" applyAlignment="1">
      <alignment vertical="center"/>
    </xf>
    <xf numFmtId="0" fontId="28" fillId="0" borderId="0" xfId="1" applyFont="1" applyFill="1" applyAlignment="1">
      <alignment vertical="center"/>
    </xf>
    <xf numFmtId="3" fontId="28" fillId="0" borderId="0" xfId="1" applyNumberFormat="1" applyFont="1" applyFill="1" applyAlignment="1">
      <alignment horizontal="right" vertical="center"/>
    </xf>
    <xf numFmtId="0" fontId="28" fillId="0" borderId="0" xfId="1" applyFont="1" applyFill="1" applyBorder="1" applyAlignment="1">
      <alignment vertical="center"/>
    </xf>
    <xf numFmtId="0" fontId="28" fillId="0" borderId="12" xfId="1" applyFont="1" applyFill="1" applyBorder="1" applyAlignment="1">
      <alignment horizontal="distributed" vertical="center"/>
    </xf>
    <xf numFmtId="0" fontId="28" fillId="0" borderId="22" xfId="1" applyFont="1" applyFill="1" applyBorder="1" applyAlignment="1">
      <alignment vertical="center"/>
    </xf>
    <xf numFmtId="3" fontId="28" fillId="0" borderId="22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0" fontId="8" fillId="0" borderId="12" xfId="1" applyFont="1" applyFill="1" applyBorder="1" applyAlignment="1">
      <alignment horizontal="distributed" vertical="center"/>
    </xf>
    <xf numFmtId="6" fontId="28" fillId="0" borderId="0" xfId="44" applyFont="1" applyFill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32" fillId="0" borderId="23" xfId="1" applyFont="1" applyFill="1" applyBorder="1" applyAlignment="1">
      <alignment horizontal="distributed" vertical="center"/>
    </xf>
    <xf numFmtId="0" fontId="27" fillId="0" borderId="0" xfId="1" applyFont="1" applyFill="1" applyAlignment="1">
      <alignment vertical="center"/>
    </xf>
    <xf numFmtId="176" fontId="33" fillId="0" borderId="0" xfId="1" applyNumberFormat="1" applyFont="1" applyFill="1" applyBorder="1" applyAlignment="1">
      <alignment vertical="center"/>
    </xf>
    <xf numFmtId="3" fontId="33" fillId="0" borderId="0" xfId="1" applyNumberFormat="1" applyFont="1" applyFill="1" applyBorder="1" applyAlignment="1">
      <alignment vertical="center"/>
    </xf>
    <xf numFmtId="3" fontId="33" fillId="0" borderId="0" xfId="1" applyNumberFormat="1" applyFont="1" applyFill="1" applyBorder="1" applyAlignment="1">
      <alignment horizontal="right" vertical="center"/>
    </xf>
    <xf numFmtId="0" fontId="34" fillId="0" borderId="0" xfId="1" applyFont="1" applyFill="1" applyAlignment="1">
      <alignment vertical="center"/>
    </xf>
    <xf numFmtId="0" fontId="28" fillId="0" borderId="20" xfId="1" applyNumberFormat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33" fillId="0" borderId="18" xfId="1" applyFont="1" applyFill="1" applyBorder="1" applyAlignment="1">
      <alignment horizontal="distributed" vertical="center" shrinkToFit="1"/>
    </xf>
    <xf numFmtId="0" fontId="33" fillId="0" borderId="0" xfId="1" applyFont="1" applyFill="1" applyAlignment="1">
      <alignment vertical="center" shrinkToFit="1"/>
    </xf>
    <xf numFmtId="38" fontId="6" fillId="0" borderId="0" xfId="48" applyFont="1" applyFill="1" applyAlignment="1">
      <alignment vertical="center"/>
    </xf>
    <xf numFmtId="0" fontId="6" fillId="0" borderId="12" xfId="1" applyFont="1" applyFill="1" applyBorder="1" applyAlignment="1">
      <alignment horizontal="distributed" vertical="center"/>
    </xf>
    <xf numFmtId="0" fontId="6" fillId="0" borderId="23" xfId="1" applyFont="1" applyFill="1" applyBorder="1" applyAlignment="1">
      <alignment horizontal="distributed" vertical="center"/>
    </xf>
    <xf numFmtId="0" fontId="6" fillId="0" borderId="30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distributed" vertical="center" shrinkToFit="1"/>
    </xf>
    <xf numFmtId="0" fontId="6" fillId="0" borderId="20" xfId="1" applyFont="1" applyFill="1" applyBorder="1" applyAlignment="1">
      <alignment horizontal="distributed" vertical="center" shrinkToFit="1"/>
    </xf>
    <xf numFmtId="0" fontId="6" fillId="0" borderId="24" xfId="1" applyFont="1" applyFill="1" applyBorder="1" applyAlignment="1">
      <alignment horizontal="distributed" vertical="center" shrinkToFit="1"/>
    </xf>
    <xf numFmtId="0" fontId="6" fillId="0" borderId="0" xfId="1" applyFont="1" applyFill="1" applyAlignment="1">
      <alignment horizontal="distributed" vertical="center" shrinkToFit="1"/>
    </xf>
    <xf numFmtId="0" fontId="6" fillId="0" borderId="0" xfId="1" applyFont="1" applyAlignment="1">
      <alignment horizontal="distributed" vertical="center" shrinkToFit="1"/>
    </xf>
    <xf numFmtId="0" fontId="6" fillId="0" borderId="22" xfId="1" applyFont="1" applyFill="1" applyBorder="1" applyAlignment="1">
      <alignment horizontal="distributed" vertical="center" shrinkToFit="1"/>
    </xf>
    <xf numFmtId="0" fontId="35" fillId="0" borderId="0" xfId="0" applyFont="1" applyFill="1" applyAlignment="1">
      <alignment vertical="center" wrapText="1"/>
    </xf>
    <xf numFmtId="0" fontId="28" fillId="0" borderId="13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5" fillId="0" borderId="13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28" xfId="0" applyNumberFormat="1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5" fillId="0" borderId="10" xfId="0" applyNumberFormat="1" applyFont="1" applyFill="1" applyBorder="1" applyAlignment="1">
      <alignment vertical="center" wrapText="1" shrinkToFit="1"/>
    </xf>
    <xf numFmtId="0" fontId="35" fillId="0" borderId="19" xfId="0" applyFont="1" applyFill="1" applyBorder="1" applyAlignment="1">
      <alignment vertical="center" wrapText="1"/>
    </xf>
    <xf numFmtId="0" fontId="39" fillId="0" borderId="12" xfId="0" applyNumberFormat="1" applyFont="1" applyFill="1" applyBorder="1" applyAlignment="1">
      <alignment horizontal="distributed" vertical="center" shrinkToFit="1"/>
    </xf>
    <xf numFmtId="0" fontId="40" fillId="0" borderId="12" xfId="0" applyNumberFormat="1" applyFont="1" applyFill="1" applyBorder="1" applyAlignment="1">
      <alignment horizontal="distributed" vertical="center" shrinkToFit="1"/>
    </xf>
    <xf numFmtId="0" fontId="7" fillId="0" borderId="12" xfId="0" applyNumberFormat="1" applyFont="1" applyFill="1" applyBorder="1" applyAlignment="1">
      <alignment horizontal="distributed" vertical="center" wrapText="1" shrinkToFit="1"/>
    </xf>
    <xf numFmtId="0" fontId="30" fillId="0" borderId="12" xfId="0" applyNumberFormat="1" applyFont="1" applyFill="1" applyBorder="1" applyAlignment="1">
      <alignment horizontal="distributed" vertical="center" wrapText="1" shrinkToFit="1"/>
    </xf>
    <xf numFmtId="0" fontId="6" fillId="0" borderId="31" xfId="0" applyNumberFormat="1" applyFont="1" applyFill="1" applyBorder="1" applyAlignment="1">
      <alignment horizontal="left" vertical="center" wrapText="1"/>
    </xf>
    <xf numFmtId="0" fontId="35" fillId="0" borderId="0" xfId="1" applyFont="1" applyFill="1" applyAlignment="1">
      <alignment vertical="center"/>
    </xf>
    <xf numFmtId="0" fontId="35" fillId="0" borderId="11" xfId="0" applyNumberFormat="1" applyFont="1" applyFill="1" applyBorder="1" applyAlignment="1">
      <alignment vertical="center" wrapText="1"/>
    </xf>
    <xf numFmtId="38" fontId="28" fillId="0" borderId="0" xfId="48" applyFont="1" applyFill="1" applyAlignment="1">
      <alignment vertical="center"/>
    </xf>
    <xf numFmtId="0" fontId="32" fillId="0" borderId="0" xfId="1" applyFont="1" applyFill="1" applyBorder="1" applyAlignment="1">
      <alignment horizontal="distributed" vertical="center"/>
    </xf>
    <xf numFmtId="176" fontId="32" fillId="0" borderId="0" xfId="1" applyNumberFormat="1" applyFont="1" applyFill="1" applyBorder="1" applyAlignment="1">
      <alignment vertical="center"/>
    </xf>
    <xf numFmtId="3" fontId="32" fillId="0" borderId="0" xfId="1" applyNumberFormat="1" applyFont="1" applyFill="1" applyBorder="1" applyAlignment="1">
      <alignment vertical="center"/>
    </xf>
    <xf numFmtId="3" fontId="32" fillId="0" borderId="0" xfId="1" applyNumberFormat="1" applyFont="1" applyFill="1" applyBorder="1" applyAlignment="1">
      <alignment horizontal="right" vertical="center"/>
    </xf>
    <xf numFmtId="0" fontId="33" fillId="0" borderId="0" xfId="1" applyFont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0" fontId="9" fillId="0" borderId="20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5" fillId="0" borderId="36" xfId="1" applyFont="1" applyBorder="1" applyAlignment="1">
      <alignment vertical="center"/>
    </xf>
    <xf numFmtId="0" fontId="39" fillId="0" borderId="37" xfId="0" applyNumberFormat="1" applyFont="1" applyFill="1" applyBorder="1" applyAlignment="1">
      <alignment horizontal="distributed" vertical="center" shrinkToFit="1"/>
    </xf>
    <xf numFmtId="0" fontId="38" fillId="0" borderId="36" xfId="0" applyFont="1" applyBorder="1" applyAlignment="1">
      <alignment vertical="center"/>
    </xf>
    <xf numFmtId="0" fontId="39" fillId="0" borderId="36" xfId="0" applyFont="1" applyBorder="1" applyAlignment="1">
      <alignment vertical="center"/>
    </xf>
    <xf numFmtId="0" fontId="30" fillId="0" borderId="37" xfId="0" applyNumberFormat="1" applyFont="1" applyFill="1" applyBorder="1" applyAlignment="1">
      <alignment horizontal="distributed" vertical="center" wrapText="1" shrinkToFit="1"/>
    </xf>
    <xf numFmtId="0" fontId="41" fillId="0" borderId="37" xfId="0" applyNumberFormat="1" applyFont="1" applyFill="1" applyBorder="1" applyAlignment="1">
      <alignment horizontal="distributed" vertical="center" wrapText="1" shrinkToFit="1"/>
    </xf>
    <xf numFmtId="179" fontId="28" fillId="0" borderId="0" xfId="49" applyNumberFormat="1" applyFont="1" applyFill="1" applyAlignment="1">
      <alignment vertical="center"/>
    </xf>
    <xf numFmtId="180" fontId="46" fillId="0" borderId="0" xfId="49" applyNumberFormat="1" applyFont="1" applyFill="1" applyAlignment="1">
      <alignment vertical="center"/>
    </xf>
    <xf numFmtId="180" fontId="47" fillId="0" borderId="0" xfId="49" applyNumberFormat="1" applyFont="1" applyFill="1" applyAlignment="1">
      <alignment vertical="center"/>
    </xf>
    <xf numFmtId="0" fontId="48" fillId="0" borderId="0" xfId="1" applyFont="1" applyFill="1" applyAlignment="1">
      <alignment vertical="center"/>
    </xf>
    <xf numFmtId="180" fontId="49" fillId="0" borderId="0" xfId="49" applyNumberFormat="1" applyFont="1" applyFill="1" applyAlignment="1">
      <alignment vertical="center"/>
    </xf>
    <xf numFmtId="0" fontId="49" fillId="0" borderId="0" xfId="1" applyFont="1" applyFill="1" applyAlignment="1">
      <alignment vertical="center"/>
    </xf>
    <xf numFmtId="0" fontId="47" fillId="0" borderId="0" xfId="1" applyFont="1" applyFill="1" applyAlignment="1">
      <alignment vertical="center"/>
    </xf>
    <xf numFmtId="0" fontId="6" fillId="0" borderId="22" xfId="1" applyFont="1" applyBorder="1" applyAlignment="1">
      <alignment vertical="center"/>
    </xf>
    <xf numFmtId="0" fontId="6" fillId="0" borderId="22" xfId="1" applyFont="1" applyBorder="1" applyAlignment="1">
      <alignment horizontal="right" vertical="center"/>
    </xf>
    <xf numFmtId="0" fontId="28" fillId="0" borderId="36" xfId="1" applyFont="1" applyFill="1" applyBorder="1" applyAlignment="1">
      <alignment vertical="center"/>
    </xf>
    <xf numFmtId="0" fontId="28" fillId="0" borderId="37" xfId="1" applyFont="1" applyFill="1" applyBorder="1" applyAlignment="1">
      <alignment horizontal="distributed" vertical="center"/>
    </xf>
    <xf numFmtId="0" fontId="6" fillId="0" borderId="39" xfId="1" applyFont="1" applyFill="1" applyBorder="1" applyAlignment="1">
      <alignment horizontal="distributed" vertical="center" shrinkToFit="1"/>
    </xf>
    <xf numFmtId="0" fontId="6" fillId="0" borderId="37" xfId="1" applyFont="1" applyFill="1" applyBorder="1" applyAlignment="1">
      <alignment horizontal="distributed" vertical="center"/>
    </xf>
    <xf numFmtId="0" fontId="6" fillId="0" borderId="36" xfId="1" applyFont="1" applyFill="1" applyBorder="1" applyAlignment="1">
      <alignment horizontal="distributed" vertical="center" shrinkToFit="1"/>
    </xf>
    <xf numFmtId="0" fontId="8" fillId="0" borderId="37" xfId="1" applyFont="1" applyFill="1" applyBorder="1" applyAlignment="1">
      <alignment horizontal="distributed" vertical="center"/>
    </xf>
    <xf numFmtId="0" fontId="5" fillId="0" borderId="0" xfId="1" applyFont="1" applyFill="1" applyAlignment="1">
      <alignment horizontal="right" vertical="center"/>
    </xf>
    <xf numFmtId="3" fontId="9" fillId="0" borderId="0" xfId="1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vertical="center"/>
    </xf>
    <xf numFmtId="181" fontId="33" fillId="0" borderId="0" xfId="48" applyNumberFormat="1" applyFont="1" applyFill="1" applyAlignment="1">
      <alignment horizontal="right" vertical="center" shrinkToFit="1"/>
    </xf>
    <xf numFmtId="181" fontId="6" fillId="0" borderId="0" xfId="48" applyNumberFormat="1" applyFont="1" applyFill="1" applyAlignment="1">
      <alignment horizontal="right" vertical="center" shrinkToFit="1"/>
    </xf>
    <xf numFmtId="181" fontId="6" fillId="0" borderId="0" xfId="48" applyNumberFormat="1" applyFont="1" applyFill="1" applyBorder="1" applyAlignment="1">
      <alignment horizontal="right" vertical="center" shrinkToFit="1"/>
    </xf>
    <xf numFmtId="181" fontId="6" fillId="0" borderId="36" xfId="48" applyNumberFormat="1" applyFont="1" applyFill="1" applyBorder="1" applyAlignment="1">
      <alignment horizontal="right" vertical="center" shrinkToFit="1"/>
    </xf>
    <xf numFmtId="181" fontId="6" fillId="0" borderId="22" xfId="48" applyNumberFormat="1" applyFont="1" applyFill="1" applyBorder="1" applyAlignment="1">
      <alignment horizontal="right" vertical="center" shrinkToFit="1"/>
    </xf>
    <xf numFmtId="0" fontId="8" fillId="0" borderId="37" xfId="1" applyFont="1" applyFill="1" applyBorder="1" applyAlignment="1">
      <alignment horizontal="distributed" vertical="center" shrinkToFit="1"/>
    </xf>
    <xf numFmtId="0" fontId="8" fillId="0" borderId="12" xfId="1" applyFont="1" applyFill="1" applyBorder="1" applyAlignment="1">
      <alignment horizontal="distributed" vertical="center" shrinkToFit="1"/>
    </xf>
    <xf numFmtId="181" fontId="6" fillId="0" borderId="24" xfId="48" applyNumberFormat="1" applyFont="1" applyFill="1" applyBorder="1" applyAlignment="1">
      <alignment horizontal="right" vertical="center" shrinkToFit="1"/>
    </xf>
    <xf numFmtId="181" fontId="6" fillId="0" borderId="39" xfId="48" applyNumberFormat="1" applyFont="1" applyFill="1" applyBorder="1" applyAlignment="1">
      <alignment horizontal="right" vertical="center" shrinkToFit="1"/>
    </xf>
    <xf numFmtId="181" fontId="6" fillId="0" borderId="12" xfId="48" applyNumberFormat="1" applyFont="1" applyFill="1" applyBorder="1" applyAlignment="1">
      <alignment horizontal="right" vertical="center" shrinkToFit="1"/>
    </xf>
    <xf numFmtId="181" fontId="5" fillId="0" borderId="0" xfId="48" applyNumberFormat="1" applyFont="1" applyAlignment="1">
      <alignment horizontal="right" vertical="center" shrinkToFit="1"/>
    </xf>
    <xf numFmtId="181" fontId="5" fillId="0" borderId="12" xfId="48" applyNumberFormat="1" applyFont="1" applyBorder="1" applyAlignment="1">
      <alignment horizontal="right" vertical="center" shrinkToFit="1"/>
    </xf>
    <xf numFmtId="181" fontId="5" fillId="0" borderId="0" xfId="48" applyNumberFormat="1" applyFont="1" applyBorder="1" applyAlignment="1">
      <alignment horizontal="right" vertical="center" shrinkToFit="1"/>
    </xf>
    <xf numFmtId="181" fontId="6" fillId="0" borderId="0" xfId="48" applyNumberFormat="1" applyFont="1" applyAlignment="1">
      <alignment horizontal="right" vertical="center" shrinkToFit="1"/>
    </xf>
    <xf numFmtId="181" fontId="6" fillId="0" borderId="12" xfId="48" applyNumberFormat="1" applyFont="1" applyBorder="1" applyAlignment="1">
      <alignment horizontal="right" vertical="center" shrinkToFit="1"/>
    </xf>
    <xf numFmtId="181" fontId="6" fillId="0" borderId="0" xfId="48" applyNumberFormat="1" applyFont="1" applyBorder="1" applyAlignment="1">
      <alignment horizontal="right" vertical="center" shrinkToFit="1"/>
    </xf>
    <xf numFmtId="181" fontId="6" fillId="0" borderId="37" xfId="48" applyNumberFormat="1" applyFont="1" applyFill="1" applyBorder="1" applyAlignment="1">
      <alignment horizontal="right" vertical="center" shrinkToFit="1"/>
    </xf>
    <xf numFmtId="181" fontId="6" fillId="0" borderId="23" xfId="48" applyNumberFormat="1" applyFont="1" applyFill="1" applyBorder="1" applyAlignment="1">
      <alignment horizontal="right" vertical="center" shrinkToFit="1"/>
    </xf>
    <xf numFmtId="181" fontId="6" fillId="0" borderId="32" xfId="48" applyNumberFormat="1" applyFont="1" applyFill="1" applyBorder="1" applyAlignment="1">
      <alignment horizontal="right" vertical="center" shrinkToFit="1"/>
    </xf>
    <xf numFmtId="181" fontId="6" fillId="0" borderId="18" xfId="48" applyNumberFormat="1" applyFont="1" applyFill="1" applyBorder="1" applyAlignment="1">
      <alignment horizontal="right" vertical="center" shrinkToFit="1"/>
    </xf>
    <xf numFmtId="0" fontId="8" fillId="0" borderId="20" xfId="1" applyFont="1" applyFill="1" applyBorder="1" applyAlignment="1">
      <alignment horizontal="distributed" vertical="center" shrinkToFit="1"/>
    </xf>
    <xf numFmtId="0" fontId="8" fillId="0" borderId="39" xfId="1" applyFont="1" applyFill="1" applyBorder="1" applyAlignment="1">
      <alignment horizontal="distributed" vertical="center" shrinkToFit="1"/>
    </xf>
    <xf numFmtId="181" fontId="43" fillId="0" borderId="30" xfId="0" applyNumberFormat="1" applyFont="1" applyFill="1" applyBorder="1" applyAlignment="1">
      <alignment horizontal="right" vertical="center"/>
    </xf>
    <xf numFmtId="181" fontId="43" fillId="0" borderId="29" xfId="0" applyNumberFormat="1" applyFont="1" applyFill="1" applyBorder="1" applyAlignment="1">
      <alignment horizontal="right" vertical="center"/>
    </xf>
    <xf numFmtId="181" fontId="43" fillId="0" borderId="33" xfId="0" applyNumberFormat="1" applyFont="1" applyFill="1" applyBorder="1" applyAlignment="1">
      <alignment horizontal="right" vertical="center"/>
    </xf>
    <xf numFmtId="181" fontId="44" fillId="0" borderId="16" xfId="0" applyNumberFormat="1" applyFont="1" applyFill="1" applyBorder="1" applyAlignment="1">
      <alignment horizontal="right" vertical="center"/>
    </xf>
    <xf numFmtId="181" fontId="44" fillId="0" borderId="18" xfId="0" applyNumberFormat="1" applyFont="1" applyFill="1" applyBorder="1" applyAlignment="1">
      <alignment horizontal="right" vertical="center"/>
    </xf>
    <xf numFmtId="181" fontId="44" fillId="0" borderId="32" xfId="0" applyNumberFormat="1" applyFont="1" applyFill="1" applyBorder="1" applyAlignment="1">
      <alignment horizontal="right" vertical="center"/>
    </xf>
    <xf numFmtId="181" fontId="45" fillId="0" borderId="34" xfId="0" applyNumberFormat="1" applyFont="1" applyFill="1" applyBorder="1" applyAlignment="1">
      <alignment horizontal="right" vertical="center"/>
    </xf>
    <xf numFmtId="181" fontId="45" fillId="0" borderId="12" xfId="0" applyNumberFormat="1" applyFont="1" applyFill="1" applyBorder="1" applyAlignment="1">
      <alignment horizontal="right" vertical="center"/>
    </xf>
    <xf numFmtId="181" fontId="45" fillId="0" borderId="0" xfId="0" applyNumberFormat="1" applyFont="1" applyFill="1" applyBorder="1" applyAlignment="1">
      <alignment horizontal="right" vertical="center"/>
    </xf>
    <xf numFmtId="181" fontId="45" fillId="0" borderId="38" xfId="0" applyNumberFormat="1" applyFont="1" applyFill="1" applyBorder="1" applyAlignment="1">
      <alignment horizontal="right" vertical="center"/>
    </xf>
    <xf numFmtId="181" fontId="45" fillId="0" borderId="37" xfId="0" applyNumberFormat="1" applyFont="1" applyFill="1" applyBorder="1" applyAlignment="1">
      <alignment horizontal="right" vertical="center"/>
    </xf>
    <xf numFmtId="181" fontId="45" fillId="0" borderId="36" xfId="0" applyNumberFormat="1" applyFont="1" applyFill="1" applyBorder="1" applyAlignment="1">
      <alignment horizontal="right" vertical="center"/>
    </xf>
    <xf numFmtId="181" fontId="44" fillId="0" borderId="34" xfId="0" applyNumberFormat="1" applyFont="1" applyFill="1" applyBorder="1" applyAlignment="1">
      <alignment horizontal="right" vertical="center"/>
    </xf>
    <xf numFmtId="181" fontId="44" fillId="0" borderId="12" xfId="0" applyNumberFormat="1" applyFont="1" applyFill="1" applyBorder="1" applyAlignment="1">
      <alignment horizontal="right" vertical="center"/>
    </xf>
    <xf numFmtId="181" fontId="44" fillId="0" borderId="0" xfId="0" applyNumberFormat="1" applyFont="1" applyFill="1" applyBorder="1" applyAlignment="1">
      <alignment horizontal="right" vertical="center"/>
    </xf>
    <xf numFmtId="181" fontId="45" fillId="0" borderId="39" xfId="0" applyNumberFormat="1" applyFont="1" applyFill="1" applyBorder="1" applyAlignment="1">
      <alignment horizontal="right" vertical="center"/>
    </xf>
    <xf numFmtId="181" fontId="51" fillId="0" borderId="35" xfId="48" applyNumberFormat="1" applyFont="1" applyFill="1" applyBorder="1" applyAlignment="1">
      <alignment horizontal="right" vertical="center"/>
    </xf>
    <xf numFmtId="181" fontId="51" fillId="0" borderId="23" xfId="48" applyNumberFormat="1" applyFont="1" applyFill="1" applyBorder="1" applyAlignment="1">
      <alignment horizontal="right" vertical="center"/>
    </xf>
    <xf numFmtId="181" fontId="51" fillId="0" borderId="22" xfId="48" applyNumberFormat="1" applyFont="1" applyFill="1" applyBorder="1" applyAlignment="1">
      <alignment horizontal="right" vertical="center"/>
    </xf>
    <xf numFmtId="181" fontId="42" fillId="0" borderId="24" xfId="1" applyNumberFormat="1" applyFont="1" applyFill="1" applyBorder="1" applyAlignment="1">
      <alignment vertical="center"/>
    </xf>
    <xf numFmtId="181" fontId="42" fillId="0" borderId="22" xfId="1" applyNumberFormat="1" applyFont="1" applyFill="1" applyBorder="1" applyAlignment="1">
      <alignment vertical="center"/>
    </xf>
    <xf numFmtId="181" fontId="42" fillId="0" borderId="22" xfId="1" applyNumberFormat="1" applyFont="1" applyFill="1" applyBorder="1" applyAlignment="1">
      <alignment horizontal="right" vertical="center"/>
    </xf>
    <xf numFmtId="181" fontId="32" fillId="0" borderId="22" xfId="1" applyNumberFormat="1" applyFont="1" applyFill="1" applyBorder="1" applyAlignment="1">
      <alignment vertical="center"/>
    </xf>
    <xf numFmtId="38" fontId="51" fillId="0" borderId="35" xfId="48" applyFont="1" applyFill="1" applyBorder="1" applyAlignment="1">
      <alignment horizontal="right" vertical="center"/>
    </xf>
    <xf numFmtId="38" fontId="51" fillId="0" borderId="23" xfId="48" applyFont="1" applyFill="1" applyBorder="1" applyAlignment="1">
      <alignment horizontal="right" vertical="center"/>
    </xf>
    <xf numFmtId="38" fontId="51" fillId="0" borderId="22" xfId="48" applyFont="1" applyFill="1" applyBorder="1" applyAlignment="1">
      <alignment horizontal="right" vertical="center"/>
    </xf>
    <xf numFmtId="0" fontId="28" fillId="0" borderId="0" xfId="1" applyFont="1" applyFill="1" applyBorder="1" applyAlignment="1">
      <alignment horizontal="distributed" vertical="center" wrapText="1"/>
    </xf>
    <xf numFmtId="0" fontId="28" fillId="0" borderId="22" xfId="1" applyFont="1" applyFill="1" applyBorder="1" applyAlignment="1">
      <alignment horizontal="distributed" vertical="center" wrapText="1"/>
    </xf>
    <xf numFmtId="181" fontId="28" fillId="0" borderId="0" xfId="1" applyNumberFormat="1" applyFont="1" applyFill="1" applyAlignment="1">
      <alignment horizontal="right" vertical="center" shrinkToFit="1"/>
    </xf>
    <xf numFmtId="181" fontId="28" fillId="0" borderId="36" xfId="1" applyNumberFormat="1" applyFont="1" applyFill="1" applyBorder="1" applyAlignment="1">
      <alignment horizontal="right" vertical="center" shrinkToFit="1"/>
    </xf>
    <xf numFmtId="181" fontId="34" fillId="0" borderId="0" xfId="1" applyNumberFormat="1" applyFont="1" applyFill="1" applyAlignment="1">
      <alignment horizontal="right" vertical="center" shrinkToFit="1"/>
    </xf>
    <xf numFmtId="181" fontId="28" fillId="0" borderId="36" xfId="1" applyNumberFormat="1" applyFont="1" applyFill="1" applyBorder="1" applyAlignment="1">
      <alignment horizontal="right" vertical="center"/>
    </xf>
    <xf numFmtId="181" fontId="34" fillId="0" borderId="0" xfId="1" applyNumberFormat="1" applyFont="1" applyFill="1" applyAlignment="1">
      <alignment horizontal="right" vertical="center"/>
    </xf>
    <xf numFmtId="181" fontId="28" fillId="0" borderId="0" xfId="1" applyNumberFormat="1" applyFont="1" applyFill="1" applyAlignment="1">
      <alignment horizontal="right" vertical="center"/>
    </xf>
    <xf numFmtId="181" fontId="28" fillId="0" borderId="20" xfId="1" applyNumberFormat="1" applyFont="1" applyFill="1" applyBorder="1" applyAlignment="1">
      <alignment horizontal="right" vertical="center" shrinkToFit="1"/>
    </xf>
    <xf numFmtId="181" fontId="28" fillId="0" borderId="0" xfId="1" applyNumberFormat="1" applyFont="1" applyFill="1" applyBorder="1" applyAlignment="1">
      <alignment horizontal="right" vertical="center" shrinkToFit="1"/>
    </xf>
    <xf numFmtId="181" fontId="28" fillId="0" borderId="0" xfId="1" applyNumberFormat="1" applyFont="1" applyFill="1" applyBorder="1" applyAlignment="1">
      <alignment horizontal="right" vertical="center"/>
    </xf>
    <xf numFmtId="181" fontId="28" fillId="0" borderId="22" xfId="1" applyNumberFormat="1" applyFont="1" applyFill="1" applyBorder="1" applyAlignment="1">
      <alignment horizontal="right" vertical="center" shrinkToFit="1"/>
    </xf>
    <xf numFmtId="181" fontId="28" fillId="0" borderId="24" xfId="1" applyNumberFormat="1" applyFont="1" applyFill="1" applyBorder="1" applyAlignment="1">
      <alignment horizontal="right" vertical="center" shrinkToFit="1"/>
    </xf>
    <xf numFmtId="3" fontId="28" fillId="0" borderId="0" xfId="1" applyNumberFormat="1" applyFont="1" applyFill="1" applyBorder="1" applyAlignment="1">
      <alignment horizontal="right" vertical="center"/>
    </xf>
    <xf numFmtId="181" fontId="34" fillId="0" borderId="36" xfId="1" applyNumberFormat="1" applyFont="1" applyFill="1" applyBorder="1" applyAlignment="1">
      <alignment horizontal="right" vertical="center" shrinkToFit="1"/>
    </xf>
    <xf numFmtId="0" fontId="42" fillId="0" borderId="24" xfId="1" quotePrefix="1" applyFont="1" applyFill="1" applyBorder="1" applyAlignment="1">
      <alignment horizontal="center" vertical="center"/>
    </xf>
    <xf numFmtId="0" fontId="34" fillId="0" borderId="39" xfId="1" quotePrefix="1" applyNumberFormat="1" applyFont="1" applyFill="1" applyBorder="1" applyAlignment="1">
      <alignment horizontal="center" vertical="center"/>
    </xf>
    <xf numFmtId="0" fontId="28" fillId="0" borderId="22" xfId="1" applyFont="1" applyFill="1" applyBorder="1" applyAlignment="1">
      <alignment horizontal="center" vertical="center"/>
    </xf>
    <xf numFmtId="0" fontId="33" fillId="0" borderId="20" xfId="1" applyFont="1" applyFill="1" applyBorder="1" applyAlignment="1">
      <alignment horizontal="center" vertical="center" shrinkToFit="1"/>
    </xf>
    <xf numFmtId="0" fontId="6" fillId="0" borderId="39" xfId="1" applyFont="1" applyFill="1" applyBorder="1" applyAlignment="1">
      <alignment horizontal="center" vertical="center" shrinkToFit="1"/>
    </xf>
    <xf numFmtId="0" fontId="6" fillId="0" borderId="20" xfId="1" applyFont="1" applyFill="1" applyBorder="1" applyAlignment="1">
      <alignment horizontal="center" vertical="center" shrinkToFit="1"/>
    </xf>
    <xf numFmtId="0" fontId="33" fillId="0" borderId="42" xfId="1" applyFont="1" applyFill="1" applyBorder="1" applyAlignment="1">
      <alignment horizontal="center" vertical="center" shrinkToFit="1"/>
    </xf>
    <xf numFmtId="0" fontId="6" fillId="0" borderId="24" xfId="1" applyFont="1" applyFill="1" applyBorder="1" applyAlignment="1">
      <alignment horizontal="center" vertical="center" shrinkToFit="1"/>
    </xf>
    <xf numFmtId="3" fontId="33" fillId="0" borderId="0" xfId="1" applyNumberFormat="1" applyFont="1" applyFill="1" applyBorder="1" applyAlignment="1">
      <alignment horizontal="center" vertical="center"/>
    </xf>
    <xf numFmtId="38" fontId="28" fillId="0" borderId="0" xfId="48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9" fillId="0" borderId="27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28" fillId="0" borderId="11" xfId="1" applyFont="1" applyFill="1" applyBorder="1" applyAlignment="1">
      <alignment horizontal="center" vertical="center" wrapText="1"/>
    </xf>
    <xf numFmtId="0" fontId="28" fillId="0" borderId="20" xfId="1" applyFont="1" applyFill="1" applyBorder="1" applyAlignment="1">
      <alignment horizontal="center" vertical="center"/>
    </xf>
    <xf numFmtId="0" fontId="28" fillId="0" borderId="14" xfId="1" applyFont="1" applyFill="1" applyBorder="1" applyAlignment="1">
      <alignment horizontal="center" vertical="center"/>
    </xf>
    <xf numFmtId="0" fontId="34" fillId="0" borderId="0" xfId="1" applyFont="1" applyFill="1" applyBorder="1" applyAlignment="1">
      <alignment horizontal="distributed" vertical="center"/>
    </xf>
    <xf numFmtId="0" fontId="34" fillId="0" borderId="12" xfId="1" applyFont="1" applyFill="1" applyBorder="1" applyAlignment="1">
      <alignment horizontal="distributed" vertical="center"/>
    </xf>
    <xf numFmtId="0" fontId="28" fillId="0" borderId="32" xfId="1" applyFont="1" applyFill="1" applyBorder="1" applyAlignment="1">
      <alignment horizontal="distributed" vertical="center"/>
    </xf>
    <xf numFmtId="0" fontId="28" fillId="0" borderId="18" xfId="1" applyFont="1" applyFill="1" applyBorder="1" applyAlignment="1">
      <alignment horizontal="distributed" vertical="center"/>
    </xf>
    <xf numFmtId="49" fontId="28" fillId="0" borderId="0" xfId="1" applyNumberFormat="1" applyFont="1" applyFill="1" applyBorder="1" applyAlignment="1">
      <alignment horizontal="distributed" vertical="center"/>
    </xf>
    <xf numFmtId="49" fontId="28" fillId="0" borderId="12" xfId="1" applyNumberFormat="1" applyFont="1" applyFill="1" applyBorder="1" applyAlignment="1">
      <alignment horizontal="distributed" vertical="center"/>
    </xf>
    <xf numFmtId="0" fontId="5" fillId="0" borderId="31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/>
    </xf>
    <xf numFmtId="49" fontId="34" fillId="0" borderId="36" xfId="1" applyNumberFormat="1" applyFont="1" applyFill="1" applyBorder="1" applyAlignment="1">
      <alignment horizontal="distributed" vertical="center"/>
    </xf>
    <xf numFmtId="49" fontId="34" fillId="0" borderId="37" xfId="1" applyNumberFormat="1" applyFont="1" applyFill="1" applyBorder="1" applyAlignment="1">
      <alignment horizontal="distributed" vertical="center"/>
    </xf>
    <xf numFmtId="0" fontId="28" fillId="0" borderId="19" xfId="1" applyFont="1" applyFill="1" applyBorder="1" applyAlignment="1">
      <alignment horizontal="center" vertical="center"/>
    </xf>
    <xf numFmtId="0" fontId="28" fillId="0" borderId="1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28" fillId="0" borderId="12" xfId="1" applyFont="1" applyFill="1" applyBorder="1" applyAlignment="1">
      <alignment horizontal="center" vertical="center"/>
    </xf>
    <xf numFmtId="0" fontId="28" fillId="0" borderId="21" xfId="1" applyFont="1" applyFill="1" applyBorder="1" applyAlignment="1">
      <alignment horizontal="center" vertical="center"/>
    </xf>
    <xf numFmtId="0" fontId="28" fillId="0" borderId="15" xfId="1" applyFont="1" applyFill="1" applyBorder="1" applyAlignment="1">
      <alignment horizontal="center" vertical="center"/>
    </xf>
    <xf numFmtId="0" fontId="28" fillId="0" borderId="25" xfId="1" applyFont="1" applyFill="1" applyBorder="1" applyAlignment="1">
      <alignment horizontal="center" vertical="center"/>
    </xf>
    <xf numFmtId="0" fontId="28" fillId="0" borderId="26" xfId="1" applyFont="1" applyFill="1" applyBorder="1" applyAlignment="1">
      <alignment horizontal="center" vertical="center"/>
    </xf>
    <xf numFmtId="0" fontId="28" fillId="0" borderId="27" xfId="1" applyFont="1" applyFill="1" applyBorder="1" applyAlignment="1">
      <alignment horizontal="center" vertical="center"/>
    </xf>
    <xf numFmtId="0" fontId="28" fillId="0" borderId="28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/>
    </xf>
    <xf numFmtId="0" fontId="28" fillId="0" borderId="29" xfId="1" applyFont="1" applyFill="1" applyBorder="1" applyAlignment="1">
      <alignment horizontal="center" vertical="center"/>
    </xf>
    <xf numFmtId="0" fontId="28" fillId="0" borderId="30" xfId="1" applyFont="1" applyFill="1" applyBorder="1" applyAlignment="1">
      <alignment horizontal="center" vertical="center"/>
    </xf>
    <xf numFmtId="0" fontId="28" fillId="0" borderId="0" xfId="1" applyFont="1" applyFill="1" applyAlignment="1">
      <alignment horizontal="right" vertical="center"/>
    </xf>
    <xf numFmtId="0" fontId="5" fillId="0" borderId="30" xfId="1" applyFont="1" applyFill="1" applyBorder="1" applyAlignment="1">
      <alignment horizontal="center" vertical="center" wrapText="1"/>
    </xf>
    <xf numFmtId="0" fontId="5" fillId="0" borderId="30" xfId="1" applyFont="1" applyFill="1" applyBorder="1" applyAlignment="1">
      <alignment horizontal="center" vertical="center"/>
    </xf>
    <xf numFmtId="0" fontId="28" fillId="0" borderId="31" xfId="1" applyFont="1" applyFill="1" applyBorder="1" applyAlignment="1">
      <alignment horizontal="center" vertical="center"/>
    </xf>
    <xf numFmtId="0" fontId="37" fillId="0" borderId="22" xfId="1" applyFont="1" applyBorder="1" applyAlignment="1">
      <alignment horizontal="distributed" vertical="center"/>
    </xf>
    <xf numFmtId="0" fontId="37" fillId="0" borderId="23" xfId="1" applyFont="1" applyBorder="1" applyAlignment="1">
      <alignment horizontal="distributed" vertical="center"/>
    </xf>
    <xf numFmtId="0" fontId="50" fillId="0" borderId="40" xfId="0" applyFont="1" applyBorder="1" applyAlignment="1">
      <alignment horizontal="distributed" vertical="center"/>
    </xf>
    <xf numFmtId="0" fontId="50" fillId="0" borderId="41" xfId="0" applyFont="1" applyBorder="1" applyAlignment="1">
      <alignment horizontal="distributed" vertical="center"/>
    </xf>
    <xf numFmtId="0" fontId="38" fillId="0" borderId="0" xfId="0" applyNumberFormat="1" applyFont="1" applyFill="1" applyBorder="1" applyAlignment="1">
      <alignment horizontal="distributed" vertical="center" shrinkToFit="1"/>
    </xf>
    <xf numFmtId="0" fontId="38" fillId="0" borderId="12" xfId="0" applyNumberFormat="1" applyFont="1" applyFill="1" applyBorder="1" applyAlignment="1">
      <alignment horizontal="distributed" vertical="center" shrinkToFit="1"/>
    </xf>
    <xf numFmtId="0" fontId="38" fillId="0" borderId="32" xfId="0" applyNumberFormat="1" applyFont="1" applyFill="1" applyBorder="1" applyAlignment="1">
      <alignment horizontal="distributed" vertical="center" shrinkToFit="1"/>
    </xf>
    <xf numFmtId="0" fontId="38" fillId="0" borderId="18" xfId="0" applyNumberFormat="1" applyFont="1" applyFill="1" applyBorder="1" applyAlignment="1">
      <alignment horizontal="distributed" vertical="center" shrinkToFit="1"/>
    </xf>
    <xf numFmtId="0" fontId="35" fillId="0" borderId="21" xfId="0" applyNumberFormat="1" applyFont="1" applyFill="1" applyBorder="1" applyAlignment="1">
      <alignment horizontal="center" vertical="center" wrapText="1" shrinkToFit="1"/>
    </xf>
    <xf numFmtId="0" fontId="35" fillId="0" borderId="15" xfId="0" applyNumberFormat="1" applyFont="1" applyFill="1" applyBorder="1" applyAlignment="1">
      <alignment horizontal="center" vertical="center" wrapText="1" shrinkToFit="1"/>
    </xf>
    <xf numFmtId="0" fontId="5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7" fillId="0" borderId="33" xfId="0" applyNumberFormat="1" applyFont="1" applyFill="1" applyBorder="1" applyAlignment="1">
      <alignment horizontal="distributed" vertical="center" shrinkToFit="1"/>
    </xf>
    <xf numFmtId="0" fontId="37" fillId="0" borderId="29" xfId="0" applyNumberFormat="1" applyFont="1" applyFill="1" applyBorder="1" applyAlignment="1">
      <alignment horizontal="distributed" vertical="center" shrinkToFit="1"/>
    </xf>
    <xf numFmtId="0" fontId="8" fillId="0" borderId="13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</cellXfs>
  <cellStyles count="50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" xfId="49" builtinId="5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" xfId="48" builtinId="6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通貨 2" xfId="44" xr:uid="{00000000-0005-0000-0000-000029000000}"/>
    <cellStyle name="入力 2" xfId="41" xr:uid="{00000000-0005-0000-0000-00002A000000}"/>
    <cellStyle name="標準" xfId="0" builtinId="0"/>
    <cellStyle name="標準 2" xfId="1" xr:uid="{00000000-0005-0000-0000-00002C000000}"/>
    <cellStyle name="標準 2 2" xfId="45" xr:uid="{00000000-0005-0000-0000-00002D000000}"/>
    <cellStyle name="標準 3" xfId="43" xr:uid="{00000000-0005-0000-0000-00002E000000}"/>
    <cellStyle name="標準 4" xfId="46" xr:uid="{00000000-0005-0000-0000-00002F000000}"/>
    <cellStyle name="標準 5" xfId="47" xr:uid="{00000000-0005-0000-0000-000030000000}"/>
    <cellStyle name="良い 2" xfId="42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00"/>
          </a:solidFill>
          <a:round/>
          <a:headEnd/>
          <a:tailEnd/>
        </a:ln>
      </a:spPr>
      <a:bodyPr/>
      <a:lstStyle>
        <a:defPPr>
          <a:defRPr/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8"/>
  <sheetViews>
    <sheetView tabSelected="1" view="pageBreakPreview" zoomScaleNormal="120" zoomScaleSheetLayoutView="100" workbookViewId="0">
      <selection activeCell="B5" sqref="B5:C5"/>
    </sheetView>
  </sheetViews>
  <sheetFormatPr defaultColWidth="9" defaultRowHeight="12" x14ac:dyDescent="0.2"/>
  <cols>
    <col min="1" max="1" width="6.36328125" style="12" customWidth="1"/>
    <col min="2" max="2" width="4.90625" style="12" customWidth="1"/>
    <col min="3" max="3" width="5.7265625" style="12" customWidth="1"/>
    <col min="4" max="5" width="3.7265625" style="12" customWidth="1"/>
    <col min="6" max="7" width="4.08984375" style="12" customWidth="1"/>
    <col min="8" max="8" width="4" style="12" customWidth="1"/>
    <col min="9" max="9" width="4.90625" style="12" customWidth="1"/>
    <col min="10" max="10" width="4" style="12" customWidth="1"/>
    <col min="11" max="11" width="5.7265625" style="12" customWidth="1"/>
    <col min="12" max="13" width="4.08984375" style="12" customWidth="1"/>
    <col min="14" max="14" width="4" style="12" customWidth="1"/>
    <col min="15" max="18" width="4.90625" style="12" customWidth="1"/>
    <col min="19" max="19" width="5.26953125" style="12" customWidth="1"/>
    <col min="20" max="20" width="3.7265625" style="12" customWidth="1"/>
    <col min="21" max="22" width="4" style="12" customWidth="1"/>
    <col min="23" max="23" width="4.90625" style="12" customWidth="1"/>
    <col min="24" max="24" width="3.7265625" style="12" customWidth="1"/>
    <col min="25" max="27" width="4.90625" style="12" customWidth="1"/>
    <col min="28" max="28" width="4" style="12" customWidth="1"/>
    <col min="29" max="29" width="4.90625" style="12" customWidth="1"/>
    <col min="30" max="30" width="3.453125" style="12" customWidth="1"/>
    <col min="31" max="31" width="4.90625" style="12" customWidth="1"/>
    <col min="32" max="32" width="3.7265625" style="12" customWidth="1"/>
    <col min="33" max="33" width="4.90625" style="12" customWidth="1"/>
    <col min="34" max="34" width="3.453125" style="12" customWidth="1"/>
    <col min="35" max="35" width="3.90625" style="12" customWidth="1"/>
    <col min="36" max="36" width="3.7265625" style="12" customWidth="1"/>
    <col min="37" max="37" width="4.90625" style="12" customWidth="1"/>
    <col min="38" max="38" width="4" style="12" customWidth="1"/>
    <col min="39" max="39" width="4.90625" style="12" customWidth="1"/>
    <col min="40" max="40" width="3.08984375" style="12" customWidth="1"/>
    <col min="41" max="41" width="4.6328125" style="12" customWidth="1"/>
    <col min="42" max="16384" width="9" style="12"/>
  </cols>
  <sheetData>
    <row r="1" spans="1:40" ht="19" x14ac:dyDescent="0.2">
      <c r="A1" s="177" t="s">
        <v>319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</row>
    <row r="2" spans="1:40" ht="7.5" customHeight="1" x14ac:dyDescent="0.2"/>
    <row r="3" spans="1:40" s="11" customFormat="1" ht="12" customHeight="1" x14ac:dyDescent="0.2">
      <c r="S3" s="99" t="s">
        <v>320</v>
      </c>
      <c r="T3" s="11" t="s">
        <v>323</v>
      </c>
    </row>
    <row r="4" spans="1:40" ht="7.5" customHeight="1" thickBot="1" x14ac:dyDescent="0.25">
      <c r="AN4" s="16"/>
    </row>
    <row r="5" spans="1:40" s="11" customFormat="1" ht="26.25" customHeight="1" x14ac:dyDescent="0.2">
      <c r="A5" s="188" t="s">
        <v>106</v>
      </c>
      <c r="B5" s="185" t="s">
        <v>107</v>
      </c>
      <c r="C5" s="181"/>
      <c r="D5" s="185" t="s">
        <v>0</v>
      </c>
      <c r="E5" s="181"/>
      <c r="F5" s="182" t="s">
        <v>232</v>
      </c>
      <c r="G5" s="183"/>
      <c r="H5" s="185" t="s">
        <v>1</v>
      </c>
      <c r="I5" s="181"/>
      <c r="J5" s="185" t="s">
        <v>2</v>
      </c>
      <c r="K5" s="181"/>
      <c r="L5" s="182" t="s">
        <v>279</v>
      </c>
      <c r="M5" s="183"/>
      <c r="N5" s="185" t="s">
        <v>3</v>
      </c>
      <c r="O5" s="181"/>
      <c r="P5" s="180" t="s">
        <v>239</v>
      </c>
      <c r="Q5" s="181"/>
      <c r="R5" s="180" t="s">
        <v>240</v>
      </c>
      <c r="S5" s="181"/>
      <c r="T5" s="180" t="s">
        <v>241</v>
      </c>
      <c r="U5" s="181"/>
      <c r="V5" s="180" t="s">
        <v>233</v>
      </c>
      <c r="W5" s="181"/>
      <c r="X5" s="182" t="s">
        <v>235</v>
      </c>
      <c r="Y5" s="183"/>
      <c r="Z5" s="178" t="s">
        <v>236</v>
      </c>
      <c r="AA5" s="179"/>
      <c r="AB5" s="182" t="s">
        <v>237</v>
      </c>
      <c r="AC5" s="183"/>
      <c r="AD5" s="178" t="s">
        <v>238</v>
      </c>
      <c r="AE5" s="179"/>
      <c r="AF5" s="185" t="s">
        <v>118</v>
      </c>
      <c r="AG5" s="181"/>
      <c r="AH5" s="178" t="s">
        <v>234</v>
      </c>
      <c r="AI5" s="179"/>
      <c r="AJ5" s="182" t="s">
        <v>243</v>
      </c>
      <c r="AK5" s="184"/>
      <c r="AL5" s="182" t="s">
        <v>242</v>
      </c>
      <c r="AM5" s="184"/>
      <c r="AN5" s="186" t="s">
        <v>106</v>
      </c>
    </row>
    <row r="6" spans="1:40" s="74" customFormat="1" ht="18" customHeight="1" x14ac:dyDescent="0.2">
      <c r="A6" s="189"/>
      <c r="B6" s="73" t="s">
        <v>231</v>
      </c>
      <c r="C6" s="73" t="s">
        <v>140</v>
      </c>
      <c r="D6" s="73" t="s">
        <v>231</v>
      </c>
      <c r="E6" s="73" t="s">
        <v>140</v>
      </c>
      <c r="F6" s="73" t="s">
        <v>231</v>
      </c>
      <c r="G6" s="73" t="s">
        <v>140</v>
      </c>
      <c r="H6" s="73" t="s">
        <v>231</v>
      </c>
      <c r="I6" s="73" t="s">
        <v>140</v>
      </c>
      <c r="J6" s="73" t="s">
        <v>231</v>
      </c>
      <c r="K6" s="73" t="s">
        <v>140</v>
      </c>
      <c r="L6" s="73" t="s">
        <v>231</v>
      </c>
      <c r="M6" s="73" t="s">
        <v>140</v>
      </c>
      <c r="N6" s="73" t="s">
        <v>231</v>
      </c>
      <c r="O6" s="73" t="s">
        <v>140</v>
      </c>
      <c r="P6" s="73" t="s">
        <v>231</v>
      </c>
      <c r="Q6" s="73" t="s">
        <v>140</v>
      </c>
      <c r="R6" s="73" t="s">
        <v>231</v>
      </c>
      <c r="S6" s="73" t="s">
        <v>140</v>
      </c>
      <c r="T6" s="73" t="s">
        <v>231</v>
      </c>
      <c r="U6" s="73" t="s">
        <v>140</v>
      </c>
      <c r="V6" s="73" t="s">
        <v>231</v>
      </c>
      <c r="W6" s="73" t="s">
        <v>140</v>
      </c>
      <c r="X6" s="73" t="s">
        <v>231</v>
      </c>
      <c r="Y6" s="73" t="s">
        <v>140</v>
      </c>
      <c r="Z6" s="73" t="s">
        <v>231</v>
      </c>
      <c r="AA6" s="73" t="s">
        <v>140</v>
      </c>
      <c r="AB6" s="73" t="s">
        <v>231</v>
      </c>
      <c r="AC6" s="73" t="s">
        <v>140</v>
      </c>
      <c r="AD6" s="73" t="s">
        <v>231</v>
      </c>
      <c r="AE6" s="73" t="s">
        <v>140</v>
      </c>
      <c r="AF6" s="73" t="s">
        <v>231</v>
      </c>
      <c r="AG6" s="73" t="s">
        <v>140</v>
      </c>
      <c r="AH6" s="73" t="s">
        <v>231</v>
      </c>
      <c r="AI6" s="73" t="s">
        <v>140</v>
      </c>
      <c r="AJ6" s="73" t="s">
        <v>231</v>
      </c>
      <c r="AK6" s="73" t="s">
        <v>140</v>
      </c>
      <c r="AL6" s="73" t="s">
        <v>231</v>
      </c>
      <c r="AM6" s="73" t="s">
        <v>140</v>
      </c>
      <c r="AN6" s="187"/>
    </row>
    <row r="7" spans="1:40" s="11" customFormat="1" ht="16.5" customHeight="1" x14ac:dyDescent="0.2">
      <c r="A7" s="19" t="s">
        <v>249</v>
      </c>
      <c r="B7" s="102">
        <v>5805</v>
      </c>
      <c r="C7" s="102">
        <v>70958</v>
      </c>
      <c r="D7" s="100">
        <v>2</v>
      </c>
      <c r="E7" s="100">
        <v>32</v>
      </c>
      <c r="F7" s="101" t="s">
        <v>7</v>
      </c>
      <c r="G7" s="101" t="s">
        <v>7</v>
      </c>
      <c r="H7" s="100">
        <v>432</v>
      </c>
      <c r="I7" s="100">
        <v>3187</v>
      </c>
      <c r="J7" s="100">
        <v>831</v>
      </c>
      <c r="K7" s="100">
        <v>27670</v>
      </c>
      <c r="L7" s="100">
        <v>3</v>
      </c>
      <c r="M7" s="100">
        <v>43</v>
      </c>
      <c r="N7" s="101">
        <v>28</v>
      </c>
      <c r="O7" s="5">
        <v>1673</v>
      </c>
      <c r="P7" s="100">
        <v>258</v>
      </c>
      <c r="Q7" s="100">
        <v>5638</v>
      </c>
      <c r="R7" s="100">
        <v>1225</v>
      </c>
      <c r="S7" s="100">
        <v>9796</v>
      </c>
      <c r="T7" s="100">
        <v>76</v>
      </c>
      <c r="U7" s="100">
        <v>966</v>
      </c>
      <c r="V7" s="100">
        <v>469</v>
      </c>
      <c r="W7" s="100">
        <v>1581</v>
      </c>
      <c r="X7" s="101">
        <v>91</v>
      </c>
      <c r="Y7" s="101">
        <v>546</v>
      </c>
      <c r="Z7" s="101">
        <v>999</v>
      </c>
      <c r="AA7" s="101">
        <v>5980</v>
      </c>
      <c r="AB7" s="101">
        <v>513</v>
      </c>
      <c r="AC7" s="101">
        <v>2186</v>
      </c>
      <c r="AD7" s="101">
        <v>113</v>
      </c>
      <c r="AE7" s="101">
        <v>750</v>
      </c>
      <c r="AF7" s="101">
        <v>429</v>
      </c>
      <c r="AG7" s="101">
        <v>5894</v>
      </c>
      <c r="AH7" s="101">
        <v>14</v>
      </c>
      <c r="AI7" s="101">
        <v>153</v>
      </c>
      <c r="AJ7" s="100">
        <v>322</v>
      </c>
      <c r="AK7" s="100">
        <v>4863</v>
      </c>
      <c r="AL7" s="101" t="s">
        <v>101</v>
      </c>
      <c r="AM7" s="101" t="s">
        <v>101</v>
      </c>
      <c r="AN7" s="75">
        <v>24</v>
      </c>
    </row>
    <row r="8" spans="1:40" s="11" customFormat="1" ht="16.5" customHeight="1" x14ac:dyDescent="0.2">
      <c r="A8" s="19" t="s">
        <v>250</v>
      </c>
      <c r="B8" s="102">
        <v>5868</v>
      </c>
      <c r="C8" s="102">
        <v>75192</v>
      </c>
      <c r="D8" s="100">
        <v>2</v>
      </c>
      <c r="E8" s="100">
        <v>35</v>
      </c>
      <c r="F8" s="101" t="s">
        <v>7</v>
      </c>
      <c r="G8" s="101" t="s">
        <v>7</v>
      </c>
      <c r="H8" s="100">
        <v>429</v>
      </c>
      <c r="I8" s="100">
        <v>3153</v>
      </c>
      <c r="J8" s="100">
        <v>798</v>
      </c>
      <c r="K8" s="100">
        <v>23862</v>
      </c>
      <c r="L8" s="100">
        <v>5</v>
      </c>
      <c r="M8" s="100">
        <v>77</v>
      </c>
      <c r="N8" s="101">
        <v>34</v>
      </c>
      <c r="O8" s="5">
        <v>1619</v>
      </c>
      <c r="P8" s="100">
        <v>313</v>
      </c>
      <c r="Q8" s="100">
        <v>5461</v>
      </c>
      <c r="R8" s="100">
        <v>1204</v>
      </c>
      <c r="S8" s="100">
        <v>10279</v>
      </c>
      <c r="T8" s="100">
        <v>71</v>
      </c>
      <c r="U8" s="100">
        <v>839</v>
      </c>
      <c r="V8" s="100">
        <v>457</v>
      </c>
      <c r="W8" s="100">
        <v>1650</v>
      </c>
      <c r="X8" s="101">
        <v>90</v>
      </c>
      <c r="Y8" s="101">
        <v>5228</v>
      </c>
      <c r="Z8" s="101">
        <v>957</v>
      </c>
      <c r="AA8" s="101">
        <v>5423</v>
      </c>
      <c r="AB8" s="101">
        <v>518</v>
      </c>
      <c r="AC8" s="101">
        <v>2219</v>
      </c>
      <c r="AD8" s="101">
        <v>136</v>
      </c>
      <c r="AE8" s="101">
        <v>1739</v>
      </c>
      <c r="AF8" s="101">
        <v>486</v>
      </c>
      <c r="AG8" s="101">
        <v>6985</v>
      </c>
      <c r="AH8" s="101">
        <v>20</v>
      </c>
      <c r="AI8" s="101">
        <v>434</v>
      </c>
      <c r="AJ8" s="100">
        <v>333</v>
      </c>
      <c r="AK8" s="100">
        <v>4600</v>
      </c>
      <c r="AL8" s="101">
        <v>15</v>
      </c>
      <c r="AM8" s="101">
        <v>1589</v>
      </c>
      <c r="AN8" s="75">
        <v>26</v>
      </c>
    </row>
    <row r="9" spans="1:40" s="11" customFormat="1" ht="16.5" customHeight="1" x14ac:dyDescent="0.2">
      <c r="A9" s="19" t="s">
        <v>251</v>
      </c>
      <c r="B9" s="102">
        <v>5462</v>
      </c>
      <c r="C9" s="102">
        <v>65823</v>
      </c>
      <c r="D9" s="100">
        <v>3</v>
      </c>
      <c r="E9" s="100">
        <v>36</v>
      </c>
      <c r="F9" s="101" t="s">
        <v>7</v>
      </c>
      <c r="G9" s="101" t="s">
        <v>7</v>
      </c>
      <c r="H9" s="100">
        <v>412</v>
      </c>
      <c r="I9" s="100">
        <v>2934</v>
      </c>
      <c r="J9" s="100">
        <v>742</v>
      </c>
      <c r="K9" s="100">
        <v>18709</v>
      </c>
      <c r="L9" s="100">
        <v>4</v>
      </c>
      <c r="M9" s="100">
        <v>24</v>
      </c>
      <c r="N9" s="101">
        <v>24</v>
      </c>
      <c r="O9" s="5">
        <v>1720</v>
      </c>
      <c r="P9" s="100">
        <v>285</v>
      </c>
      <c r="Q9" s="100">
        <v>5093</v>
      </c>
      <c r="R9" s="100">
        <v>1114</v>
      </c>
      <c r="S9" s="100">
        <v>9809</v>
      </c>
      <c r="T9" s="100">
        <v>70</v>
      </c>
      <c r="U9" s="100">
        <v>833</v>
      </c>
      <c r="V9" s="100">
        <v>411</v>
      </c>
      <c r="W9" s="100">
        <v>1441</v>
      </c>
      <c r="X9" s="101">
        <v>87</v>
      </c>
      <c r="Y9" s="101">
        <v>4321</v>
      </c>
      <c r="Z9" s="101">
        <v>894</v>
      </c>
      <c r="AA9" s="101">
        <v>5409</v>
      </c>
      <c r="AB9" s="101">
        <v>476</v>
      </c>
      <c r="AC9" s="101">
        <v>1985</v>
      </c>
      <c r="AD9" s="101">
        <v>106</v>
      </c>
      <c r="AE9" s="101">
        <v>894</v>
      </c>
      <c r="AF9" s="101">
        <v>501</v>
      </c>
      <c r="AG9" s="101">
        <v>6788</v>
      </c>
      <c r="AH9" s="101">
        <v>19</v>
      </c>
      <c r="AI9" s="101">
        <v>387</v>
      </c>
      <c r="AJ9" s="100">
        <v>314</v>
      </c>
      <c r="AK9" s="100">
        <v>5440</v>
      </c>
      <c r="AL9" s="101" t="s">
        <v>101</v>
      </c>
      <c r="AM9" s="101" t="s">
        <v>101</v>
      </c>
      <c r="AN9" s="75">
        <v>28</v>
      </c>
    </row>
    <row r="10" spans="1:40" s="23" customFormat="1" ht="16.5" customHeight="1" thickBot="1" x14ac:dyDescent="0.25">
      <c r="A10" s="22" t="s">
        <v>318</v>
      </c>
      <c r="B10" s="144">
        <f>+D10+F10+H10+J10+L10+N10+P10+R10+T10+V10+X10+Z10+AB10+AD10+AF10+AH10+AJ10+AL10</f>
        <v>5181</v>
      </c>
      <c r="C10" s="145">
        <f>+E10+G10+I10+K10+M10+O10+Q10+S10+U10+W10+Y10+AA10+AC10+AE10+AG10+AI10+AK10+AM10</f>
        <v>67593</v>
      </c>
      <c r="D10" s="145">
        <v>5</v>
      </c>
      <c r="E10" s="145">
        <v>60</v>
      </c>
      <c r="F10" s="146">
        <v>0</v>
      </c>
      <c r="G10" s="146">
        <v>0</v>
      </c>
      <c r="H10" s="145">
        <v>468</v>
      </c>
      <c r="I10" s="145">
        <v>3380</v>
      </c>
      <c r="J10" s="145">
        <v>677</v>
      </c>
      <c r="K10" s="145">
        <v>20839</v>
      </c>
      <c r="L10" s="145">
        <v>7</v>
      </c>
      <c r="M10" s="145">
        <v>98</v>
      </c>
      <c r="N10" s="145">
        <v>29</v>
      </c>
      <c r="O10" s="147">
        <v>1130</v>
      </c>
      <c r="P10" s="145">
        <v>255</v>
      </c>
      <c r="Q10" s="145">
        <v>5766</v>
      </c>
      <c r="R10" s="145">
        <v>964</v>
      </c>
      <c r="S10" s="145">
        <v>9431</v>
      </c>
      <c r="T10" s="145">
        <v>58</v>
      </c>
      <c r="U10" s="145">
        <v>644</v>
      </c>
      <c r="V10" s="145">
        <v>467</v>
      </c>
      <c r="W10" s="145">
        <v>1565</v>
      </c>
      <c r="X10" s="145">
        <v>101</v>
      </c>
      <c r="Y10" s="145">
        <v>2343</v>
      </c>
      <c r="Z10" s="145">
        <v>706</v>
      </c>
      <c r="AA10" s="145">
        <v>4810</v>
      </c>
      <c r="AB10" s="145">
        <v>415</v>
      </c>
      <c r="AC10" s="145">
        <v>1608</v>
      </c>
      <c r="AD10" s="145">
        <v>136</v>
      </c>
      <c r="AE10" s="145">
        <v>2259</v>
      </c>
      <c r="AF10" s="145">
        <v>544</v>
      </c>
      <c r="AG10" s="145">
        <v>8327</v>
      </c>
      <c r="AH10" s="145">
        <v>19</v>
      </c>
      <c r="AI10" s="145">
        <v>335</v>
      </c>
      <c r="AJ10" s="145">
        <v>317</v>
      </c>
      <c r="AK10" s="145">
        <v>3484</v>
      </c>
      <c r="AL10" s="146">
        <v>13</v>
      </c>
      <c r="AM10" s="146">
        <v>1514</v>
      </c>
      <c r="AN10" s="166" t="s">
        <v>322</v>
      </c>
    </row>
    <row r="11" spans="1:40" s="23" customFormat="1" ht="7.5" customHeight="1" x14ac:dyDescent="0.2">
      <c r="A11" s="68"/>
      <c r="B11" s="69"/>
      <c r="C11" s="69"/>
      <c r="D11" s="70"/>
      <c r="E11" s="70"/>
      <c r="F11" s="71"/>
      <c r="G11" s="71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1"/>
      <c r="AM11" s="71"/>
      <c r="AN11" s="72"/>
    </row>
    <row r="12" spans="1:40" s="23" customFormat="1" ht="12.75" customHeight="1" x14ac:dyDescent="0.2">
      <c r="A12" s="11" t="s">
        <v>321</v>
      </c>
      <c r="B12" s="18"/>
      <c r="C12" s="24"/>
      <c r="D12" s="25"/>
      <c r="E12" s="25"/>
      <c r="F12" s="26"/>
      <c r="G12" s="26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</row>
    <row r="13" spans="1:40" s="23" customFormat="1" ht="12.75" customHeight="1" x14ac:dyDescent="0.2">
      <c r="A13" s="11" t="s">
        <v>317</v>
      </c>
      <c r="B13" s="18"/>
      <c r="C13" s="18"/>
      <c r="D13" s="25"/>
      <c r="E13" s="25"/>
      <c r="F13" s="26"/>
      <c r="G13" s="26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</row>
    <row r="14" spans="1:40" x14ac:dyDescent="0.2">
      <c r="A14" s="11" t="s">
        <v>244</v>
      </c>
    </row>
    <row r="15" spans="1:40" x14ac:dyDescent="0.2">
      <c r="H15" s="20"/>
    </row>
    <row r="16" spans="1:40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2:37" ht="12" customHeight="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2:37" s="67" customFormat="1" ht="12" customHeight="1" x14ac:dyDescent="0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</row>
  </sheetData>
  <mergeCells count="22">
    <mergeCell ref="AN5:AN6"/>
    <mergeCell ref="A5:A6"/>
    <mergeCell ref="T5:U5"/>
    <mergeCell ref="R5:S5"/>
    <mergeCell ref="P5:Q5"/>
    <mergeCell ref="N5:O5"/>
    <mergeCell ref="L5:M5"/>
    <mergeCell ref="J5:K5"/>
    <mergeCell ref="H5:I5"/>
    <mergeCell ref="F5:G5"/>
    <mergeCell ref="D5:E5"/>
    <mergeCell ref="B5:C5"/>
    <mergeCell ref="A1:AM1"/>
    <mergeCell ref="AD5:AE5"/>
    <mergeCell ref="AH5:AI5"/>
    <mergeCell ref="V5:W5"/>
    <mergeCell ref="X5:Y5"/>
    <mergeCell ref="Z5:AA5"/>
    <mergeCell ref="AB5:AC5"/>
    <mergeCell ref="AL5:AM5"/>
    <mergeCell ref="AJ5:AK5"/>
    <mergeCell ref="AF5:AG5"/>
  </mergeCells>
  <phoneticPr fontId="3"/>
  <printOptions horizontalCentered="1"/>
  <pageMargins left="0.70866141732283472" right="0.70866141732283472" top="0.86614173228346458" bottom="0.98425196850393704" header="0.39370078740157483" footer="0.39370078740157483"/>
  <pageSetup paperSize="9" firstPageNumber="72" orientation="portrait" useFirstPageNumber="1" horizontalDpi="300" verticalDpi="300" r:id="rId1"/>
  <headerFooter differentOddEven="1" alignWithMargins="0">
    <oddHeader>&amp;L〔４〕事　業　所</oddHeader>
    <oddFooter>&amp;C&amp;P</oddFooter>
    <evenHeader>&amp;R〔４〕事　業　所</evenHeader>
    <evenFooter>&amp;C&amp;P</evenFooter>
  </headerFooter>
  <colBreaks count="1" manualBreakCount="1">
    <brk id="19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Y79"/>
  <sheetViews>
    <sheetView view="pageBreakPreview" zoomScaleNormal="100" zoomScaleSheetLayoutView="100" workbookViewId="0">
      <pane xSplit="3" topLeftCell="D1" activePane="topRight" state="frozen"/>
      <selection pane="topRight" activeCell="X35" sqref="X35"/>
    </sheetView>
  </sheetViews>
  <sheetFormatPr defaultColWidth="9" defaultRowHeight="12" x14ac:dyDescent="0.2"/>
  <cols>
    <col min="1" max="2" width="3" style="12" customWidth="1"/>
    <col min="3" max="3" width="29.26953125" style="12" customWidth="1"/>
    <col min="4" max="4" width="7.7265625" style="12" customWidth="1"/>
    <col min="5" max="5" width="9" style="12" customWidth="1"/>
    <col min="6" max="9" width="7.7265625" style="12" customWidth="1"/>
    <col min="10" max="10" width="7.453125" style="12" customWidth="1"/>
    <col min="11" max="11" width="7.90625" style="12" customWidth="1"/>
    <col min="12" max="12" width="6.453125" style="12" customWidth="1"/>
    <col min="13" max="13" width="7.90625" style="12" customWidth="1"/>
    <col min="14" max="14" width="6.453125" style="12" customWidth="1"/>
    <col min="15" max="15" width="9" style="12" customWidth="1"/>
    <col min="16" max="16" width="6.453125" style="12" customWidth="1"/>
    <col min="17" max="17" width="9" style="12" customWidth="1"/>
    <col min="18" max="18" width="6.6328125" style="12" customWidth="1"/>
    <col min="19" max="19" width="7.08984375" style="12" customWidth="1"/>
    <col min="20" max="20" width="8.6328125" style="21" customWidth="1"/>
    <col min="21" max="21" width="9" style="12"/>
    <col min="22" max="22" width="10.26953125" style="12" bestFit="1" customWidth="1"/>
    <col min="23" max="16384" width="9" style="12"/>
  </cols>
  <sheetData>
    <row r="22" spans="1:20" ht="19" x14ac:dyDescent="0.2">
      <c r="A22" s="76"/>
      <c r="B22" s="76"/>
      <c r="C22" s="76"/>
      <c r="D22" s="76"/>
      <c r="E22" s="76"/>
      <c r="F22" s="76"/>
      <c r="G22" s="76"/>
      <c r="H22" s="76"/>
      <c r="I22" s="77" t="s">
        <v>340</v>
      </c>
      <c r="J22" s="76" t="s">
        <v>339</v>
      </c>
      <c r="K22" s="76"/>
      <c r="L22" s="76"/>
      <c r="M22" s="76"/>
      <c r="N22" s="76"/>
      <c r="O22" s="76"/>
      <c r="P22" s="76"/>
      <c r="Q22" s="76"/>
      <c r="R22" s="76"/>
      <c r="S22" s="76"/>
    </row>
    <row r="23" spans="1:20" ht="7.5" customHeight="1" x14ac:dyDescent="0.2"/>
    <row r="24" spans="1:20" ht="13" customHeight="1" x14ac:dyDescent="0.2">
      <c r="A24" s="217" t="s">
        <v>333</v>
      </c>
      <c r="B24" s="217"/>
      <c r="C24" s="217"/>
      <c r="D24" s="217"/>
      <c r="E24" s="217"/>
      <c r="F24" s="217"/>
      <c r="G24" s="217"/>
      <c r="H24" s="217"/>
      <c r="I24" s="217"/>
      <c r="J24" s="12" t="s">
        <v>334</v>
      </c>
    </row>
    <row r="25" spans="1:20" ht="7.5" customHeight="1" thickBo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168"/>
    </row>
    <row r="26" spans="1:20" ht="15" customHeight="1" x14ac:dyDescent="0.2">
      <c r="A26" s="203" t="s">
        <v>92</v>
      </c>
      <c r="B26" s="203"/>
      <c r="C26" s="204"/>
      <c r="D26" s="209" t="s">
        <v>93</v>
      </c>
      <c r="E26" s="210"/>
      <c r="F26" s="211" t="s">
        <v>94</v>
      </c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3" t="s">
        <v>95</v>
      </c>
      <c r="S26" s="214"/>
      <c r="T26" s="190" t="s">
        <v>109</v>
      </c>
    </row>
    <row r="27" spans="1:20" ht="24.75" customHeight="1" x14ac:dyDescent="0.2">
      <c r="A27" s="205"/>
      <c r="B27" s="205"/>
      <c r="C27" s="206"/>
      <c r="D27" s="215" t="s">
        <v>96</v>
      </c>
      <c r="E27" s="216" t="s">
        <v>97</v>
      </c>
      <c r="F27" s="216" t="s">
        <v>93</v>
      </c>
      <c r="G27" s="216"/>
      <c r="H27" s="220" t="s">
        <v>324</v>
      </c>
      <c r="I27" s="215"/>
      <c r="J27" s="220" t="s">
        <v>325</v>
      </c>
      <c r="K27" s="215"/>
      <c r="L27" s="220" t="s">
        <v>98</v>
      </c>
      <c r="M27" s="215"/>
      <c r="N27" s="220" t="s">
        <v>99</v>
      </c>
      <c r="O27" s="215"/>
      <c r="P27" s="220" t="s">
        <v>100</v>
      </c>
      <c r="Q27" s="215"/>
      <c r="R27" s="218" t="s">
        <v>277</v>
      </c>
      <c r="S27" s="199" t="s">
        <v>278</v>
      </c>
      <c r="T27" s="191"/>
    </row>
    <row r="28" spans="1:20" ht="14.25" customHeight="1" x14ac:dyDescent="0.2">
      <c r="A28" s="207"/>
      <c r="B28" s="207"/>
      <c r="C28" s="208"/>
      <c r="D28" s="215"/>
      <c r="E28" s="216"/>
      <c r="F28" s="29" t="s">
        <v>96</v>
      </c>
      <c r="G28" s="29" t="s">
        <v>97</v>
      </c>
      <c r="H28" s="29" t="s">
        <v>96</v>
      </c>
      <c r="I28" s="29" t="s">
        <v>97</v>
      </c>
      <c r="J28" s="29" t="s">
        <v>96</v>
      </c>
      <c r="K28" s="29" t="s">
        <v>97</v>
      </c>
      <c r="L28" s="29" t="s">
        <v>96</v>
      </c>
      <c r="M28" s="29" t="s">
        <v>97</v>
      </c>
      <c r="N28" s="29" t="s">
        <v>96</v>
      </c>
      <c r="O28" s="29" t="s">
        <v>97</v>
      </c>
      <c r="P28" s="29" t="s">
        <v>96</v>
      </c>
      <c r="Q28" s="29" t="s">
        <v>97</v>
      </c>
      <c r="R28" s="219"/>
      <c r="S28" s="200"/>
      <c r="T28" s="192"/>
    </row>
    <row r="29" spans="1:20" ht="15.75" customHeight="1" x14ac:dyDescent="0.2">
      <c r="A29" s="195" t="s">
        <v>247</v>
      </c>
      <c r="B29" s="195"/>
      <c r="C29" s="196"/>
      <c r="D29" s="153">
        <v>5805</v>
      </c>
      <c r="E29" s="153">
        <v>70958</v>
      </c>
      <c r="F29" s="153">
        <v>5805</v>
      </c>
      <c r="G29" s="153">
        <v>70958</v>
      </c>
      <c r="H29" s="153">
        <v>3456</v>
      </c>
      <c r="I29" s="153">
        <v>7516</v>
      </c>
      <c r="J29" s="153">
        <v>1064</v>
      </c>
      <c r="K29" s="153">
        <v>7017</v>
      </c>
      <c r="L29" s="153">
        <v>665</v>
      </c>
      <c r="M29" s="153">
        <v>9088</v>
      </c>
      <c r="N29" s="153">
        <v>275</v>
      </c>
      <c r="O29" s="153">
        <v>6467</v>
      </c>
      <c r="P29" s="153">
        <v>324</v>
      </c>
      <c r="Q29" s="153">
        <v>40870</v>
      </c>
      <c r="R29" s="13" t="s">
        <v>101</v>
      </c>
      <c r="S29" s="13" t="s">
        <v>101</v>
      </c>
      <c r="T29" s="28">
        <v>24</v>
      </c>
    </row>
    <row r="30" spans="1:20" ht="15.75" customHeight="1" x14ac:dyDescent="0.2">
      <c r="A30" s="197" t="s">
        <v>248</v>
      </c>
      <c r="B30" s="197"/>
      <c r="C30" s="198"/>
      <c r="D30" s="153">
        <v>5868</v>
      </c>
      <c r="E30" s="153">
        <v>75192</v>
      </c>
      <c r="F30" s="153">
        <v>5809</v>
      </c>
      <c r="G30" s="153">
        <v>72143</v>
      </c>
      <c r="H30" s="153">
        <v>3471</v>
      </c>
      <c r="I30" s="153">
        <v>7262</v>
      </c>
      <c r="J30" s="153">
        <v>1029</v>
      </c>
      <c r="K30" s="153">
        <v>6751</v>
      </c>
      <c r="L30" s="153">
        <v>680</v>
      </c>
      <c r="M30" s="153">
        <v>9239</v>
      </c>
      <c r="N30" s="153">
        <v>266</v>
      </c>
      <c r="O30" s="153">
        <v>6266</v>
      </c>
      <c r="P30" s="153">
        <v>344</v>
      </c>
      <c r="Q30" s="153">
        <v>42625</v>
      </c>
      <c r="R30" s="13">
        <v>59</v>
      </c>
      <c r="S30" s="13">
        <v>3049</v>
      </c>
      <c r="T30" s="28">
        <v>26</v>
      </c>
    </row>
    <row r="31" spans="1:20" ht="15.75" customHeight="1" x14ac:dyDescent="0.2">
      <c r="A31" s="197" t="s">
        <v>245</v>
      </c>
      <c r="B31" s="197"/>
      <c r="C31" s="198"/>
      <c r="D31" s="160">
        <v>5462</v>
      </c>
      <c r="E31" s="160">
        <v>65823</v>
      </c>
      <c r="F31" s="160">
        <v>3166</v>
      </c>
      <c r="G31" s="160">
        <v>6561</v>
      </c>
      <c r="H31" s="160">
        <v>1013</v>
      </c>
      <c r="I31" s="160">
        <v>6621</v>
      </c>
      <c r="J31" s="160">
        <v>683</v>
      </c>
      <c r="K31" s="160">
        <v>9430</v>
      </c>
      <c r="L31" s="160">
        <v>257</v>
      </c>
      <c r="M31" s="160">
        <v>6098</v>
      </c>
      <c r="N31" s="160">
        <v>323</v>
      </c>
      <c r="O31" s="160">
        <v>37113</v>
      </c>
      <c r="P31" s="160">
        <v>323</v>
      </c>
      <c r="Q31" s="160">
        <v>37113</v>
      </c>
      <c r="R31" s="164" t="s">
        <v>101</v>
      </c>
      <c r="S31" s="164" t="s">
        <v>101</v>
      </c>
      <c r="T31" s="28">
        <v>28</v>
      </c>
    </row>
    <row r="32" spans="1:20" s="27" customFormat="1" ht="15.75" customHeight="1" x14ac:dyDescent="0.2">
      <c r="A32" s="201" t="s">
        <v>326</v>
      </c>
      <c r="B32" s="201"/>
      <c r="C32" s="202"/>
      <c r="D32" s="165">
        <f>+D33+D35+D39</f>
        <v>5181</v>
      </c>
      <c r="E32" s="165">
        <f t="shared" ref="E32:S32" si="0">+E33+E35+E39</f>
        <v>67593</v>
      </c>
      <c r="F32" s="165">
        <f>+F33+F35+F39</f>
        <v>3602</v>
      </c>
      <c r="G32" s="165">
        <f t="shared" si="0"/>
        <v>62168</v>
      </c>
      <c r="H32" s="165">
        <f t="shared" si="0"/>
        <v>1732</v>
      </c>
      <c r="I32" s="165">
        <f t="shared" si="0"/>
        <v>6051</v>
      </c>
      <c r="J32" s="165">
        <f t="shared" si="0"/>
        <v>752</v>
      </c>
      <c r="K32" s="165">
        <f t="shared" si="0"/>
        <v>5956</v>
      </c>
      <c r="L32" s="165">
        <f t="shared" si="0"/>
        <v>566</v>
      </c>
      <c r="M32" s="165">
        <f t="shared" si="0"/>
        <v>8459</v>
      </c>
      <c r="N32" s="165">
        <f t="shared" si="0"/>
        <v>224</v>
      </c>
      <c r="O32" s="165">
        <f t="shared" si="0"/>
        <v>5551</v>
      </c>
      <c r="P32" s="165">
        <f t="shared" si="0"/>
        <v>328</v>
      </c>
      <c r="Q32" s="165">
        <f t="shared" si="0"/>
        <v>36151</v>
      </c>
      <c r="R32" s="165">
        <f t="shared" si="0"/>
        <v>53</v>
      </c>
      <c r="S32" s="165">
        <f t="shared" si="0"/>
        <v>2940</v>
      </c>
      <c r="T32" s="167" t="s">
        <v>322</v>
      </c>
    </row>
    <row r="33" spans="2:25" s="27" customFormat="1" ht="15.75" customHeight="1" x14ac:dyDescent="0.2">
      <c r="B33" s="193" t="s">
        <v>102</v>
      </c>
      <c r="C33" s="194"/>
      <c r="D33" s="155">
        <f>SUM(D34)</f>
        <v>5</v>
      </c>
      <c r="E33" s="155">
        <f t="shared" ref="E33:S33" si="1">SUM(E34)</f>
        <v>60</v>
      </c>
      <c r="F33" s="155">
        <f>+H33+J33+L33+N33+P33</f>
        <v>4</v>
      </c>
      <c r="G33" s="155">
        <f>+I33+K33+M33+O33+Q33</f>
        <v>59</v>
      </c>
      <c r="H33" s="155">
        <f t="shared" si="1"/>
        <v>2</v>
      </c>
      <c r="I33" s="155">
        <f t="shared" si="1"/>
        <v>3</v>
      </c>
      <c r="J33" s="155">
        <f t="shared" si="1"/>
        <v>0</v>
      </c>
      <c r="K33" s="155">
        <f t="shared" si="1"/>
        <v>0</v>
      </c>
      <c r="L33" s="155">
        <f t="shared" si="1"/>
        <v>1</v>
      </c>
      <c r="M33" s="155">
        <f t="shared" si="1"/>
        <v>17</v>
      </c>
      <c r="N33" s="155">
        <f t="shared" si="1"/>
        <v>0</v>
      </c>
      <c r="O33" s="155">
        <f t="shared" si="1"/>
        <v>0</v>
      </c>
      <c r="P33" s="155">
        <f t="shared" si="1"/>
        <v>1</v>
      </c>
      <c r="Q33" s="155">
        <f t="shared" si="1"/>
        <v>39</v>
      </c>
      <c r="R33" s="155">
        <f t="shared" si="1"/>
        <v>0</v>
      </c>
      <c r="S33" s="155">
        <f t="shared" si="1"/>
        <v>0</v>
      </c>
      <c r="T33" s="169" t="s">
        <v>102</v>
      </c>
    </row>
    <row r="34" spans="2:25" ht="15.75" customHeight="1" x14ac:dyDescent="0.2">
      <c r="B34" s="93"/>
      <c r="C34" s="94" t="s">
        <v>0</v>
      </c>
      <c r="D34" s="154">
        <v>5</v>
      </c>
      <c r="E34" s="154">
        <v>60</v>
      </c>
      <c r="F34" s="154">
        <f>+H34+J34+L34+N34+P34</f>
        <v>4</v>
      </c>
      <c r="G34" s="154">
        <f>+I34+K34+M34+O34+Q34</f>
        <v>59</v>
      </c>
      <c r="H34" s="154">
        <v>2</v>
      </c>
      <c r="I34" s="154">
        <v>3</v>
      </c>
      <c r="J34" s="154">
        <v>0</v>
      </c>
      <c r="K34" s="154">
        <v>0</v>
      </c>
      <c r="L34" s="154">
        <v>1</v>
      </c>
      <c r="M34" s="154">
        <v>17</v>
      </c>
      <c r="N34" s="154">
        <v>0</v>
      </c>
      <c r="O34" s="154">
        <v>0</v>
      </c>
      <c r="P34" s="154">
        <v>1</v>
      </c>
      <c r="Q34" s="154">
        <v>39</v>
      </c>
      <c r="R34" s="156">
        <v>0</v>
      </c>
      <c r="S34" s="156">
        <v>0</v>
      </c>
      <c r="T34" s="170" t="s">
        <v>0</v>
      </c>
      <c r="U34" s="86"/>
      <c r="V34" s="86"/>
    </row>
    <row r="35" spans="2:25" s="27" customFormat="1" ht="15.75" customHeight="1" x14ac:dyDescent="0.2">
      <c r="B35" s="193" t="s">
        <v>246</v>
      </c>
      <c r="C35" s="194"/>
      <c r="D35" s="155">
        <f>D36+D37+D38</f>
        <v>1145</v>
      </c>
      <c r="E35" s="155">
        <f t="shared" ref="E35:S35" si="2">E36+E37+E38</f>
        <v>24219</v>
      </c>
      <c r="F35" s="155">
        <f t="shared" si="2"/>
        <v>921</v>
      </c>
      <c r="G35" s="155">
        <f t="shared" si="2"/>
        <v>23818</v>
      </c>
      <c r="H35" s="155">
        <f t="shared" si="2"/>
        <v>440</v>
      </c>
      <c r="I35" s="155">
        <f t="shared" si="2"/>
        <v>1805</v>
      </c>
      <c r="J35" s="155">
        <f t="shared" si="2"/>
        <v>215</v>
      </c>
      <c r="K35" s="155">
        <f t="shared" si="2"/>
        <v>1825</v>
      </c>
      <c r="L35" s="155">
        <f t="shared" si="2"/>
        <v>126</v>
      </c>
      <c r="M35" s="155">
        <f t="shared" si="2"/>
        <v>1992</v>
      </c>
      <c r="N35" s="155">
        <f t="shared" si="2"/>
        <v>55</v>
      </c>
      <c r="O35" s="155">
        <f t="shared" si="2"/>
        <v>1426</v>
      </c>
      <c r="P35" s="155">
        <f t="shared" si="2"/>
        <v>85</v>
      </c>
      <c r="Q35" s="155">
        <f t="shared" si="2"/>
        <v>16770</v>
      </c>
      <c r="R35" s="157">
        <f t="shared" si="2"/>
        <v>0</v>
      </c>
      <c r="S35" s="157">
        <f t="shared" si="2"/>
        <v>0</v>
      </c>
      <c r="T35" s="169" t="s">
        <v>103</v>
      </c>
      <c r="U35" s="87"/>
      <c r="V35" s="87"/>
      <c r="X35" s="89"/>
      <c r="Y35" s="89"/>
    </row>
    <row r="36" spans="2:25" ht="15.75" customHeight="1" x14ac:dyDescent="0.2">
      <c r="B36" s="14"/>
      <c r="C36" s="15" t="s">
        <v>254</v>
      </c>
      <c r="D36" s="153">
        <v>0</v>
      </c>
      <c r="E36" s="153">
        <v>0</v>
      </c>
      <c r="F36" s="153">
        <v>0</v>
      </c>
      <c r="G36" s="153">
        <v>0</v>
      </c>
      <c r="H36" s="153">
        <v>0</v>
      </c>
      <c r="I36" s="153">
        <v>0</v>
      </c>
      <c r="J36" s="153">
        <v>0</v>
      </c>
      <c r="K36" s="153">
        <v>0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8">
        <v>0</v>
      </c>
      <c r="S36" s="158">
        <v>0</v>
      </c>
      <c r="T36" s="171" t="s">
        <v>252</v>
      </c>
      <c r="U36" s="86"/>
      <c r="V36" s="86"/>
      <c r="X36" s="90"/>
      <c r="Y36" s="90"/>
    </row>
    <row r="37" spans="2:25" ht="15.75" customHeight="1" x14ac:dyDescent="0.2">
      <c r="B37" s="14"/>
      <c r="C37" s="15" t="s">
        <v>1</v>
      </c>
      <c r="D37" s="153">
        <v>468</v>
      </c>
      <c r="E37" s="153">
        <v>3380</v>
      </c>
      <c r="F37" s="153">
        <f>+H37+J37+L37+N37+P37</f>
        <v>368</v>
      </c>
      <c r="G37" s="153">
        <f>+I37+K37+M37+O37+Q37</f>
        <v>3207</v>
      </c>
      <c r="H37" s="153">
        <v>216</v>
      </c>
      <c r="I37" s="153">
        <v>918</v>
      </c>
      <c r="J37" s="153">
        <v>88</v>
      </c>
      <c r="K37" s="153">
        <v>764</v>
      </c>
      <c r="L37" s="153">
        <v>34</v>
      </c>
      <c r="M37" s="153">
        <v>519</v>
      </c>
      <c r="N37" s="153">
        <v>18</v>
      </c>
      <c r="O37" s="153">
        <v>460</v>
      </c>
      <c r="P37" s="153">
        <v>12</v>
      </c>
      <c r="Q37" s="153">
        <v>546</v>
      </c>
      <c r="R37" s="158">
        <v>0</v>
      </c>
      <c r="S37" s="158">
        <v>0</v>
      </c>
      <c r="T37" s="171" t="s">
        <v>1</v>
      </c>
      <c r="U37" s="85"/>
      <c r="V37" s="85"/>
    </row>
    <row r="38" spans="2:25" ht="15.75" customHeight="1" x14ac:dyDescent="0.2">
      <c r="B38" s="93"/>
      <c r="C38" s="94" t="s">
        <v>2</v>
      </c>
      <c r="D38" s="154">
        <v>677</v>
      </c>
      <c r="E38" s="154">
        <v>20839</v>
      </c>
      <c r="F38" s="154">
        <f>+H38+J38+L38+N38+P38</f>
        <v>553</v>
      </c>
      <c r="G38" s="154">
        <f>+I38+K38+M38+O38+Q38</f>
        <v>20611</v>
      </c>
      <c r="H38" s="154">
        <v>224</v>
      </c>
      <c r="I38" s="154">
        <v>887</v>
      </c>
      <c r="J38" s="154">
        <v>127</v>
      </c>
      <c r="K38" s="154">
        <v>1061</v>
      </c>
      <c r="L38" s="154">
        <v>92</v>
      </c>
      <c r="M38" s="154">
        <v>1473</v>
      </c>
      <c r="N38" s="154">
        <v>37</v>
      </c>
      <c r="O38" s="154">
        <v>966</v>
      </c>
      <c r="P38" s="154">
        <v>73</v>
      </c>
      <c r="Q38" s="154">
        <v>16224</v>
      </c>
      <c r="R38" s="156">
        <v>0</v>
      </c>
      <c r="S38" s="156">
        <v>0</v>
      </c>
      <c r="T38" s="170" t="s">
        <v>2</v>
      </c>
      <c r="U38" s="85"/>
      <c r="V38" s="85"/>
    </row>
    <row r="39" spans="2:25" s="27" customFormat="1" ht="15.75" customHeight="1" x14ac:dyDescent="0.2">
      <c r="B39" s="193" t="s">
        <v>104</v>
      </c>
      <c r="C39" s="194"/>
      <c r="D39" s="155">
        <f>SUM(D40:D53)</f>
        <v>4031</v>
      </c>
      <c r="E39" s="155">
        <f>SUM(E40:E53)</f>
        <v>43314</v>
      </c>
      <c r="F39" s="155">
        <f>SUM(F40:F53)</f>
        <v>2677</v>
      </c>
      <c r="G39" s="155">
        <f t="shared" ref="G39:Q39" si="3">SUM(G40:G53)</f>
        <v>38291</v>
      </c>
      <c r="H39" s="155">
        <f t="shared" si="3"/>
        <v>1290</v>
      </c>
      <c r="I39" s="155">
        <f t="shared" si="3"/>
        <v>4243</v>
      </c>
      <c r="J39" s="155">
        <f t="shared" si="3"/>
        <v>537</v>
      </c>
      <c r="K39" s="155">
        <f t="shared" si="3"/>
        <v>4131</v>
      </c>
      <c r="L39" s="155">
        <f t="shared" si="3"/>
        <v>439</v>
      </c>
      <c r="M39" s="155">
        <f t="shared" si="3"/>
        <v>6450</v>
      </c>
      <c r="N39" s="155">
        <f t="shared" si="3"/>
        <v>169</v>
      </c>
      <c r="O39" s="155">
        <f t="shared" si="3"/>
        <v>4125</v>
      </c>
      <c r="P39" s="155">
        <f t="shared" si="3"/>
        <v>242</v>
      </c>
      <c r="Q39" s="155">
        <f t="shared" si="3"/>
        <v>19342</v>
      </c>
      <c r="R39" s="157">
        <f>SUM(R40:R53)</f>
        <v>53</v>
      </c>
      <c r="S39" s="157">
        <f>SUM(S40:S53)</f>
        <v>2940</v>
      </c>
      <c r="T39" s="172" t="s">
        <v>104</v>
      </c>
    </row>
    <row r="40" spans="2:25" ht="15.75" customHeight="1" x14ac:dyDescent="0.2">
      <c r="B40" s="14"/>
      <c r="C40" s="15" t="s">
        <v>84</v>
      </c>
      <c r="D40" s="153">
        <v>7</v>
      </c>
      <c r="E40" s="153">
        <v>98</v>
      </c>
      <c r="F40" s="153">
        <f t="shared" ref="F40:G42" si="4">+H40+J40+L40+N40+P40</f>
        <v>4</v>
      </c>
      <c r="G40" s="153">
        <f t="shared" si="4"/>
        <v>42</v>
      </c>
      <c r="H40" s="153">
        <v>0</v>
      </c>
      <c r="I40" s="153">
        <v>0</v>
      </c>
      <c r="J40" s="153">
        <v>1</v>
      </c>
      <c r="K40" s="153">
        <v>9</v>
      </c>
      <c r="L40" s="153">
        <v>3</v>
      </c>
      <c r="M40" s="153">
        <v>33</v>
      </c>
      <c r="N40" s="153">
        <v>0</v>
      </c>
      <c r="O40" s="153">
        <v>0</v>
      </c>
      <c r="P40" s="153">
        <v>0</v>
      </c>
      <c r="Q40" s="153">
        <v>0</v>
      </c>
      <c r="R40" s="158">
        <v>1</v>
      </c>
      <c r="S40" s="158">
        <v>54</v>
      </c>
      <c r="T40" s="171" t="s">
        <v>110</v>
      </c>
      <c r="U40" s="86"/>
      <c r="V40" s="86"/>
    </row>
    <row r="41" spans="2:25" ht="15.75" customHeight="1" x14ac:dyDescent="0.2">
      <c r="B41" s="14"/>
      <c r="C41" s="15" t="s">
        <v>3</v>
      </c>
      <c r="D41" s="153">
        <v>29</v>
      </c>
      <c r="E41" s="153">
        <v>1130</v>
      </c>
      <c r="F41" s="153">
        <f t="shared" si="4"/>
        <v>22</v>
      </c>
      <c r="G41" s="153">
        <f t="shared" si="4"/>
        <v>1123</v>
      </c>
      <c r="H41" s="153">
        <v>12</v>
      </c>
      <c r="I41" s="153">
        <v>32</v>
      </c>
      <c r="J41" s="153">
        <v>1</v>
      </c>
      <c r="K41" s="153">
        <v>6</v>
      </c>
      <c r="L41" s="153">
        <v>3</v>
      </c>
      <c r="M41" s="153">
        <v>39</v>
      </c>
      <c r="N41" s="153">
        <v>1</v>
      </c>
      <c r="O41" s="153">
        <v>28</v>
      </c>
      <c r="P41" s="153">
        <v>5</v>
      </c>
      <c r="Q41" s="153">
        <v>1018</v>
      </c>
      <c r="R41" s="158">
        <v>0</v>
      </c>
      <c r="S41" s="158">
        <v>0</v>
      </c>
      <c r="T41" s="171" t="s">
        <v>3</v>
      </c>
      <c r="U41" s="86"/>
      <c r="V41" s="86"/>
    </row>
    <row r="42" spans="2:25" ht="15.75" customHeight="1" x14ac:dyDescent="0.2">
      <c r="B42" s="14"/>
      <c r="C42" s="15" t="s">
        <v>255</v>
      </c>
      <c r="D42" s="153">
        <v>255</v>
      </c>
      <c r="E42" s="153">
        <v>5766</v>
      </c>
      <c r="F42" s="153">
        <f t="shared" si="4"/>
        <v>224</v>
      </c>
      <c r="G42" s="153">
        <f t="shared" si="4"/>
        <v>5680</v>
      </c>
      <c r="H42" s="153">
        <v>40</v>
      </c>
      <c r="I42" s="153">
        <v>126</v>
      </c>
      <c r="J42" s="153">
        <v>40</v>
      </c>
      <c r="K42" s="153">
        <v>336</v>
      </c>
      <c r="L42" s="153">
        <v>55</v>
      </c>
      <c r="M42" s="153">
        <v>846</v>
      </c>
      <c r="N42" s="153">
        <v>32</v>
      </c>
      <c r="O42" s="153">
        <v>806</v>
      </c>
      <c r="P42" s="153">
        <v>57</v>
      </c>
      <c r="Q42" s="153">
        <v>3566</v>
      </c>
      <c r="R42" s="158">
        <v>0</v>
      </c>
      <c r="S42" s="158">
        <v>0</v>
      </c>
      <c r="T42" s="171" t="s">
        <v>111</v>
      </c>
      <c r="U42" s="85"/>
      <c r="V42" s="85"/>
    </row>
    <row r="43" spans="2:25" ht="15.75" customHeight="1" x14ac:dyDescent="0.2">
      <c r="B43" s="14"/>
      <c r="C43" s="15" t="s">
        <v>4</v>
      </c>
      <c r="D43" s="153">
        <v>964</v>
      </c>
      <c r="E43" s="153">
        <v>9431</v>
      </c>
      <c r="F43" s="153">
        <f t="shared" ref="F43:F53" si="5">+H43+J43+L43+N43+P43</f>
        <v>706</v>
      </c>
      <c r="G43" s="153">
        <f t="shared" ref="G43:G53" si="6">+I43+K43+M43+O43+Q43</f>
        <v>9030</v>
      </c>
      <c r="H43" s="153">
        <v>320</v>
      </c>
      <c r="I43" s="153">
        <v>1092</v>
      </c>
      <c r="J43" s="153">
        <v>143</v>
      </c>
      <c r="K43" s="153">
        <v>1093</v>
      </c>
      <c r="L43" s="153">
        <v>136</v>
      </c>
      <c r="M43" s="153">
        <v>1939</v>
      </c>
      <c r="N43" s="153">
        <v>50</v>
      </c>
      <c r="O43" s="153">
        <v>1180</v>
      </c>
      <c r="P43" s="153">
        <v>57</v>
      </c>
      <c r="Q43" s="153">
        <v>3726</v>
      </c>
      <c r="R43" s="158">
        <v>0</v>
      </c>
      <c r="S43" s="158">
        <v>0</v>
      </c>
      <c r="T43" s="171" t="s">
        <v>112</v>
      </c>
      <c r="U43" s="85"/>
      <c r="V43" s="85"/>
    </row>
    <row r="44" spans="2:25" ht="15.75" customHeight="1" x14ac:dyDescent="0.2">
      <c r="B44" s="14"/>
      <c r="C44" s="15" t="s">
        <v>5</v>
      </c>
      <c r="D44" s="153">
        <v>58</v>
      </c>
      <c r="E44" s="153">
        <v>644</v>
      </c>
      <c r="F44" s="153">
        <f t="shared" si="5"/>
        <v>46</v>
      </c>
      <c r="G44" s="153">
        <f t="shared" si="6"/>
        <v>627</v>
      </c>
      <c r="H44" s="153">
        <v>15</v>
      </c>
      <c r="I44" s="153">
        <v>52</v>
      </c>
      <c r="J44" s="153">
        <v>5</v>
      </c>
      <c r="K44" s="153">
        <v>38</v>
      </c>
      <c r="L44" s="153">
        <v>15</v>
      </c>
      <c r="M44" s="153">
        <v>213</v>
      </c>
      <c r="N44" s="153">
        <v>7</v>
      </c>
      <c r="O44" s="153">
        <v>175</v>
      </c>
      <c r="P44" s="153">
        <v>4</v>
      </c>
      <c r="Q44" s="153">
        <v>149</v>
      </c>
      <c r="R44" s="158">
        <v>0</v>
      </c>
      <c r="S44" s="158">
        <v>0</v>
      </c>
      <c r="T44" s="171" t="s">
        <v>113</v>
      </c>
      <c r="U44" s="86"/>
      <c r="V44" s="86"/>
    </row>
    <row r="45" spans="2:25" ht="15.75" customHeight="1" x14ac:dyDescent="0.2">
      <c r="B45" s="14"/>
      <c r="C45" s="15" t="s">
        <v>257</v>
      </c>
      <c r="D45" s="153">
        <v>467</v>
      </c>
      <c r="E45" s="153">
        <v>1565</v>
      </c>
      <c r="F45" s="153">
        <f t="shared" si="5"/>
        <v>210</v>
      </c>
      <c r="G45" s="153">
        <f t="shared" si="6"/>
        <v>1064</v>
      </c>
      <c r="H45" s="153">
        <v>171</v>
      </c>
      <c r="I45" s="153">
        <v>507</v>
      </c>
      <c r="J45" s="153">
        <v>19</v>
      </c>
      <c r="K45" s="153">
        <v>135</v>
      </c>
      <c r="L45" s="153">
        <v>15</v>
      </c>
      <c r="M45" s="153">
        <v>246</v>
      </c>
      <c r="N45" s="153">
        <v>1</v>
      </c>
      <c r="O45" s="153">
        <v>27</v>
      </c>
      <c r="P45" s="153">
        <v>4</v>
      </c>
      <c r="Q45" s="153">
        <v>149</v>
      </c>
      <c r="R45" s="158">
        <v>0</v>
      </c>
      <c r="S45" s="158">
        <v>0</v>
      </c>
      <c r="T45" s="171" t="s">
        <v>108</v>
      </c>
      <c r="U45" s="85"/>
      <c r="V45" s="85"/>
    </row>
    <row r="46" spans="2:25" ht="15.75" customHeight="1" x14ac:dyDescent="0.2">
      <c r="B46" s="14"/>
      <c r="C46" s="15" t="s">
        <v>259</v>
      </c>
      <c r="D46" s="153">
        <v>101</v>
      </c>
      <c r="E46" s="153">
        <v>2343</v>
      </c>
      <c r="F46" s="153">
        <f t="shared" si="5"/>
        <v>70</v>
      </c>
      <c r="G46" s="153">
        <f t="shared" si="6"/>
        <v>2298</v>
      </c>
      <c r="H46" s="153">
        <v>50</v>
      </c>
      <c r="I46" s="153">
        <v>157</v>
      </c>
      <c r="J46" s="153">
        <v>10</v>
      </c>
      <c r="K46" s="153">
        <v>70</v>
      </c>
      <c r="L46" s="153">
        <v>3</v>
      </c>
      <c r="M46" s="153">
        <v>45</v>
      </c>
      <c r="N46" s="153">
        <v>2</v>
      </c>
      <c r="O46" s="153">
        <v>50</v>
      </c>
      <c r="P46" s="153">
        <v>5</v>
      </c>
      <c r="Q46" s="153">
        <v>1976</v>
      </c>
      <c r="R46" s="158">
        <v>0</v>
      </c>
      <c r="S46" s="158">
        <v>0</v>
      </c>
      <c r="T46" s="171" t="s">
        <v>114</v>
      </c>
      <c r="U46" s="88"/>
      <c r="V46" s="88"/>
      <c r="X46" s="84"/>
    </row>
    <row r="47" spans="2:25" ht="15.75" customHeight="1" x14ac:dyDescent="0.2">
      <c r="B47" s="14"/>
      <c r="C47" s="15" t="s">
        <v>261</v>
      </c>
      <c r="D47" s="153">
        <v>706</v>
      </c>
      <c r="E47" s="153">
        <v>4810</v>
      </c>
      <c r="F47" s="153">
        <f t="shared" si="5"/>
        <v>347</v>
      </c>
      <c r="G47" s="153">
        <f t="shared" si="6"/>
        <v>4264</v>
      </c>
      <c r="H47" s="153">
        <v>192</v>
      </c>
      <c r="I47" s="153">
        <v>662</v>
      </c>
      <c r="J47" s="153">
        <v>61</v>
      </c>
      <c r="K47" s="153">
        <v>461</v>
      </c>
      <c r="L47" s="153">
        <v>54</v>
      </c>
      <c r="M47" s="153">
        <v>807</v>
      </c>
      <c r="N47" s="153">
        <v>17</v>
      </c>
      <c r="O47" s="153">
        <v>414</v>
      </c>
      <c r="P47" s="153">
        <v>23</v>
      </c>
      <c r="Q47" s="153">
        <v>1920</v>
      </c>
      <c r="R47" s="158">
        <v>0</v>
      </c>
      <c r="S47" s="158">
        <v>0</v>
      </c>
      <c r="T47" s="171" t="s">
        <v>115</v>
      </c>
      <c r="U47" s="85"/>
      <c r="V47" s="85"/>
    </row>
    <row r="48" spans="2:25" ht="15.75" customHeight="1" x14ac:dyDescent="0.2">
      <c r="B48" s="14"/>
      <c r="C48" s="15" t="s">
        <v>263</v>
      </c>
      <c r="D48" s="153">
        <v>415</v>
      </c>
      <c r="E48" s="153">
        <v>1608</v>
      </c>
      <c r="F48" s="153">
        <f t="shared" si="5"/>
        <v>229</v>
      </c>
      <c r="G48" s="153">
        <f t="shared" si="6"/>
        <v>1367</v>
      </c>
      <c r="H48" s="153">
        <v>168</v>
      </c>
      <c r="I48" s="153">
        <v>523</v>
      </c>
      <c r="J48" s="153">
        <v>31</v>
      </c>
      <c r="K48" s="153">
        <v>223</v>
      </c>
      <c r="L48" s="153">
        <v>20</v>
      </c>
      <c r="M48" s="153">
        <v>281</v>
      </c>
      <c r="N48" s="153">
        <v>6</v>
      </c>
      <c r="O48" s="153">
        <v>144</v>
      </c>
      <c r="P48" s="153">
        <v>4</v>
      </c>
      <c r="Q48" s="153">
        <v>196</v>
      </c>
      <c r="R48" s="158">
        <v>0</v>
      </c>
      <c r="S48" s="158">
        <v>0</v>
      </c>
      <c r="T48" s="171" t="s">
        <v>116</v>
      </c>
      <c r="U48" s="88"/>
      <c r="V48" s="88"/>
    </row>
    <row r="49" spans="1:22" ht="15.75" customHeight="1" x14ac:dyDescent="0.2">
      <c r="B49" s="14"/>
      <c r="C49" s="15" t="s">
        <v>265</v>
      </c>
      <c r="D49" s="153">
        <v>136</v>
      </c>
      <c r="E49" s="153">
        <v>2259</v>
      </c>
      <c r="F49" s="153">
        <f t="shared" si="5"/>
        <v>80</v>
      </c>
      <c r="G49" s="153">
        <f t="shared" si="6"/>
        <v>1259</v>
      </c>
      <c r="H49" s="153">
        <v>31</v>
      </c>
      <c r="I49" s="153">
        <v>97</v>
      </c>
      <c r="J49" s="153">
        <v>11</v>
      </c>
      <c r="K49" s="153">
        <v>93</v>
      </c>
      <c r="L49" s="153">
        <v>15</v>
      </c>
      <c r="M49" s="153">
        <v>233</v>
      </c>
      <c r="N49" s="153">
        <v>12</v>
      </c>
      <c r="O49" s="153">
        <v>298</v>
      </c>
      <c r="P49" s="153">
        <v>11</v>
      </c>
      <c r="Q49" s="153">
        <v>538</v>
      </c>
      <c r="R49" s="158">
        <v>28</v>
      </c>
      <c r="S49" s="158">
        <v>955</v>
      </c>
      <c r="T49" s="171" t="s">
        <v>117</v>
      </c>
      <c r="U49" s="86"/>
      <c r="V49" s="86"/>
    </row>
    <row r="50" spans="1:22" ht="15.75" customHeight="1" x14ac:dyDescent="0.2">
      <c r="B50" s="14"/>
      <c r="C50" s="15" t="s">
        <v>118</v>
      </c>
      <c r="D50" s="153">
        <v>544</v>
      </c>
      <c r="E50" s="153">
        <v>8327</v>
      </c>
      <c r="F50" s="153">
        <f t="shared" si="5"/>
        <v>482</v>
      </c>
      <c r="G50" s="153">
        <f t="shared" si="6"/>
        <v>7953</v>
      </c>
      <c r="H50" s="153">
        <v>157</v>
      </c>
      <c r="I50" s="153">
        <v>592</v>
      </c>
      <c r="J50" s="153">
        <v>151</v>
      </c>
      <c r="K50" s="153">
        <v>1194</v>
      </c>
      <c r="L50" s="153">
        <v>93</v>
      </c>
      <c r="M50" s="153">
        <v>1382</v>
      </c>
      <c r="N50" s="153">
        <v>31</v>
      </c>
      <c r="O50" s="153">
        <v>750</v>
      </c>
      <c r="P50" s="153">
        <v>50</v>
      </c>
      <c r="Q50" s="153">
        <v>4035</v>
      </c>
      <c r="R50" s="158">
        <v>8</v>
      </c>
      <c r="S50" s="158">
        <v>301</v>
      </c>
      <c r="T50" s="171" t="s">
        <v>118</v>
      </c>
      <c r="U50" s="85"/>
      <c r="V50" s="85"/>
    </row>
    <row r="51" spans="1:22" ht="15.75" customHeight="1" x14ac:dyDescent="0.2">
      <c r="B51" s="14"/>
      <c r="C51" s="15" t="s">
        <v>88</v>
      </c>
      <c r="D51" s="153">
        <v>19</v>
      </c>
      <c r="E51" s="153">
        <v>335</v>
      </c>
      <c r="F51" s="153">
        <f t="shared" si="5"/>
        <v>19</v>
      </c>
      <c r="G51" s="153">
        <f t="shared" si="6"/>
        <v>335</v>
      </c>
      <c r="H51" s="153">
        <v>2</v>
      </c>
      <c r="I51" s="153">
        <v>8</v>
      </c>
      <c r="J51" s="153">
        <v>12</v>
      </c>
      <c r="K51" s="153">
        <v>76</v>
      </c>
      <c r="L51" s="153">
        <v>4</v>
      </c>
      <c r="M51" s="153">
        <v>46</v>
      </c>
      <c r="N51" s="153">
        <v>0</v>
      </c>
      <c r="O51" s="153">
        <v>0</v>
      </c>
      <c r="P51" s="153">
        <v>1</v>
      </c>
      <c r="Q51" s="153">
        <v>205</v>
      </c>
      <c r="R51" s="158">
        <v>0</v>
      </c>
      <c r="S51" s="158">
        <v>0</v>
      </c>
      <c r="T51" s="171" t="s">
        <v>119</v>
      </c>
      <c r="U51" s="88"/>
      <c r="V51" s="88"/>
    </row>
    <row r="52" spans="1:22" ht="25.5" customHeight="1" x14ac:dyDescent="0.2">
      <c r="A52" s="14"/>
      <c r="B52" s="14"/>
      <c r="C52" s="151" t="s">
        <v>105</v>
      </c>
      <c r="D52" s="159">
        <v>317</v>
      </c>
      <c r="E52" s="160">
        <v>3484</v>
      </c>
      <c r="F52" s="160">
        <f t="shared" si="5"/>
        <v>238</v>
      </c>
      <c r="G52" s="160">
        <f t="shared" si="6"/>
        <v>3249</v>
      </c>
      <c r="H52" s="160">
        <v>132</v>
      </c>
      <c r="I52" s="160">
        <v>395</v>
      </c>
      <c r="J52" s="160">
        <v>52</v>
      </c>
      <c r="K52" s="160">
        <v>397</v>
      </c>
      <c r="L52" s="160">
        <v>23</v>
      </c>
      <c r="M52" s="160">
        <v>340</v>
      </c>
      <c r="N52" s="160">
        <v>10</v>
      </c>
      <c r="O52" s="160">
        <v>253</v>
      </c>
      <c r="P52" s="160">
        <v>21</v>
      </c>
      <c r="Q52" s="160">
        <v>1864</v>
      </c>
      <c r="R52" s="161">
        <v>3</v>
      </c>
      <c r="S52" s="161">
        <v>116</v>
      </c>
      <c r="T52" s="171" t="s">
        <v>120</v>
      </c>
      <c r="U52" s="88"/>
      <c r="V52" s="88"/>
    </row>
    <row r="53" spans="1:22" ht="25.5" customHeight="1" thickBot="1" x14ac:dyDescent="0.25">
      <c r="A53" s="16"/>
      <c r="B53" s="16"/>
      <c r="C53" s="152" t="s">
        <v>315</v>
      </c>
      <c r="D53" s="163">
        <v>13</v>
      </c>
      <c r="E53" s="162">
        <v>1514</v>
      </c>
      <c r="F53" s="162">
        <f t="shared" si="5"/>
        <v>0</v>
      </c>
      <c r="G53" s="162">
        <f t="shared" si="6"/>
        <v>0</v>
      </c>
      <c r="H53" s="162">
        <v>0</v>
      </c>
      <c r="I53" s="162">
        <v>0</v>
      </c>
      <c r="J53" s="162">
        <v>0</v>
      </c>
      <c r="K53" s="162">
        <v>0</v>
      </c>
      <c r="L53" s="162">
        <v>0</v>
      </c>
      <c r="M53" s="162">
        <v>0</v>
      </c>
      <c r="N53" s="162">
        <v>0</v>
      </c>
      <c r="O53" s="162">
        <v>0</v>
      </c>
      <c r="P53" s="162">
        <v>0</v>
      </c>
      <c r="Q53" s="162">
        <v>0</v>
      </c>
      <c r="R53" s="17">
        <v>13</v>
      </c>
      <c r="S53" s="17">
        <v>1514</v>
      </c>
      <c r="T53" s="173" t="s">
        <v>316</v>
      </c>
      <c r="U53" s="88"/>
      <c r="V53" s="88"/>
    </row>
    <row r="54" spans="1:22" s="23" customFormat="1" ht="12.75" customHeight="1" x14ac:dyDescent="0.2">
      <c r="A54" s="11" t="s">
        <v>335</v>
      </c>
      <c r="B54" s="18"/>
      <c r="C54" s="24"/>
      <c r="D54" s="25"/>
      <c r="E54" s="25"/>
      <c r="F54" s="26"/>
      <c r="G54" s="26"/>
      <c r="H54" s="25"/>
      <c r="I54" s="25"/>
      <c r="J54" s="176" t="s">
        <v>336</v>
      </c>
      <c r="K54" s="25"/>
      <c r="L54" s="25"/>
      <c r="M54" s="25"/>
      <c r="N54" s="25"/>
      <c r="O54" s="25"/>
      <c r="P54" s="25"/>
      <c r="Q54" s="25"/>
      <c r="R54" s="25"/>
      <c r="S54" s="25"/>
      <c r="T54" s="174"/>
    </row>
    <row r="55" spans="1:22" s="23" customFormat="1" ht="12.75" customHeight="1" x14ac:dyDescent="0.2">
      <c r="A55" s="11" t="s">
        <v>337</v>
      </c>
      <c r="B55" s="18"/>
      <c r="C55" s="18"/>
      <c r="D55" s="25"/>
      <c r="E55" s="25"/>
      <c r="F55" s="26"/>
      <c r="G55" s="26"/>
      <c r="H55" s="25"/>
      <c r="I55" s="25"/>
      <c r="J55" s="176" t="s">
        <v>338</v>
      </c>
      <c r="K55" s="25"/>
      <c r="L55" s="25"/>
      <c r="M55" s="25"/>
      <c r="N55" s="25"/>
      <c r="O55" s="25"/>
      <c r="P55" s="25"/>
      <c r="Q55" s="25"/>
      <c r="R55" s="25"/>
      <c r="S55" s="25"/>
      <c r="T55" s="174"/>
    </row>
    <row r="56" spans="1:22" x14ac:dyDescent="0.2">
      <c r="A56" s="11" t="s">
        <v>230</v>
      </c>
      <c r="J56" s="11"/>
    </row>
    <row r="61" spans="1:22" x14ac:dyDescent="0.2"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</row>
    <row r="62" spans="1:22" x14ac:dyDescent="0.2"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</row>
    <row r="63" spans="1:22" x14ac:dyDescent="0.2"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</row>
    <row r="64" spans="1:22" x14ac:dyDescent="0.2"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</row>
    <row r="65" spans="4:22" x14ac:dyDescent="0.2"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</row>
    <row r="66" spans="4:22" x14ac:dyDescent="0.2"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</row>
    <row r="67" spans="4:22" x14ac:dyDescent="0.2"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</row>
    <row r="68" spans="4:22" x14ac:dyDescent="0.2"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</row>
    <row r="69" spans="4:22" x14ac:dyDescent="0.2"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</row>
    <row r="70" spans="4:22" x14ac:dyDescent="0.2"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</row>
    <row r="71" spans="4:22" x14ac:dyDescent="0.2"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</row>
    <row r="72" spans="4:22" x14ac:dyDescent="0.2"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</row>
    <row r="73" spans="4:22" x14ac:dyDescent="0.2"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</row>
    <row r="74" spans="4:22" x14ac:dyDescent="0.2"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</row>
    <row r="75" spans="4:22" x14ac:dyDescent="0.2"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</row>
    <row r="76" spans="4:22" x14ac:dyDescent="0.2"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</row>
    <row r="77" spans="4:22" x14ac:dyDescent="0.2"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</row>
    <row r="78" spans="4:22" x14ac:dyDescent="0.2"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</row>
    <row r="79" spans="4:22" x14ac:dyDescent="0.2"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175"/>
      <c r="U79" s="67"/>
      <c r="V79" s="67"/>
    </row>
  </sheetData>
  <mergeCells count="23">
    <mergeCell ref="A24:I24"/>
    <mergeCell ref="R27:R28"/>
    <mergeCell ref="H27:I27"/>
    <mergeCell ref="J27:K27"/>
    <mergeCell ref="L27:M27"/>
    <mergeCell ref="N27:O27"/>
    <mergeCell ref="P27:Q27"/>
    <mergeCell ref="T26:T28"/>
    <mergeCell ref="B39:C39"/>
    <mergeCell ref="A29:C29"/>
    <mergeCell ref="A30:C30"/>
    <mergeCell ref="A31:C31"/>
    <mergeCell ref="B33:C33"/>
    <mergeCell ref="B35:C35"/>
    <mergeCell ref="S27:S28"/>
    <mergeCell ref="A32:C32"/>
    <mergeCell ref="A26:C28"/>
    <mergeCell ref="D26:E26"/>
    <mergeCell ref="F26:Q26"/>
    <mergeCell ref="R26:S26"/>
    <mergeCell ref="D27:D28"/>
    <mergeCell ref="E27:E28"/>
    <mergeCell ref="F27:G27"/>
  </mergeCells>
  <phoneticPr fontId="3"/>
  <printOptions horizontalCentered="1"/>
  <pageMargins left="0.6692913385826772" right="0.59055118110236227" top="1.1023622047244095" bottom="0.39370078740157483" header="0.51181102362204722" footer="0.51181102362204722"/>
  <pageSetup paperSize="9" scale="94" orientation="portrait" verticalDpi="300" r:id="rId1"/>
  <headerFooter alignWithMargins="0"/>
  <colBreaks count="1" manualBreakCount="1">
    <brk id="9" max="5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8"/>
  <sheetViews>
    <sheetView view="pageBreakPreview" topLeftCell="B1" zoomScaleNormal="100" zoomScaleSheetLayoutView="100" zoomScalePageLayoutView="80" workbookViewId="0">
      <selection activeCell="B1" sqref="B1:M1"/>
    </sheetView>
  </sheetViews>
  <sheetFormatPr defaultRowHeight="11" x14ac:dyDescent="0.2"/>
  <cols>
    <col min="1" max="1" width="2.26953125" style="1" customWidth="1"/>
    <col min="2" max="2" width="5.90625" style="1" customWidth="1"/>
    <col min="3" max="3" width="40" style="1" customWidth="1"/>
    <col min="4" max="6" width="11.90625" style="1" customWidth="1"/>
    <col min="7" max="8" width="2.26953125" style="1" customWidth="1"/>
    <col min="9" max="9" width="5.90625" style="1" customWidth="1"/>
    <col min="10" max="10" width="40" style="1" customWidth="1"/>
    <col min="11" max="13" width="11.90625" style="1" customWidth="1"/>
    <col min="14" max="14" width="2.26953125" style="1" customWidth="1"/>
    <col min="15" max="241" width="9" style="1"/>
    <col min="242" max="243" width="2.7265625" style="1" customWidth="1"/>
    <col min="244" max="244" width="25.26953125" style="1" customWidth="1"/>
    <col min="245" max="246" width="6.90625" style="1" customWidth="1"/>
    <col min="247" max="247" width="0.90625" style="1" customWidth="1"/>
    <col min="248" max="248" width="25.26953125" style="1" customWidth="1"/>
    <col min="249" max="250" width="6.90625" style="1" customWidth="1"/>
    <col min="251" max="252" width="2.6328125" style="1" customWidth="1"/>
    <col min="253" max="253" width="25.26953125" style="1" customWidth="1"/>
    <col min="254" max="255" width="6.90625" style="1" customWidth="1"/>
    <col min="256" max="256" width="2.6328125" style="1" customWidth="1"/>
    <col min="257" max="257" width="25.26953125" style="1" customWidth="1"/>
    <col min="258" max="259" width="6.90625" style="1" customWidth="1"/>
    <col min="260" max="497" width="9" style="1"/>
    <col min="498" max="499" width="2.7265625" style="1" customWidth="1"/>
    <col min="500" max="500" width="25.26953125" style="1" customWidth="1"/>
    <col min="501" max="502" width="6.90625" style="1" customWidth="1"/>
    <col min="503" max="503" width="0.90625" style="1" customWidth="1"/>
    <col min="504" max="504" width="25.26953125" style="1" customWidth="1"/>
    <col min="505" max="506" width="6.90625" style="1" customWidth="1"/>
    <col min="507" max="508" width="2.6328125" style="1" customWidth="1"/>
    <col min="509" max="509" width="25.26953125" style="1" customWidth="1"/>
    <col min="510" max="511" width="6.90625" style="1" customWidth="1"/>
    <col min="512" max="512" width="2.6328125" style="1" customWidth="1"/>
    <col min="513" max="513" width="25.26953125" style="1" customWidth="1"/>
    <col min="514" max="515" width="6.90625" style="1" customWidth="1"/>
    <col min="516" max="753" width="9" style="1"/>
    <col min="754" max="755" width="2.7265625" style="1" customWidth="1"/>
    <col min="756" max="756" width="25.26953125" style="1" customWidth="1"/>
    <col min="757" max="758" width="6.90625" style="1" customWidth="1"/>
    <col min="759" max="759" width="0.90625" style="1" customWidth="1"/>
    <col min="760" max="760" width="25.26953125" style="1" customWidth="1"/>
    <col min="761" max="762" width="6.90625" style="1" customWidth="1"/>
    <col min="763" max="764" width="2.6328125" style="1" customWidth="1"/>
    <col min="765" max="765" width="25.26953125" style="1" customWidth="1"/>
    <col min="766" max="767" width="6.90625" style="1" customWidth="1"/>
    <col min="768" max="768" width="2.6328125" style="1" customWidth="1"/>
    <col min="769" max="769" width="25.26953125" style="1" customWidth="1"/>
    <col min="770" max="771" width="6.90625" style="1" customWidth="1"/>
    <col min="772" max="1009" width="9" style="1"/>
    <col min="1010" max="1011" width="2.7265625" style="1" customWidth="1"/>
    <col min="1012" max="1012" width="25.26953125" style="1" customWidth="1"/>
    <col min="1013" max="1014" width="6.90625" style="1" customWidth="1"/>
    <col min="1015" max="1015" width="0.90625" style="1" customWidth="1"/>
    <col min="1016" max="1016" width="25.26953125" style="1" customWidth="1"/>
    <col min="1017" max="1018" width="6.90625" style="1" customWidth="1"/>
    <col min="1019" max="1020" width="2.6328125" style="1" customWidth="1"/>
    <col min="1021" max="1021" width="25.26953125" style="1" customWidth="1"/>
    <col min="1022" max="1023" width="6.90625" style="1" customWidth="1"/>
    <col min="1024" max="1024" width="2.6328125" style="1" customWidth="1"/>
    <col min="1025" max="1025" width="25.26953125" style="1" customWidth="1"/>
    <col min="1026" max="1027" width="6.90625" style="1" customWidth="1"/>
    <col min="1028" max="1265" width="9" style="1"/>
    <col min="1266" max="1267" width="2.7265625" style="1" customWidth="1"/>
    <col min="1268" max="1268" width="25.26953125" style="1" customWidth="1"/>
    <col min="1269" max="1270" width="6.90625" style="1" customWidth="1"/>
    <col min="1271" max="1271" width="0.90625" style="1" customWidth="1"/>
    <col min="1272" max="1272" width="25.26953125" style="1" customWidth="1"/>
    <col min="1273" max="1274" width="6.90625" style="1" customWidth="1"/>
    <col min="1275" max="1276" width="2.6328125" style="1" customWidth="1"/>
    <col min="1277" max="1277" width="25.26953125" style="1" customWidth="1"/>
    <col min="1278" max="1279" width="6.90625" style="1" customWidth="1"/>
    <col min="1280" max="1280" width="2.6328125" style="1" customWidth="1"/>
    <col min="1281" max="1281" width="25.26953125" style="1" customWidth="1"/>
    <col min="1282" max="1283" width="6.90625" style="1" customWidth="1"/>
    <col min="1284" max="1521" width="9" style="1"/>
    <col min="1522" max="1523" width="2.7265625" style="1" customWidth="1"/>
    <col min="1524" max="1524" width="25.26953125" style="1" customWidth="1"/>
    <col min="1525" max="1526" width="6.90625" style="1" customWidth="1"/>
    <col min="1527" max="1527" width="0.90625" style="1" customWidth="1"/>
    <col min="1528" max="1528" width="25.26953125" style="1" customWidth="1"/>
    <col min="1529" max="1530" width="6.90625" style="1" customWidth="1"/>
    <col min="1531" max="1532" width="2.6328125" style="1" customWidth="1"/>
    <col min="1533" max="1533" width="25.26953125" style="1" customWidth="1"/>
    <col min="1534" max="1535" width="6.90625" style="1" customWidth="1"/>
    <col min="1536" max="1536" width="2.6328125" style="1" customWidth="1"/>
    <col min="1537" max="1537" width="25.26953125" style="1" customWidth="1"/>
    <col min="1538" max="1539" width="6.90625" style="1" customWidth="1"/>
    <col min="1540" max="1777" width="9" style="1"/>
    <col min="1778" max="1779" width="2.7265625" style="1" customWidth="1"/>
    <col min="1780" max="1780" width="25.26953125" style="1" customWidth="1"/>
    <col min="1781" max="1782" width="6.90625" style="1" customWidth="1"/>
    <col min="1783" max="1783" width="0.90625" style="1" customWidth="1"/>
    <col min="1784" max="1784" width="25.26953125" style="1" customWidth="1"/>
    <col min="1785" max="1786" width="6.90625" style="1" customWidth="1"/>
    <col min="1787" max="1788" width="2.6328125" style="1" customWidth="1"/>
    <col min="1789" max="1789" width="25.26953125" style="1" customWidth="1"/>
    <col min="1790" max="1791" width="6.90625" style="1" customWidth="1"/>
    <col min="1792" max="1792" width="2.6328125" style="1" customWidth="1"/>
    <col min="1793" max="1793" width="25.26953125" style="1" customWidth="1"/>
    <col min="1794" max="1795" width="6.90625" style="1" customWidth="1"/>
    <col min="1796" max="2033" width="9" style="1"/>
    <col min="2034" max="2035" width="2.7265625" style="1" customWidth="1"/>
    <col min="2036" max="2036" width="25.26953125" style="1" customWidth="1"/>
    <col min="2037" max="2038" width="6.90625" style="1" customWidth="1"/>
    <col min="2039" max="2039" width="0.90625" style="1" customWidth="1"/>
    <col min="2040" max="2040" width="25.26953125" style="1" customWidth="1"/>
    <col min="2041" max="2042" width="6.90625" style="1" customWidth="1"/>
    <col min="2043" max="2044" width="2.6328125" style="1" customWidth="1"/>
    <col min="2045" max="2045" width="25.26953125" style="1" customWidth="1"/>
    <col min="2046" max="2047" width="6.90625" style="1" customWidth="1"/>
    <col min="2048" max="2048" width="2.6328125" style="1" customWidth="1"/>
    <col min="2049" max="2049" width="25.26953125" style="1" customWidth="1"/>
    <col min="2050" max="2051" width="6.90625" style="1" customWidth="1"/>
    <col min="2052" max="2289" width="9" style="1"/>
    <col min="2290" max="2291" width="2.7265625" style="1" customWidth="1"/>
    <col min="2292" max="2292" width="25.26953125" style="1" customWidth="1"/>
    <col min="2293" max="2294" width="6.90625" style="1" customWidth="1"/>
    <col min="2295" max="2295" width="0.90625" style="1" customWidth="1"/>
    <col min="2296" max="2296" width="25.26953125" style="1" customWidth="1"/>
    <col min="2297" max="2298" width="6.90625" style="1" customWidth="1"/>
    <col min="2299" max="2300" width="2.6328125" style="1" customWidth="1"/>
    <col min="2301" max="2301" width="25.26953125" style="1" customWidth="1"/>
    <col min="2302" max="2303" width="6.90625" style="1" customWidth="1"/>
    <col min="2304" max="2304" width="2.6328125" style="1" customWidth="1"/>
    <col min="2305" max="2305" width="25.26953125" style="1" customWidth="1"/>
    <col min="2306" max="2307" width="6.90625" style="1" customWidth="1"/>
    <col min="2308" max="2545" width="9" style="1"/>
    <col min="2546" max="2547" width="2.7265625" style="1" customWidth="1"/>
    <col min="2548" max="2548" width="25.26953125" style="1" customWidth="1"/>
    <col min="2549" max="2550" width="6.90625" style="1" customWidth="1"/>
    <col min="2551" max="2551" width="0.90625" style="1" customWidth="1"/>
    <col min="2552" max="2552" width="25.26953125" style="1" customWidth="1"/>
    <col min="2553" max="2554" width="6.90625" style="1" customWidth="1"/>
    <col min="2555" max="2556" width="2.6328125" style="1" customWidth="1"/>
    <col min="2557" max="2557" width="25.26953125" style="1" customWidth="1"/>
    <col min="2558" max="2559" width="6.90625" style="1" customWidth="1"/>
    <col min="2560" max="2560" width="2.6328125" style="1" customWidth="1"/>
    <col min="2561" max="2561" width="25.26953125" style="1" customWidth="1"/>
    <col min="2562" max="2563" width="6.90625" style="1" customWidth="1"/>
    <col min="2564" max="2801" width="9" style="1"/>
    <col min="2802" max="2803" width="2.7265625" style="1" customWidth="1"/>
    <col min="2804" max="2804" width="25.26953125" style="1" customWidth="1"/>
    <col min="2805" max="2806" width="6.90625" style="1" customWidth="1"/>
    <col min="2807" max="2807" width="0.90625" style="1" customWidth="1"/>
    <col min="2808" max="2808" width="25.26953125" style="1" customWidth="1"/>
    <col min="2809" max="2810" width="6.90625" style="1" customWidth="1"/>
    <col min="2811" max="2812" width="2.6328125" style="1" customWidth="1"/>
    <col min="2813" max="2813" width="25.26953125" style="1" customWidth="1"/>
    <col min="2814" max="2815" width="6.90625" style="1" customWidth="1"/>
    <col min="2816" max="2816" width="2.6328125" style="1" customWidth="1"/>
    <col min="2817" max="2817" width="25.26953125" style="1" customWidth="1"/>
    <col min="2818" max="2819" width="6.90625" style="1" customWidth="1"/>
    <col min="2820" max="3057" width="9" style="1"/>
    <col min="3058" max="3059" width="2.7265625" style="1" customWidth="1"/>
    <col min="3060" max="3060" width="25.26953125" style="1" customWidth="1"/>
    <col min="3061" max="3062" width="6.90625" style="1" customWidth="1"/>
    <col min="3063" max="3063" width="0.90625" style="1" customWidth="1"/>
    <col min="3064" max="3064" width="25.26953125" style="1" customWidth="1"/>
    <col min="3065" max="3066" width="6.90625" style="1" customWidth="1"/>
    <col min="3067" max="3068" width="2.6328125" style="1" customWidth="1"/>
    <col min="3069" max="3069" width="25.26953125" style="1" customWidth="1"/>
    <col min="3070" max="3071" width="6.90625" style="1" customWidth="1"/>
    <col min="3072" max="3072" width="2.6328125" style="1" customWidth="1"/>
    <col min="3073" max="3073" width="25.26953125" style="1" customWidth="1"/>
    <col min="3074" max="3075" width="6.90625" style="1" customWidth="1"/>
    <col min="3076" max="3313" width="9" style="1"/>
    <col min="3314" max="3315" width="2.7265625" style="1" customWidth="1"/>
    <col min="3316" max="3316" width="25.26953125" style="1" customWidth="1"/>
    <col min="3317" max="3318" width="6.90625" style="1" customWidth="1"/>
    <col min="3319" max="3319" width="0.90625" style="1" customWidth="1"/>
    <col min="3320" max="3320" width="25.26953125" style="1" customWidth="1"/>
    <col min="3321" max="3322" width="6.90625" style="1" customWidth="1"/>
    <col min="3323" max="3324" width="2.6328125" style="1" customWidth="1"/>
    <col min="3325" max="3325" width="25.26953125" style="1" customWidth="1"/>
    <col min="3326" max="3327" width="6.90625" style="1" customWidth="1"/>
    <col min="3328" max="3328" width="2.6328125" style="1" customWidth="1"/>
    <col min="3329" max="3329" width="25.26953125" style="1" customWidth="1"/>
    <col min="3330" max="3331" width="6.90625" style="1" customWidth="1"/>
    <col min="3332" max="3569" width="9" style="1"/>
    <col min="3570" max="3571" width="2.7265625" style="1" customWidth="1"/>
    <col min="3572" max="3572" width="25.26953125" style="1" customWidth="1"/>
    <col min="3573" max="3574" width="6.90625" style="1" customWidth="1"/>
    <col min="3575" max="3575" width="0.90625" style="1" customWidth="1"/>
    <col min="3576" max="3576" width="25.26953125" style="1" customWidth="1"/>
    <col min="3577" max="3578" width="6.90625" style="1" customWidth="1"/>
    <col min="3579" max="3580" width="2.6328125" style="1" customWidth="1"/>
    <col min="3581" max="3581" width="25.26953125" style="1" customWidth="1"/>
    <col min="3582" max="3583" width="6.90625" style="1" customWidth="1"/>
    <col min="3584" max="3584" width="2.6328125" style="1" customWidth="1"/>
    <col min="3585" max="3585" width="25.26953125" style="1" customWidth="1"/>
    <col min="3586" max="3587" width="6.90625" style="1" customWidth="1"/>
    <col min="3588" max="3825" width="9" style="1"/>
    <col min="3826" max="3827" width="2.7265625" style="1" customWidth="1"/>
    <col min="3828" max="3828" width="25.26953125" style="1" customWidth="1"/>
    <col min="3829" max="3830" width="6.90625" style="1" customWidth="1"/>
    <col min="3831" max="3831" width="0.90625" style="1" customWidth="1"/>
    <col min="3832" max="3832" width="25.26953125" style="1" customWidth="1"/>
    <col min="3833" max="3834" width="6.90625" style="1" customWidth="1"/>
    <col min="3835" max="3836" width="2.6328125" style="1" customWidth="1"/>
    <col min="3837" max="3837" width="25.26953125" style="1" customWidth="1"/>
    <col min="3838" max="3839" width="6.90625" style="1" customWidth="1"/>
    <col min="3840" max="3840" width="2.6328125" style="1" customWidth="1"/>
    <col min="3841" max="3841" width="25.26953125" style="1" customWidth="1"/>
    <col min="3842" max="3843" width="6.90625" style="1" customWidth="1"/>
    <col min="3844" max="4081" width="9" style="1"/>
    <col min="4082" max="4083" width="2.7265625" style="1" customWidth="1"/>
    <col min="4084" max="4084" width="25.26953125" style="1" customWidth="1"/>
    <col min="4085" max="4086" width="6.90625" style="1" customWidth="1"/>
    <col min="4087" max="4087" width="0.90625" style="1" customWidth="1"/>
    <col min="4088" max="4088" width="25.26953125" style="1" customWidth="1"/>
    <col min="4089" max="4090" width="6.90625" style="1" customWidth="1"/>
    <col min="4091" max="4092" width="2.6328125" style="1" customWidth="1"/>
    <col min="4093" max="4093" width="25.26953125" style="1" customWidth="1"/>
    <col min="4094" max="4095" width="6.90625" style="1" customWidth="1"/>
    <col min="4096" max="4096" width="2.6328125" style="1" customWidth="1"/>
    <col min="4097" max="4097" width="25.26953125" style="1" customWidth="1"/>
    <col min="4098" max="4099" width="6.90625" style="1" customWidth="1"/>
    <col min="4100" max="4337" width="9" style="1"/>
    <col min="4338" max="4339" width="2.7265625" style="1" customWidth="1"/>
    <col min="4340" max="4340" width="25.26953125" style="1" customWidth="1"/>
    <col min="4341" max="4342" width="6.90625" style="1" customWidth="1"/>
    <col min="4343" max="4343" width="0.90625" style="1" customWidth="1"/>
    <col min="4344" max="4344" width="25.26953125" style="1" customWidth="1"/>
    <col min="4345" max="4346" width="6.90625" style="1" customWidth="1"/>
    <col min="4347" max="4348" width="2.6328125" style="1" customWidth="1"/>
    <col min="4349" max="4349" width="25.26953125" style="1" customWidth="1"/>
    <col min="4350" max="4351" width="6.90625" style="1" customWidth="1"/>
    <col min="4352" max="4352" width="2.6328125" style="1" customWidth="1"/>
    <col min="4353" max="4353" width="25.26953125" style="1" customWidth="1"/>
    <col min="4354" max="4355" width="6.90625" style="1" customWidth="1"/>
    <col min="4356" max="4593" width="9" style="1"/>
    <col min="4594" max="4595" width="2.7265625" style="1" customWidth="1"/>
    <col min="4596" max="4596" width="25.26953125" style="1" customWidth="1"/>
    <col min="4597" max="4598" width="6.90625" style="1" customWidth="1"/>
    <col min="4599" max="4599" width="0.90625" style="1" customWidth="1"/>
    <col min="4600" max="4600" width="25.26953125" style="1" customWidth="1"/>
    <col min="4601" max="4602" width="6.90625" style="1" customWidth="1"/>
    <col min="4603" max="4604" width="2.6328125" style="1" customWidth="1"/>
    <col min="4605" max="4605" width="25.26953125" style="1" customWidth="1"/>
    <col min="4606" max="4607" width="6.90625" style="1" customWidth="1"/>
    <col min="4608" max="4608" width="2.6328125" style="1" customWidth="1"/>
    <col min="4609" max="4609" width="25.26953125" style="1" customWidth="1"/>
    <col min="4610" max="4611" width="6.90625" style="1" customWidth="1"/>
    <col min="4612" max="4849" width="9" style="1"/>
    <col min="4850" max="4851" width="2.7265625" style="1" customWidth="1"/>
    <col min="4852" max="4852" width="25.26953125" style="1" customWidth="1"/>
    <col min="4853" max="4854" width="6.90625" style="1" customWidth="1"/>
    <col min="4855" max="4855" width="0.90625" style="1" customWidth="1"/>
    <col min="4856" max="4856" width="25.26953125" style="1" customWidth="1"/>
    <col min="4857" max="4858" width="6.90625" style="1" customWidth="1"/>
    <col min="4859" max="4860" width="2.6328125" style="1" customWidth="1"/>
    <col min="4861" max="4861" width="25.26953125" style="1" customWidth="1"/>
    <col min="4862" max="4863" width="6.90625" style="1" customWidth="1"/>
    <col min="4864" max="4864" width="2.6328125" style="1" customWidth="1"/>
    <col min="4865" max="4865" width="25.26953125" style="1" customWidth="1"/>
    <col min="4866" max="4867" width="6.90625" style="1" customWidth="1"/>
    <col min="4868" max="5105" width="9" style="1"/>
    <col min="5106" max="5107" width="2.7265625" style="1" customWidth="1"/>
    <col min="5108" max="5108" width="25.26953125" style="1" customWidth="1"/>
    <col min="5109" max="5110" width="6.90625" style="1" customWidth="1"/>
    <col min="5111" max="5111" width="0.90625" style="1" customWidth="1"/>
    <col min="5112" max="5112" width="25.26953125" style="1" customWidth="1"/>
    <col min="5113" max="5114" width="6.90625" style="1" customWidth="1"/>
    <col min="5115" max="5116" width="2.6328125" style="1" customWidth="1"/>
    <col min="5117" max="5117" width="25.26953125" style="1" customWidth="1"/>
    <col min="5118" max="5119" width="6.90625" style="1" customWidth="1"/>
    <col min="5120" max="5120" width="2.6328125" style="1" customWidth="1"/>
    <col min="5121" max="5121" width="25.26953125" style="1" customWidth="1"/>
    <col min="5122" max="5123" width="6.90625" style="1" customWidth="1"/>
    <col min="5124" max="5361" width="9" style="1"/>
    <col min="5362" max="5363" width="2.7265625" style="1" customWidth="1"/>
    <col min="5364" max="5364" width="25.26953125" style="1" customWidth="1"/>
    <col min="5365" max="5366" width="6.90625" style="1" customWidth="1"/>
    <col min="5367" max="5367" width="0.90625" style="1" customWidth="1"/>
    <col min="5368" max="5368" width="25.26953125" style="1" customWidth="1"/>
    <col min="5369" max="5370" width="6.90625" style="1" customWidth="1"/>
    <col min="5371" max="5372" width="2.6328125" style="1" customWidth="1"/>
    <col min="5373" max="5373" width="25.26953125" style="1" customWidth="1"/>
    <col min="5374" max="5375" width="6.90625" style="1" customWidth="1"/>
    <col min="5376" max="5376" width="2.6328125" style="1" customWidth="1"/>
    <col min="5377" max="5377" width="25.26953125" style="1" customWidth="1"/>
    <col min="5378" max="5379" width="6.90625" style="1" customWidth="1"/>
    <col min="5380" max="5617" width="9" style="1"/>
    <col min="5618" max="5619" width="2.7265625" style="1" customWidth="1"/>
    <col min="5620" max="5620" width="25.26953125" style="1" customWidth="1"/>
    <col min="5621" max="5622" width="6.90625" style="1" customWidth="1"/>
    <col min="5623" max="5623" width="0.90625" style="1" customWidth="1"/>
    <col min="5624" max="5624" width="25.26953125" style="1" customWidth="1"/>
    <col min="5625" max="5626" width="6.90625" style="1" customWidth="1"/>
    <col min="5627" max="5628" width="2.6328125" style="1" customWidth="1"/>
    <col min="5629" max="5629" width="25.26953125" style="1" customWidth="1"/>
    <col min="5630" max="5631" width="6.90625" style="1" customWidth="1"/>
    <col min="5632" max="5632" width="2.6328125" style="1" customWidth="1"/>
    <col min="5633" max="5633" width="25.26953125" style="1" customWidth="1"/>
    <col min="5634" max="5635" width="6.90625" style="1" customWidth="1"/>
    <col min="5636" max="5873" width="9" style="1"/>
    <col min="5874" max="5875" width="2.7265625" style="1" customWidth="1"/>
    <col min="5876" max="5876" width="25.26953125" style="1" customWidth="1"/>
    <col min="5877" max="5878" width="6.90625" style="1" customWidth="1"/>
    <col min="5879" max="5879" width="0.90625" style="1" customWidth="1"/>
    <col min="5880" max="5880" width="25.26953125" style="1" customWidth="1"/>
    <col min="5881" max="5882" width="6.90625" style="1" customWidth="1"/>
    <col min="5883" max="5884" width="2.6328125" style="1" customWidth="1"/>
    <col min="5885" max="5885" width="25.26953125" style="1" customWidth="1"/>
    <col min="5886" max="5887" width="6.90625" style="1" customWidth="1"/>
    <col min="5888" max="5888" width="2.6328125" style="1" customWidth="1"/>
    <col min="5889" max="5889" width="25.26953125" style="1" customWidth="1"/>
    <col min="5890" max="5891" width="6.90625" style="1" customWidth="1"/>
    <col min="5892" max="6129" width="9" style="1"/>
    <col min="6130" max="6131" width="2.7265625" style="1" customWidth="1"/>
    <col min="6132" max="6132" width="25.26953125" style="1" customWidth="1"/>
    <col min="6133" max="6134" width="6.90625" style="1" customWidth="1"/>
    <col min="6135" max="6135" width="0.90625" style="1" customWidth="1"/>
    <col min="6136" max="6136" width="25.26953125" style="1" customWidth="1"/>
    <col min="6137" max="6138" width="6.90625" style="1" customWidth="1"/>
    <col min="6139" max="6140" width="2.6328125" style="1" customWidth="1"/>
    <col min="6141" max="6141" width="25.26953125" style="1" customWidth="1"/>
    <col min="6142" max="6143" width="6.90625" style="1" customWidth="1"/>
    <col min="6144" max="6144" width="2.6328125" style="1" customWidth="1"/>
    <col min="6145" max="6145" width="25.26953125" style="1" customWidth="1"/>
    <col min="6146" max="6147" width="6.90625" style="1" customWidth="1"/>
    <col min="6148" max="6385" width="9" style="1"/>
    <col min="6386" max="6387" width="2.7265625" style="1" customWidth="1"/>
    <col min="6388" max="6388" width="25.26953125" style="1" customWidth="1"/>
    <col min="6389" max="6390" width="6.90625" style="1" customWidth="1"/>
    <col min="6391" max="6391" width="0.90625" style="1" customWidth="1"/>
    <col min="6392" max="6392" width="25.26953125" style="1" customWidth="1"/>
    <col min="6393" max="6394" width="6.90625" style="1" customWidth="1"/>
    <col min="6395" max="6396" width="2.6328125" style="1" customWidth="1"/>
    <col min="6397" max="6397" width="25.26953125" style="1" customWidth="1"/>
    <col min="6398" max="6399" width="6.90625" style="1" customWidth="1"/>
    <col min="6400" max="6400" width="2.6328125" style="1" customWidth="1"/>
    <col min="6401" max="6401" width="25.26953125" style="1" customWidth="1"/>
    <col min="6402" max="6403" width="6.90625" style="1" customWidth="1"/>
    <col min="6404" max="6641" width="9" style="1"/>
    <col min="6642" max="6643" width="2.7265625" style="1" customWidth="1"/>
    <col min="6644" max="6644" width="25.26953125" style="1" customWidth="1"/>
    <col min="6645" max="6646" width="6.90625" style="1" customWidth="1"/>
    <col min="6647" max="6647" width="0.90625" style="1" customWidth="1"/>
    <col min="6648" max="6648" width="25.26953125" style="1" customWidth="1"/>
    <col min="6649" max="6650" width="6.90625" style="1" customWidth="1"/>
    <col min="6651" max="6652" width="2.6328125" style="1" customWidth="1"/>
    <col min="6653" max="6653" width="25.26953125" style="1" customWidth="1"/>
    <col min="6654" max="6655" width="6.90625" style="1" customWidth="1"/>
    <col min="6656" max="6656" width="2.6328125" style="1" customWidth="1"/>
    <col min="6657" max="6657" width="25.26953125" style="1" customWidth="1"/>
    <col min="6658" max="6659" width="6.90625" style="1" customWidth="1"/>
    <col min="6660" max="6897" width="9" style="1"/>
    <col min="6898" max="6899" width="2.7265625" style="1" customWidth="1"/>
    <col min="6900" max="6900" width="25.26953125" style="1" customWidth="1"/>
    <col min="6901" max="6902" width="6.90625" style="1" customWidth="1"/>
    <col min="6903" max="6903" width="0.90625" style="1" customWidth="1"/>
    <col min="6904" max="6904" width="25.26953125" style="1" customWidth="1"/>
    <col min="6905" max="6906" width="6.90625" style="1" customWidth="1"/>
    <col min="6907" max="6908" width="2.6328125" style="1" customWidth="1"/>
    <col min="6909" max="6909" width="25.26953125" style="1" customWidth="1"/>
    <col min="6910" max="6911" width="6.90625" style="1" customWidth="1"/>
    <col min="6912" max="6912" width="2.6328125" style="1" customWidth="1"/>
    <col min="6913" max="6913" width="25.26953125" style="1" customWidth="1"/>
    <col min="6914" max="6915" width="6.90625" style="1" customWidth="1"/>
    <col min="6916" max="7153" width="9" style="1"/>
    <col min="7154" max="7155" width="2.7265625" style="1" customWidth="1"/>
    <col min="7156" max="7156" width="25.26953125" style="1" customWidth="1"/>
    <col min="7157" max="7158" width="6.90625" style="1" customWidth="1"/>
    <col min="7159" max="7159" width="0.90625" style="1" customWidth="1"/>
    <col min="7160" max="7160" width="25.26953125" style="1" customWidth="1"/>
    <col min="7161" max="7162" width="6.90625" style="1" customWidth="1"/>
    <col min="7163" max="7164" width="2.6328125" style="1" customWidth="1"/>
    <col min="7165" max="7165" width="25.26953125" style="1" customWidth="1"/>
    <col min="7166" max="7167" width="6.90625" style="1" customWidth="1"/>
    <col min="7168" max="7168" width="2.6328125" style="1" customWidth="1"/>
    <col min="7169" max="7169" width="25.26953125" style="1" customWidth="1"/>
    <col min="7170" max="7171" width="6.90625" style="1" customWidth="1"/>
    <col min="7172" max="7409" width="9" style="1"/>
    <col min="7410" max="7411" width="2.7265625" style="1" customWidth="1"/>
    <col min="7412" max="7412" width="25.26953125" style="1" customWidth="1"/>
    <col min="7413" max="7414" width="6.90625" style="1" customWidth="1"/>
    <col min="7415" max="7415" width="0.90625" style="1" customWidth="1"/>
    <col min="7416" max="7416" width="25.26953125" style="1" customWidth="1"/>
    <col min="7417" max="7418" width="6.90625" style="1" customWidth="1"/>
    <col min="7419" max="7420" width="2.6328125" style="1" customWidth="1"/>
    <col min="7421" max="7421" width="25.26953125" style="1" customWidth="1"/>
    <col min="7422" max="7423" width="6.90625" style="1" customWidth="1"/>
    <col min="7424" max="7424" width="2.6328125" style="1" customWidth="1"/>
    <col min="7425" max="7425" width="25.26953125" style="1" customWidth="1"/>
    <col min="7426" max="7427" width="6.90625" style="1" customWidth="1"/>
    <col min="7428" max="7665" width="9" style="1"/>
    <col min="7666" max="7667" width="2.7265625" style="1" customWidth="1"/>
    <col min="7668" max="7668" width="25.26953125" style="1" customWidth="1"/>
    <col min="7669" max="7670" width="6.90625" style="1" customWidth="1"/>
    <col min="7671" max="7671" width="0.90625" style="1" customWidth="1"/>
    <col min="7672" max="7672" width="25.26953125" style="1" customWidth="1"/>
    <col min="7673" max="7674" width="6.90625" style="1" customWidth="1"/>
    <col min="7675" max="7676" width="2.6328125" style="1" customWidth="1"/>
    <col min="7677" max="7677" width="25.26953125" style="1" customWidth="1"/>
    <col min="7678" max="7679" width="6.90625" style="1" customWidth="1"/>
    <col min="7680" max="7680" width="2.6328125" style="1" customWidth="1"/>
    <col min="7681" max="7681" width="25.26953125" style="1" customWidth="1"/>
    <col min="7682" max="7683" width="6.90625" style="1" customWidth="1"/>
    <col min="7684" max="7921" width="9" style="1"/>
    <col min="7922" max="7923" width="2.7265625" style="1" customWidth="1"/>
    <col min="7924" max="7924" width="25.26953125" style="1" customWidth="1"/>
    <col min="7925" max="7926" width="6.90625" style="1" customWidth="1"/>
    <col min="7927" max="7927" width="0.90625" style="1" customWidth="1"/>
    <col min="7928" max="7928" width="25.26953125" style="1" customWidth="1"/>
    <col min="7929" max="7930" width="6.90625" style="1" customWidth="1"/>
    <col min="7931" max="7932" width="2.6328125" style="1" customWidth="1"/>
    <col min="7933" max="7933" width="25.26953125" style="1" customWidth="1"/>
    <col min="7934" max="7935" width="6.90625" style="1" customWidth="1"/>
    <col min="7936" max="7936" width="2.6328125" style="1" customWidth="1"/>
    <col min="7937" max="7937" width="25.26953125" style="1" customWidth="1"/>
    <col min="7938" max="7939" width="6.90625" style="1" customWidth="1"/>
    <col min="7940" max="8177" width="9" style="1"/>
    <col min="8178" max="8179" width="2.7265625" style="1" customWidth="1"/>
    <col min="8180" max="8180" width="25.26953125" style="1" customWidth="1"/>
    <col min="8181" max="8182" width="6.90625" style="1" customWidth="1"/>
    <col min="8183" max="8183" width="0.90625" style="1" customWidth="1"/>
    <col min="8184" max="8184" width="25.26953125" style="1" customWidth="1"/>
    <col min="8185" max="8186" width="6.90625" style="1" customWidth="1"/>
    <col min="8187" max="8188" width="2.6328125" style="1" customWidth="1"/>
    <col min="8189" max="8189" width="25.26953125" style="1" customWidth="1"/>
    <col min="8190" max="8191" width="6.90625" style="1" customWidth="1"/>
    <col min="8192" max="8192" width="2.6328125" style="1" customWidth="1"/>
    <col min="8193" max="8193" width="25.26953125" style="1" customWidth="1"/>
    <col min="8194" max="8195" width="6.90625" style="1" customWidth="1"/>
    <col min="8196" max="8433" width="9" style="1"/>
    <col min="8434" max="8435" width="2.7265625" style="1" customWidth="1"/>
    <col min="8436" max="8436" width="25.26953125" style="1" customWidth="1"/>
    <col min="8437" max="8438" width="6.90625" style="1" customWidth="1"/>
    <col min="8439" max="8439" width="0.90625" style="1" customWidth="1"/>
    <col min="8440" max="8440" width="25.26953125" style="1" customWidth="1"/>
    <col min="8441" max="8442" width="6.90625" style="1" customWidth="1"/>
    <col min="8443" max="8444" width="2.6328125" style="1" customWidth="1"/>
    <col min="8445" max="8445" width="25.26953125" style="1" customWidth="1"/>
    <col min="8446" max="8447" width="6.90625" style="1" customWidth="1"/>
    <col min="8448" max="8448" width="2.6328125" style="1" customWidth="1"/>
    <col min="8449" max="8449" width="25.26953125" style="1" customWidth="1"/>
    <col min="8450" max="8451" width="6.90625" style="1" customWidth="1"/>
    <col min="8452" max="8689" width="9" style="1"/>
    <col min="8690" max="8691" width="2.7265625" style="1" customWidth="1"/>
    <col min="8692" max="8692" width="25.26953125" style="1" customWidth="1"/>
    <col min="8693" max="8694" width="6.90625" style="1" customWidth="1"/>
    <col min="8695" max="8695" width="0.90625" style="1" customWidth="1"/>
    <col min="8696" max="8696" width="25.26953125" style="1" customWidth="1"/>
    <col min="8697" max="8698" width="6.90625" style="1" customWidth="1"/>
    <col min="8699" max="8700" width="2.6328125" style="1" customWidth="1"/>
    <col min="8701" max="8701" width="25.26953125" style="1" customWidth="1"/>
    <col min="8702" max="8703" width="6.90625" style="1" customWidth="1"/>
    <col min="8704" max="8704" width="2.6328125" style="1" customWidth="1"/>
    <col min="8705" max="8705" width="25.26953125" style="1" customWidth="1"/>
    <col min="8706" max="8707" width="6.90625" style="1" customWidth="1"/>
    <col min="8708" max="8945" width="9" style="1"/>
    <col min="8946" max="8947" width="2.7265625" style="1" customWidth="1"/>
    <col min="8948" max="8948" width="25.26953125" style="1" customWidth="1"/>
    <col min="8949" max="8950" width="6.90625" style="1" customWidth="1"/>
    <col min="8951" max="8951" width="0.90625" style="1" customWidth="1"/>
    <col min="8952" max="8952" width="25.26953125" style="1" customWidth="1"/>
    <col min="8953" max="8954" width="6.90625" style="1" customWidth="1"/>
    <col min="8955" max="8956" width="2.6328125" style="1" customWidth="1"/>
    <col min="8957" max="8957" width="25.26953125" style="1" customWidth="1"/>
    <col min="8958" max="8959" width="6.90625" style="1" customWidth="1"/>
    <col min="8960" max="8960" width="2.6328125" style="1" customWidth="1"/>
    <col min="8961" max="8961" width="25.26953125" style="1" customWidth="1"/>
    <col min="8962" max="8963" width="6.90625" style="1" customWidth="1"/>
    <col min="8964" max="9201" width="9" style="1"/>
    <col min="9202" max="9203" width="2.7265625" style="1" customWidth="1"/>
    <col min="9204" max="9204" width="25.26953125" style="1" customWidth="1"/>
    <col min="9205" max="9206" width="6.90625" style="1" customWidth="1"/>
    <col min="9207" max="9207" width="0.90625" style="1" customWidth="1"/>
    <col min="9208" max="9208" width="25.26953125" style="1" customWidth="1"/>
    <col min="9209" max="9210" width="6.90625" style="1" customWidth="1"/>
    <col min="9211" max="9212" width="2.6328125" style="1" customWidth="1"/>
    <col min="9213" max="9213" width="25.26953125" style="1" customWidth="1"/>
    <col min="9214" max="9215" width="6.90625" style="1" customWidth="1"/>
    <col min="9216" max="9216" width="2.6328125" style="1" customWidth="1"/>
    <col min="9217" max="9217" width="25.26953125" style="1" customWidth="1"/>
    <col min="9218" max="9219" width="6.90625" style="1" customWidth="1"/>
    <col min="9220" max="9457" width="9" style="1"/>
    <col min="9458" max="9459" width="2.7265625" style="1" customWidth="1"/>
    <col min="9460" max="9460" width="25.26953125" style="1" customWidth="1"/>
    <col min="9461" max="9462" width="6.90625" style="1" customWidth="1"/>
    <col min="9463" max="9463" width="0.90625" style="1" customWidth="1"/>
    <col min="9464" max="9464" width="25.26953125" style="1" customWidth="1"/>
    <col min="9465" max="9466" width="6.90625" style="1" customWidth="1"/>
    <col min="9467" max="9468" width="2.6328125" style="1" customWidth="1"/>
    <col min="9469" max="9469" width="25.26953125" style="1" customWidth="1"/>
    <col min="9470" max="9471" width="6.90625" style="1" customWidth="1"/>
    <col min="9472" max="9472" width="2.6328125" style="1" customWidth="1"/>
    <col min="9473" max="9473" width="25.26953125" style="1" customWidth="1"/>
    <col min="9474" max="9475" width="6.90625" style="1" customWidth="1"/>
    <col min="9476" max="9713" width="9" style="1"/>
    <col min="9714" max="9715" width="2.7265625" style="1" customWidth="1"/>
    <col min="9716" max="9716" width="25.26953125" style="1" customWidth="1"/>
    <col min="9717" max="9718" width="6.90625" style="1" customWidth="1"/>
    <col min="9719" max="9719" width="0.90625" style="1" customWidth="1"/>
    <col min="9720" max="9720" width="25.26953125" style="1" customWidth="1"/>
    <col min="9721" max="9722" width="6.90625" style="1" customWidth="1"/>
    <col min="9723" max="9724" width="2.6328125" style="1" customWidth="1"/>
    <col min="9725" max="9725" width="25.26953125" style="1" customWidth="1"/>
    <col min="9726" max="9727" width="6.90625" style="1" customWidth="1"/>
    <col min="9728" max="9728" width="2.6328125" style="1" customWidth="1"/>
    <col min="9729" max="9729" width="25.26953125" style="1" customWidth="1"/>
    <col min="9730" max="9731" width="6.90625" style="1" customWidth="1"/>
    <col min="9732" max="9969" width="9" style="1"/>
    <col min="9970" max="9971" width="2.7265625" style="1" customWidth="1"/>
    <col min="9972" max="9972" width="25.26953125" style="1" customWidth="1"/>
    <col min="9973" max="9974" width="6.90625" style="1" customWidth="1"/>
    <col min="9975" max="9975" width="0.90625" style="1" customWidth="1"/>
    <col min="9976" max="9976" width="25.26953125" style="1" customWidth="1"/>
    <col min="9977" max="9978" width="6.90625" style="1" customWidth="1"/>
    <col min="9979" max="9980" width="2.6328125" style="1" customWidth="1"/>
    <col min="9981" max="9981" width="25.26953125" style="1" customWidth="1"/>
    <col min="9982" max="9983" width="6.90625" style="1" customWidth="1"/>
    <col min="9984" max="9984" width="2.6328125" style="1" customWidth="1"/>
    <col min="9985" max="9985" width="25.26953125" style="1" customWidth="1"/>
    <col min="9986" max="9987" width="6.90625" style="1" customWidth="1"/>
    <col min="9988" max="10225" width="9" style="1"/>
    <col min="10226" max="10227" width="2.7265625" style="1" customWidth="1"/>
    <col min="10228" max="10228" width="25.26953125" style="1" customWidth="1"/>
    <col min="10229" max="10230" width="6.90625" style="1" customWidth="1"/>
    <col min="10231" max="10231" width="0.90625" style="1" customWidth="1"/>
    <col min="10232" max="10232" width="25.26953125" style="1" customWidth="1"/>
    <col min="10233" max="10234" width="6.90625" style="1" customWidth="1"/>
    <col min="10235" max="10236" width="2.6328125" style="1" customWidth="1"/>
    <col min="10237" max="10237" width="25.26953125" style="1" customWidth="1"/>
    <col min="10238" max="10239" width="6.90625" style="1" customWidth="1"/>
    <col min="10240" max="10240" width="2.6328125" style="1" customWidth="1"/>
    <col min="10241" max="10241" width="25.26953125" style="1" customWidth="1"/>
    <col min="10242" max="10243" width="6.90625" style="1" customWidth="1"/>
    <col min="10244" max="10481" width="9" style="1"/>
    <col min="10482" max="10483" width="2.7265625" style="1" customWidth="1"/>
    <col min="10484" max="10484" width="25.26953125" style="1" customWidth="1"/>
    <col min="10485" max="10486" width="6.90625" style="1" customWidth="1"/>
    <col min="10487" max="10487" width="0.90625" style="1" customWidth="1"/>
    <col min="10488" max="10488" width="25.26953125" style="1" customWidth="1"/>
    <col min="10489" max="10490" width="6.90625" style="1" customWidth="1"/>
    <col min="10491" max="10492" width="2.6328125" style="1" customWidth="1"/>
    <col min="10493" max="10493" width="25.26953125" style="1" customWidth="1"/>
    <col min="10494" max="10495" width="6.90625" style="1" customWidth="1"/>
    <col min="10496" max="10496" width="2.6328125" style="1" customWidth="1"/>
    <col min="10497" max="10497" width="25.26953125" style="1" customWidth="1"/>
    <col min="10498" max="10499" width="6.90625" style="1" customWidth="1"/>
    <col min="10500" max="10737" width="9" style="1"/>
    <col min="10738" max="10739" width="2.7265625" style="1" customWidth="1"/>
    <col min="10740" max="10740" width="25.26953125" style="1" customWidth="1"/>
    <col min="10741" max="10742" width="6.90625" style="1" customWidth="1"/>
    <col min="10743" max="10743" width="0.90625" style="1" customWidth="1"/>
    <col min="10744" max="10744" width="25.26953125" style="1" customWidth="1"/>
    <col min="10745" max="10746" width="6.90625" style="1" customWidth="1"/>
    <col min="10747" max="10748" width="2.6328125" style="1" customWidth="1"/>
    <col min="10749" max="10749" width="25.26953125" style="1" customWidth="1"/>
    <col min="10750" max="10751" width="6.90625" style="1" customWidth="1"/>
    <col min="10752" max="10752" width="2.6328125" style="1" customWidth="1"/>
    <col min="10753" max="10753" width="25.26953125" style="1" customWidth="1"/>
    <col min="10754" max="10755" width="6.90625" style="1" customWidth="1"/>
    <col min="10756" max="10993" width="9" style="1"/>
    <col min="10994" max="10995" width="2.7265625" style="1" customWidth="1"/>
    <col min="10996" max="10996" width="25.26953125" style="1" customWidth="1"/>
    <col min="10997" max="10998" width="6.90625" style="1" customWidth="1"/>
    <col min="10999" max="10999" width="0.90625" style="1" customWidth="1"/>
    <col min="11000" max="11000" width="25.26953125" style="1" customWidth="1"/>
    <col min="11001" max="11002" width="6.90625" style="1" customWidth="1"/>
    <col min="11003" max="11004" width="2.6328125" style="1" customWidth="1"/>
    <col min="11005" max="11005" width="25.26953125" style="1" customWidth="1"/>
    <col min="11006" max="11007" width="6.90625" style="1" customWidth="1"/>
    <col min="11008" max="11008" width="2.6328125" style="1" customWidth="1"/>
    <col min="11009" max="11009" width="25.26953125" style="1" customWidth="1"/>
    <col min="11010" max="11011" width="6.90625" style="1" customWidth="1"/>
    <col min="11012" max="11249" width="9" style="1"/>
    <col min="11250" max="11251" width="2.7265625" style="1" customWidth="1"/>
    <col min="11252" max="11252" width="25.26953125" style="1" customWidth="1"/>
    <col min="11253" max="11254" width="6.90625" style="1" customWidth="1"/>
    <col min="11255" max="11255" width="0.90625" style="1" customWidth="1"/>
    <col min="11256" max="11256" width="25.26953125" style="1" customWidth="1"/>
    <col min="11257" max="11258" width="6.90625" style="1" customWidth="1"/>
    <col min="11259" max="11260" width="2.6328125" style="1" customWidth="1"/>
    <col min="11261" max="11261" width="25.26953125" style="1" customWidth="1"/>
    <col min="11262" max="11263" width="6.90625" style="1" customWidth="1"/>
    <col min="11264" max="11264" width="2.6328125" style="1" customWidth="1"/>
    <col min="11265" max="11265" width="25.26953125" style="1" customWidth="1"/>
    <col min="11266" max="11267" width="6.90625" style="1" customWidth="1"/>
    <col min="11268" max="11505" width="9" style="1"/>
    <col min="11506" max="11507" width="2.7265625" style="1" customWidth="1"/>
    <col min="11508" max="11508" width="25.26953125" style="1" customWidth="1"/>
    <col min="11509" max="11510" width="6.90625" style="1" customWidth="1"/>
    <col min="11511" max="11511" width="0.90625" style="1" customWidth="1"/>
    <col min="11512" max="11512" width="25.26953125" style="1" customWidth="1"/>
    <col min="11513" max="11514" width="6.90625" style="1" customWidth="1"/>
    <col min="11515" max="11516" width="2.6328125" style="1" customWidth="1"/>
    <col min="11517" max="11517" width="25.26953125" style="1" customWidth="1"/>
    <col min="11518" max="11519" width="6.90625" style="1" customWidth="1"/>
    <col min="11520" max="11520" width="2.6328125" style="1" customWidth="1"/>
    <col min="11521" max="11521" width="25.26953125" style="1" customWidth="1"/>
    <col min="11522" max="11523" width="6.90625" style="1" customWidth="1"/>
    <col min="11524" max="11761" width="9" style="1"/>
    <col min="11762" max="11763" width="2.7265625" style="1" customWidth="1"/>
    <col min="11764" max="11764" width="25.26953125" style="1" customWidth="1"/>
    <col min="11765" max="11766" width="6.90625" style="1" customWidth="1"/>
    <col min="11767" max="11767" width="0.90625" style="1" customWidth="1"/>
    <col min="11768" max="11768" width="25.26953125" style="1" customWidth="1"/>
    <col min="11769" max="11770" width="6.90625" style="1" customWidth="1"/>
    <col min="11771" max="11772" width="2.6328125" style="1" customWidth="1"/>
    <col min="11773" max="11773" width="25.26953125" style="1" customWidth="1"/>
    <col min="11774" max="11775" width="6.90625" style="1" customWidth="1"/>
    <col min="11776" max="11776" width="2.6328125" style="1" customWidth="1"/>
    <col min="11777" max="11777" width="25.26953125" style="1" customWidth="1"/>
    <col min="11778" max="11779" width="6.90625" style="1" customWidth="1"/>
    <col min="11780" max="12017" width="9" style="1"/>
    <col min="12018" max="12019" width="2.7265625" style="1" customWidth="1"/>
    <col min="12020" max="12020" width="25.26953125" style="1" customWidth="1"/>
    <col min="12021" max="12022" width="6.90625" style="1" customWidth="1"/>
    <col min="12023" max="12023" width="0.90625" style="1" customWidth="1"/>
    <col min="12024" max="12024" width="25.26953125" style="1" customWidth="1"/>
    <col min="12025" max="12026" width="6.90625" style="1" customWidth="1"/>
    <col min="12027" max="12028" width="2.6328125" style="1" customWidth="1"/>
    <col min="12029" max="12029" width="25.26953125" style="1" customWidth="1"/>
    <col min="12030" max="12031" width="6.90625" style="1" customWidth="1"/>
    <col min="12032" max="12032" width="2.6328125" style="1" customWidth="1"/>
    <col min="12033" max="12033" width="25.26953125" style="1" customWidth="1"/>
    <col min="12034" max="12035" width="6.90625" style="1" customWidth="1"/>
    <col min="12036" max="12273" width="9" style="1"/>
    <col min="12274" max="12275" width="2.7265625" style="1" customWidth="1"/>
    <col min="12276" max="12276" width="25.26953125" style="1" customWidth="1"/>
    <col min="12277" max="12278" width="6.90625" style="1" customWidth="1"/>
    <col min="12279" max="12279" width="0.90625" style="1" customWidth="1"/>
    <col min="12280" max="12280" width="25.26953125" style="1" customWidth="1"/>
    <col min="12281" max="12282" width="6.90625" style="1" customWidth="1"/>
    <col min="12283" max="12284" width="2.6328125" style="1" customWidth="1"/>
    <col min="12285" max="12285" width="25.26953125" style="1" customWidth="1"/>
    <col min="12286" max="12287" width="6.90625" style="1" customWidth="1"/>
    <col min="12288" max="12288" width="2.6328125" style="1" customWidth="1"/>
    <col min="12289" max="12289" width="25.26953125" style="1" customWidth="1"/>
    <col min="12290" max="12291" width="6.90625" style="1" customWidth="1"/>
    <col min="12292" max="12529" width="9" style="1"/>
    <col min="12530" max="12531" width="2.7265625" style="1" customWidth="1"/>
    <col min="12532" max="12532" width="25.26953125" style="1" customWidth="1"/>
    <col min="12533" max="12534" width="6.90625" style="1" customWidth="1"/>
    <col min="12535" max="12535" width="0.90625" style="1" customWidth="1"/>
    <col min="12536" max="12536" width="25.26953125" style="1" customWidth="1"/>
    <col min="12537" max="12538" width="6.90625" style="1" customWidth="1"/>
    <col min="12539" max="12540" width="2.6328125" style="1" customWidth="1"/>
    <col min="12541" max="12541" width="25.26953125" style="1" customWidth="1"/>
    <col min="12542" max="12543" width="6.90625" style="1" customWidth="1"/>
    <col min="12544" max="12544" width="2.6328125" style="1" customWidth="1"/>
    <col min="12545" max="12545" width="25.26953125" style="1" customWidth="1"/>
    <col min="12546" max="12547" width="6.90625" style="1" customWidth="1"/>
    <col min="12548" max="12785" width="9" style="1"/>
    <col min="12786" max="12787" width="2.7265625" style="1" customWidth="1"/>
    <col min="12788" max="12788" width="25.26953125" style="1" customWidth="1"/>
    <col min="12789" max="12790" width="6.90625" style="1" customWidth="1"/>
    <col min="12791" max="12791" width="0.90625" style="1" customWidth="1"/>
    <col min="12792" max="12792" width="25.26953125" style="1" customWidth="1"/>
    <col min="12793" max="12794" width="6.90625" style="1" customWidth="1"/>
    <col min="12795" max="12796" width="2.6328125" style="1" customWidth="1"/>
    <col min="12797" max="12797" width="25.26953125" style="1" customWidth="1"/>
    <col min="12798" max="12799" width="6.90625" style="1" customWidth="1"/>
    <col min="12800" max="12800" width="2.6328125" style="1" customWidth="1"/>
    <col min="12801" max="12801" width="25.26953125" style="1" customWidth="1"/>
    <col min="12802" max="12803" width="6.90625" style="1" customWidth="1"/>
    <col min="12804" max="13041" width="9" style="1"/>
    <col min="13042" max="13043" width="2.7265625" style="1" customWidth="1"/>
    <col min="13044" max="13044" width="25.26953125" style="1" customWidth="1"/>
    <col min="13045" max="13046" width="6.90625" style="1" customWidth="1"/>
    <col min="13047" max="13047" width="0.90625" style="1" customWidth="1"/>
    <col min="13048" max="13048" width="25.26953125" style="1" customWidth="1"/>
    <col min="13049" max="13050" width="6.90625" style="1" customWidth="1"/>
    <col min="13051" max="13052" width="2.6328125" style="1" customWidth="1"/>
    <col min="13053" max="13053" width="25.26953125" style="1" customWidth="1"/>
    <col min="13054" max="13055" width="6.90625" style="1" customWidth="1"/>
    <col min="13056" max="13056" width="2.6328125" style="1" customWidth="1"/>
    <col min="13057" max="13057" width="25.26953125" style="1" customWidth="1"/>
    <col min="13058" max="13059" width="6.90625" style="1" customWidth="1"/>
    <col min="13060" max="13297" width="9" style="1"/>
    <col min="13298" max="13299" width="2.7265625" style="1" customWidth="1"/>
    <col min="13300" max="13300" width="25.26953125" style="1" customWidth="1"/>
    <col min="13301" max="13302" width="6.90625" style="1" customWidth="1"/>
    <col min="13303" max="13303" width="0.90625" style="1" customWidth="1"/>
    <col min="13304" max="13304" width="25.26953125" style="1" customWidth="1"/>
    <col min="13305" max="13306" width="6.90625" style="1" customWidth="1"/>
    <col min="13307" max="13308" width="2.6328125" style="1" customWidth="1"/>
    <col min="13309" max="13309" width="25.26953125" style="1" customWidth="1"/>
    <col min="13310" max="13311" width="6.90625" style="1" customWidth="1"/>
    <col min="13312" max="13312" width="2.6328125" style="1" customWidth="1"/>
    <col min="13313" max="13313" width="25.26953125" style="1" customWidth="1"/>
    <col min="13314" max="13315" width="6.90625" style="1" customWidth="1"/>
    <col min="13316" max="13553" width="9" style="1"/>
    <col min="13554" max="13555" width="2.7265625" style="1" customWidth="1"/>
    <col min="13556" max="13556" width="25.26953125" style="1" customWidth="1"/>
    <col min="13557" max="13558" width="6.90625" style="1" customWidth="1"/>
    <col min="13559" max="13559" width="0.90625" style="1" customWidth="1"/>
    <col min="13560" max="13560" width="25.26953125" style="1" customWidth="1"/>
    <col min="13561" max="13562" width="6.90625" style="1" customWidth="1"/>
    <col min="13563" max="13564" width="2.6328125" style="1" customWidth="1"/>
    <col min="13565" max="13565" width="25.26953125" style="1" customWidth="1"/>
    <col min="13566" max="13567" width="6.90625" style="1" customWidth="1"/>
    <col min="13568" max="13568" width="2.6328125" style="1" customWidth="1"/>
    <col min="13569" max="13569" width="25.26953125" style="1" customWidth="1"/>
    <col min="13570" max="13571" width="6.90625" style="1" customWidth="1"/>
    <col min="13572" max="13809" width="9" style="1"/>
    <col min="13810" max="13811" width="2.7265625" style="1" customWidth="1"/>
    <col min="13812" max="13812" width="25.26953125" style="1" customWidth="1"/>
    <col min="13813" max="13814" width="6.90625" style="1" customWidth="1"/>
    <col min="13815" max="13815" width="0.90625" style="1" customWidth="1"/>
    <col min="13816" max="13816" width="25.26953125" style="1" customWidth="1"/>
    <col min="13817" max="13818" width="6.90625" style="1" customWidth="1"/>
    <col min="13819" max="13820" width="2.6328125" style="1" customWidth="1"/>
    <col min="13821" max="13821" width="25.26953125" style="1" customWidth="1"/>
    <col min="13822" max="13823" width="6.90625" style="1" customWidth="1"/>
    <col min="13824" max="13824" width="2.6328125" style="1" customWidth="1"/>
    <col min="13825" max="13825" width="25.26953125" style="1" customWidth="1"/>
    <col min="13826" max="13827" width="6.90625" style="1" customWidth="1"/>
    <col min="13828" max="14065" width="9" style="1"/>
    <col min="14066" max="14067" width="2.7265625" style="1" customWidth="1"/>
    <col min="14068" max="14068" width="25.26953125" style="1" customWidth="1"/>
    <col min="14069" max="14070" width="6.90625" style="1" customWidth="1"/>
    <col min="14071" max="14071" width="0.90625" style="1" customWidth="1"/>
    <col min="14072" max="14072" width="25.26953125" style="1" customWidth="1"/>
    <col min="14073" max="14074" width="6.90625" style="1" customWidth="1"/>
    <col min="14075" max="14076" width="2.6328125" style="1" customWidth="1"/>
    <col min="14077" max="14077" width="25.26953125" style="1" customWidth="1"/>
    <col min="14078" max="14079" width="6.90625" style="1" customWidth="1"/>
    <col min="14080" max="14080" width="2.6328125" style="1" customWidth="1"/>
    <col min="14081" max="14081" width="25.26953125" style="1" customWidth="1"/>
    <col min="14082" max="14083" width="6.90625" style="1" customWidth="1"/>
    <col min="14084" max="14321" width="9" style="1"/>
    <col min="14322" max="14323" width="2.7265625" style="1" customWidth="1"/>
    <col min="14324" max="14324" width="25.26953125" style="1" customWidth="1"/>
    <col min="14325" max="14326" width="6.90625" style="1" customWidth="1"/>
    <col min="14327" max="14327" width="0.90625" style="1" customWidth="1"/>
    <col min="14328" max="14328" width="25.26953125" style="1" customWidth="1"/>
    <col min="14329" max="14330" width="6.90625" style="1" customWidth="1"/>
    <col min="14331" max="14332" width="2.6328125" style="1" customWidth="1"/>
    <col min="14333" max="14333" width="25.26953125" style="1" customWidth="1"/>
    <col min="14334" max="14335" width="6.90625" style="1" customWidth="1"/>
    <col min="14336" max="14336" width="2.6328125" style="1" customWidth="1"/>
    <col min="14337" max="14337" width="25.26953125" style="1" customWidth="1"/>
    <col min="14338" max="14339" width="6.90625" style="1" customWidth="1"/>
    <col min="14340" max="14577" width="9" style="1"/>
    <col min="14578" max="14579" width="2.7265625" style="1" customWidth="1"/>
    <col min="14580" max="14580" width="25.26953125" style="1" customWidth="1"/>
    <col min="14581" max="14582" width="6.90625" style="1" customWidth="1"/>
    <col min="14583" max="14583" width="0.90625" style="1" customWidth="1"/>
    <col min="14584" max="14584" width="25.26953125" style="1" customWidth="1"/>
    <col min="14585" max="14586" width="6.90625" style="1" customWidth="1"/>
    <col min="14587" max="14588" width="2.6328125" style="1" customWidth="1"/>
    <col min="14589" max="14589" width="25.26953125" style="1" customWidth="1"/>
    <col min="14590" max="14591" width="6.90625" style="1" customWidth="1"/>
    <col min="14592" max="14592" width="2.6328125" style="1" customWidth="1"/>
    <col min="14593" max="14593" width="25.26953125" style="1" customWidth="1"/>
    <col min="14594" max="14595" width="6.90625" style="1" customWidth="1"/>
    <col min="14596" max="14833" width="9" style="1"/>
    <col min="14834" max="14835" width="2.7265625" style="1" customWidth="1"/>
    <col min="14836" max="14836" width="25.26953125" style="1" customWidth="1"/>
    <col min="14837" max="14838" width="6.90625" style="1" customWidth="1"/>
    <col min="14839" max="14839" width="0.90625" style="1" customWidth="1"/>
    <col min="14840" max="14840" width="25.26953125" style="1" customWidth="1"/>
    <col min="14841" max="14842" width="6.90625" style="1" customWidth="1"/>
    <col min="14843" max="14844" width="2.6328125" style="1" customWidth="1"/>
    <col min="14845" max="14845" width="25.26953125" style="1" customWidth="1"/>
    <col min="14846" max="14847" width="6.90625" style="1" customWidth="1"/>
    <col min="14848" max="14848" width="2.6328125" style="1" customWidth="1"/>
    <col min="14849" max="14849" width="25.26953125" style="1" customWidth="1"/>
    <col min="14850" max="14851" width="6.90625" style="1" customWidth="1"/>
    <col min="14852" max="15089" width="9" style="1"/>
    <col min="15090" max="15091" width="2.7265625" style="1" customWidth="1"/>
    <col min="15092" max="15092" width="25.26953125" style="1" customWidth="1"/>
    <col min="15093" max="15094" width="6.90625" style="1" customWidth="1"/>
    <col min="15095" max="15095" width="0.90625" style="1" customWidth="1"/>
    <col min="15096" max="15096" width="25.26953125" style="1" customWidth="1"/>
    <col min="15097" max="15098" width="6.90625" style="1" customWidth="1"/>
    <col min="15099" max="15100" width="2.6328125" style="1" customWidth="1"/>
    <col min="15101" max="15101" width="25.26953125" style="1" customWidth="1"/>
    <col min="15102" max="15103" width="6.90625" style="1" customWidth="1"/>
    <col min="15104" max="15104" width="2.6328125" style="1" customWidth="1"/>
    <col min="15105" max="15105" width="25.26953125" style="1" customWidth="1"/>
    <col min="15106" max="15107" width="6.90625" style="1" customWidth="1"/>
    <col min="15108" max="15345" width="9" style="1"/>
    <col min="15346" max="15347" width="2.7265625" style="1" customWidth="1"/>
    <col min="15348" max="15348" width="25.26953125" style="1" customWidth="1"/>
    <col min="15349" max="15350" width="6.90625" style="1" customWidth="1"/>
    <col min="15351" max="15351" width="0.90625" style="1" customWidth="1"/>
    <col min="15352" max="15352" width="25.26953125" style="1" customWidth="1"/>
    <col min="15353" max="15354" width="6.90625" style="1" customWidth="1"/>
    <col min="15355" max="15356" width="2.6328125" style="1" customWidth="1"/>
    <col min="15357" max="15357" width="25.26953125" style="1" customWidth="1"/>
    <col min="15358" max="15359" width="6.90625" style="1" customWidth="1"/>
    <col min="15360" max="15360" width="2.6328125" style="1" customWidth="1"/>
    <col min="15361" max="15361" width="25.26953125" style="1" customWidth="1"/>
    <col min="15362" max="15363" width="6.90625" style="1" customWidth="1"/>
    <col min="15364" max="15601" width="9" style="1"/>
    <col min="15602" max="15603" width="2.7265625" style="1" customWidth="1"/>
    <col min="15604" max="15604" width="25.26953125" style="1" customWidth="1"/>
    <col min="15605" max="15606" width="6.90625" style="1" customWidth="1"/>
    <col min="15607" max="15607" width="0.90625" style="1" customWidth="1"/>
    <col min="15608" max="15608" width="25.26953125" style="1" customWidth="1"/>
    <col min="15609" max="15610" width="6.90625" style="1" customWidth="1"/>
    <col min="15611" max="15612" width="2.6328125" style="1" customWidth="1"/>
    <col min="15613" max="15613" width="25.26953125" style="1" customWidth="1"/>
    <col min="15614" max="15615" width="6.90625" style="1" customWidth="1"/>
    <col min="15616" max="15616" width="2.6328125" style="1" customWidth="1"/>
    <col min="15617" max="15617" width="25.26953125" style="1" customWidth="1"/>
    <col min="15618" max="15619" width="6.90625" style="1" customWidth="1"/>
    <col min="15620" max="15857" width="9" style="1"/>
    <col min="15858" max="15859" width="2.7265625" style="1" customWidth="1"/>
    <col min="15860" max="15860" width="25.26953125" style="1" customWidth="1"/>
    <col min="15861" max="15862" width="6.90625" style="1" customWidth="1"/>
    <col min="15863" max="15863" width="0.90625" style="1" customWidth="1"/>
    <col min="15864" max="15864" width="25.26953125" style="1" customWidth="1"/>
    <col min="15865" max="15866" width="6.90625" style="1" customWidth="1"/>
    <col min="15867" max="15868" width="2.6328125" style="1" customWidth="1"/>
    <col min="15869" max="15869" width="25.26953125" style="1" customWidth="1"/>
    <col min="15870" max="15871" width="6.90625" style="1" customWidth="1"/>
    <col min="15872" max="15872" width="2.6328125" style="1" customWidth="1"/>
    <col min="15873" max="15873" width="25.26953125" style="1" customWidth="1"/>
    <col min="15874" max="15875" width="6.90625" style="1" customWidth="1"/>
    <col min="15876" max="16113" width="9" style="1"/>
    <col min="16114" max="16115" width="2.7265625" style="1" customWidth="1"/>
    <col min="16116" max="16116" width="25.26953125" style="1" customWidth="1"/>
    <col min="16117" max="16118" width="6.90625" style="1" customWidth="1"/>
    <col min="16119" max="16119" width="0.90625" style="1" customWidth="1"/>
    <col min="16120" max="16120" width="25.26953125" style="1" customWidth="1"/>
    <col min="16121" max="16122" width="6.90625" style="1" customWidth="1"/>
    <col min="16123" max="16124" width="2.6328125" style="1" customWidth="1"/>
    <col min="16125" max="16125" width="25.26953125" style="1" customWidth="1"/>
    <col min="16126" max="16127" width="6.90625" style="1" customWidth="1"/>
    <col min="16128" max="16128" width="2.6328125" style="1" customWidth="1"/>
    <col min="16129" max="16129" width="25.26953125" style="1" customWidth="1"/>
    <col min="16130" max="16131" width="6.90625" style="1" customWidth="1"/>
    <col min="16132" max="16384" width="9" style="1"/>
  </cols>
  <sheetData>
    <row r="1" spans="1:13" ht="19" x14ac:dyDescent="0.2">
      <c r="B1" s="232" t="s">
        <v>327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7.5" customHeight="1" x14ac:dyDescent="0.2"/>
    <row r="3" spans="1:13" ht="14.25" customHeight="1" thickBot="1" x14ac:dyDescent="0.25">
      <c r="B3" s="231" t="s">
        <v>328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</row>
    <row r="4" spans="1:13" ht="5.25" customHeight="1" x14ac:dyDescent="0.2">
      <c r="A4" s="8"/>
      <c r="B4" s="10"/>
      <c r="C4" s="58"/>
      <c r="D4" s="66"/>
      <c r="E4" s="66"/>
      <c r="F4" s="52"/>
      <c r="G4" s="42"/>
      <c r="H4" s="51"/>
      <c r="I4" s="59"/>
      <c r="J4" s="58"/>
      <c r="K4" s="66"/>
      <c r="L4" s="66"/>
      <c r="M4" s="52"/>
    </row>
    <row r="5" spans="1:13" ht="25.5" customHeight="1" x14ac:dyDescent="0.2">
      <c r="A5" s="8"/>
      <c r="B5" s="229" t="s">
        <v>227</v>
      </c>
      <c r="C5" s="230"/>
      <c r="D5" s="43" t="s">
        <v>121</v>
      </c>
      <c r="E5" s="44" t="s">
        <v>228</v>
      </c>
      <c r="F5" s="64" t="s">
        <v>229</v>
      </c>
      <c r="G5" s="51"/>
      <c r="H5" s="51"/>
      <c r="I5" s="229" t="s">
        <v>227</v>
      </c>
      <c r="J5" s="230"/>
      <c r="K5" s="45" t="s">
        <v>121</v>
      </c>
      <c r="L5" s="44" t="s">
        <v>228</v>
      </c>
      <c r="M5" s="64" t="s">
        <v>229</v>
      </c>
    </row>
    <row r="6" spans="1:13" ht="14.25" customHeight="1" x14ac:dyDescent="0.2">
      <c r="A6" s="8"/>
      <c r="B6" s="233" t="s">
        <v>154</v>
      </c>
      <c r="C6" s="234"/>
      <c r="D6" s="125">
        <f>+D7+D14+D18+D43+D48+D54+D58+K58+K55+K51+K48+K44+K40+K35+K28+K15+K6</f>
        <v>5181</v>
      </c>
      <c r="E6" s="126">
        <f t="shared" ref="E6:F6" si="0">+E7+E14+E18+E43+E48+E54+E58+L58+L55+L51+L48+L44+L40+L35+L28+L15+L6</f>
        <v>67593</v>
      </c>
      <c r="F6" s="127">
        <f t="shared" si="0"/>
        <v>60350</v>
      </c>
      <c r="G6" s="46"/>
      <c r="H6" s="53"/>
      <c r="I6" s="227" t="s">
        <v>312</v>
      </c>
      <c r="J6" s="228"/>
      <c r="K6" s="128">
        <f>SUM(K7:K14)+1</f>
        <v>255</v>
      </c>
      <c r="L6" s="129">
        <f>SUM(L7:L14)+21</f>
        <v>5766</v>
      </c>
      <c r="M6" s="130">
        <f>SUM(M7:M14)+16</f>
        <v>5438</v>
      </c>
    </row>
    <row r="7" spans="1:13" ht="14.25" customHeight="1" x14ac:dyDescent="0.2">
      <c r="A7" s="8"/>
      <c r="B7" s="227" t="s">
        <v>267</v>
      </c>
      <c r="C7" s="228"/>
      <c r="D7" s="128">
        <f>SUM(D8:D11)</f>
        <v>5</v>
      </c>
      <c r="E7" s="129">
        <f t="shared" ref="E7:F7" si="1">SUM(E8:E11)</f>
        <v>60</v>
      </c>
      <c r="F7" s="130">
        <f t="shared" si="1"/>
        <v>54</v>
      </c>
      <c r="G7" s="47"/>
      <c r="H7" s="54"/>
      <c r="I7" s="54"/>
      <c r="J7" s="60" t="s">
        <v>176</v>
      </c>
      <c r="K7" s="131">
        <v>0</v>
      </c>
      <c r="L7" s="132">
        <v>0</v>
      </c>
      <c r="M7" s="133">
        <v>0</v>
      </c>
    </row>
    <row r="8" spans="1:13" ht="14.25" customHeight="1" x14ac:dyDescent="0.2">
      <c r="A8" s="8"/>
      <c r="B8" s="8"/>
      <c r="C8" s="60" t="s">
        <v>156</v>
      </c>
      <c r="D8" s="131">
        <v>5</v>
      </c>
      <c r="E8" s="132">
        <v>60</v>
      </c>
      <c r="F8" s="133">
        <v>54</v>
      </c>
      <c r="G8" s="48"/>
      <c r="H8" s="55"/>
      <c r="I8" s="55"/>
      <c r="J8" s="60" t="s">
        <v>177</v>
      </c>
      <c r="K8" s="131">
        <v>30</v>
      </c>
      <c r="L8" s="132">
        <v>845</v>
      </c>
      <c r="M8" s="133">
        <v>769</v>
      </c>
    </row>
    <row r="9" spans="1:13" ht="14.25" customHeight="1" x14ac:dyDescent="0.2">
      <c r="A9" s="8"/>
      <c r="B9" s="8"/>
      <c r="C9" s="60" t="s">
        <v>158</v>
      </c>
      <c r="D9" s="131">
        <v>0</v>
      </c>
      <c r="E9" s="132">
        <v>0</v>
      </c>
      <c r="F9" s="133">
        <v>0</v>
      </c>
      <c r="G9" s="48"/>
      <c r="H9" s="55"/>
      <c r="I9" s="55"/>
      <c r="J9" s="60" t="s">
        <v>178</v>
      </c>
      <c r="K9" s="131">
        <v>160</v>
      </c>
      <c r="L9" s="132">
        <v>3767</v>
      </c>
      <c r="M9" s="133">
        <v>3575</v>
      </c>
    </row>
    <row r="10" spans="1:13" ht="14.25" customHeight="1" x14ac:dyDescent="0.2">
      <c r="A10" s="8"/>
      <c r="B10" s="8"/>
      <c r="C10" s="60" t="s">
        <v>163</v>
      </c>
      <c r="D10" s="131" t="s">
        <v>7</v>
      </c>
      <c r="E10" s="132" t="s">
        <v>7</v>
      </c>
      <c r="F10" s="133">
        <v>0</v>
      </c>
      <c r="G10" s="49"/>
      <c r="H10" s="56"/>
      <c r="I10" s="56"/>
      <c r="J10" s="60" t="s">
        <v>182</v>
      </c>
      <c r="K10" s="131">
        <v>0</v>
      </c>
      <c r="L10" s="132">
        <v>0</v>
      </c>
      <c r="M10" s="133">
        <v>0</v>
      </c>
    </row>
    <row r="11" spans="1:13" ht="14.25" customHeight="1" x14ac:dyDescent="0.2">
      <c r="A11" s="8"/>
      <c r="B11" s="78"/>
      <c r="C11" s="79" t="s">
        <v>170</v>
      </c>
      <c r="D11" s="134" t="s">
        <v>7</v>
      </c>
      <c r="E11" s="135" t="s">
        <v>7</v>
      </c>
      <c r="F11" s="136">
        <v>0</v>
      </c>
      <c r="G11" s="49"/>
      <c r="H11" s="56"/>
      <c r="I11" s="56"/>
      <c r="J11" s="60" t="s">
        <v>192</v>
      </c>
      <c r="K11" s="131">
        <v>0</v>
      </c>
      <c r="L11" s="132">
        <v>0</v>
      </c>
      <c r="M11" s="133">
        <v>0</v>
      </c>
    </row>
    <row r="12" spans="1:13" ht="14.25" customHeight="1" x14ac:dyDescent="0.2">
      <c r="A12" s="8"/>
      <c r="B12" s="225" t="s">
        <v>253</v>
      </c>
      <c r="C12" s="226"/>
      <c r="D12" s="137">
        <f>SUM(D13)</f>
        <v>0</v>
      </c>
      <c r="E12" s="138">
        <f t="shared" ref="E12:F12" si="2">SUM(E13)</f>
        <v>0</v>
      </c>
      <c r="F12" s="139">
        <f t="shared" si="2"/>
        <v>0</v>
      </c>
      <c r="G12" s="50"/>
      <c r="H12" s="57"/>
      <c r="I12" s="57"/>
      <c r="J12" s="60" t="s">
        <v>203</v>
      </c>
      <c r="K12" s="131">
        <v>36</v>
      </c>
      <c r="L12" s="132">
        <v>642</v>
      </c>
      <c r="M12" s="133">
        <v>609</v>
      </c>
    </row>
    <row r="13" spans="1:13" ht="14.25" customHeight="1" x14ac:dyDescent="0.2">
      <c r="A13" s="8"/>
      <c r="B13" s="78"/>
      <c r="C13" s="79" t="s">
        <v>253</v>
      </c>
      <c r="D13" s="134">
        <v>0</v>
      </c>
      <c r="E13" s="135">
        <v>0</v>
      </c>
      <c r="F13" s="136">
        <v>0</v>
      </c>
      <c r="G13" s="49"/>
      <c r="H13" s="56"/>
      <c r="I13" s="56"/>
      <c r="J13" s="60" t="s">
        <v>214</v>
      </c>
      <c r="K13" s="131">
        <v>28</v>
      </c>
      <c r="L13" s="132">
        <v>491</v>
      </c>
      <c r="M13" s="133">
        <v>469</v>
      </c>
    </row>
    <row r="14" spans="1:13" ht="14.25" customHeight="1" x14ac:dyDescent="0.2">
      <c r="A14" s="8"/>
      <c r="B14" s="225" t="s">
        <v>131</v>
      </c>
      <c r="C14" s="226"/>
      <c r="D14" s="137">
        <f>SUM(D15:D17)</f>
        <v>468</v>
      </c>
      <c r="E14" s="138">
        <f t="shared" ref="E14:F14" si="3">SUM(E15:E17)</f>
        <v>3380</v>
      </c>
      <c r="F14" s="139">
        <f t="shared" si="3"/>
        <v>2460</v>
      </c>
      <c r="G14" s="50"/>
      <c r="H14" s="57"/>
      <c r="I14" s="80"/>
      <c r="J14" s="79" t="s">
        <v>222</v>
      </c>
      <c r="K14" s="134">
        <v>0</v>
      </c>
      <c r="L14" s="135">
        <v>0</v>
      </c>
      <c r="M14" s="140">
        <v>0</v>
      </c>
    </row>
    <row r="15" spans="1:13" ht="14.25" customHeight="1" x14ac:dyDescent="0.2">
      <c r="A15" s="8"/>
      <c r="B15" s="8"/>
      <c r="C15" s="60" t="s">
        <v>188</v>
      </c>
      <c r="D15" s="131">
        <v>138</v>
      </c>
      <c r="E15" s="132">
        <v>994</v>
      </c>
      <c r="F15" s="133">
        <v>705</v>
      </c>
      <c r="G15" s="49"/>
      <c r="H15" s="56"/>
      <c r="I15" s="225" t="s">
        <v>313</v>
      </c>
      <c r="J15" s="226"/>
      <c r="K15" s="137">
        <f>SUM(K16:K27)+1</f>
        <v>964</v>
      </c>
      <c r="L15" s="138">
        <f>SUM(L16:L27)+5</f>
        <v>9431</v>
      </c>
      <c r="M15" s="139">
        <f>SUM(M16:M27)+4</f>
        <v>8343</v>
      </c>
    </row>
    <row r="16" spans="1:13" ht="14.25" customHeight="1" x14ac:dyDescent="0.2">
      <c r="A16" s="8"/>
      <c r="B16" s="8"/>
      <c r="C16" s="60" t="s">
        <v>199</v>
      </c>
      <c r="D16" s="131">
        <v>167</v>
      </c>
      <c r="E16" s="132">
        <v>1204</v>
      </c>
      <c r="F16" s="133">
        <v>868</v>
      </c>
      <c r="G16" s="49"/>
      <c r="H16" s="56"/>
      <c r="I16" s="56"/>
      <c r="J16" s="60" t="s">
        <v>183</v>
      </c>
      <c r="K16" s="131">
        <v>0</v>
      </c>
      <c r="L16" s="132">
        <v>0</v>
      </c>
      <c r="M16" s="133">
        <v>0</v>
      </c>
    </row>
    <row r="17" spans="1:13" ht="14.25" customHeight="1" x14ac:dyDescent="0.2">
      <c r="A17" s="8"/>
      <c r="B17" s="78"/>
      <c r="C17" s="79" t="s">
        <v>210</v>
      </c>
      <c r="D17" s="134">
        <v>163</v>
      </c>
      <c r="E17" s="135">
        <v>1182</v>
      </c>
      <c r="F17" s="136">
        <v>887</v>
      </c>
      <c r="G17" s="49"/>
      <c r="H17" s="56"/>
      <c r="I17" s="56"/>
      <c r="J17" s="60" t="s">
        <v>184</v>
      </c>
      <c r="K17" s="131">
        <v>8</v>
      </c>
      <c r="L17" s="132">
        <v>42</v>
      </c>
      <c r="M17" s="133">
        <v>27</v>
      </c>
    </row>
    <row r="18" spans="1:13" ht="14.25" customHeight="1" x14ac:dyDescent="0.2">
      <c r="A18" s="8"/>
      <c r="B18" s="225" t="s">
        <v>133</v>
      </c>
      <c r="C18" s="226"/>
      <c r="D18" s="137">
        <f>SUM(D19:D42)</f>
        <v>677</v>
      </c>
      <c r="E18" s="138">
        <f t="shared" ref="E18:F18" si="4">SUM(E19:E42)</f>
        <v>20839</v>
      </c>
      <c r="F18" s="139">
        <f t="shared" si="4"/>
        <v>19540</v>
      </c>
      <c r="G18" s="50"/>
      <c r="H18" s="57"/>
      <c r="I18" s="57"/>
      <c r="J18" s="60" t="s">
        <v>185</v>
      </c>
      <c r="K18" s="131">
        <v>26</v>
      </c>
      <c r="L18" s="132">
        <v>300</v>
      </c>
      <c r="M18" s="133">
        <v>273</v>
      </c>
    </row>
    <row r="19" spans="1:13" ht="14.25" customHeight="1" x14ac:dyDescent="0.2">
      <c r="A19" s="8"/>
      <c r="B19" s="8"/>
      <c r="C19" s="60" t="s">
        <v>218</v>
      </c>
      <c r="D19" s="131">
        <v>14</v>
      </c>
      <c r="E19" s="132">
        <v>507</v>
      </c>
      <c r="F19" s="133">
        <v>488</v>
      </c>
      <c r="G19" s="49"/>
      <c r="H19" s="56"/>
      <c r="I19" s="56"/>
      <c r="J19" s="60" t="s">
        <v>268</v>
      </c>
      <c r="K19" s="131">
        <v>58</v>
      </c>
      <c r="L19" s="132">
        <v>562</v>
      </c>
      <c r="M19" s="133">
        <v>486</v>
      </c>
    </row>
    <row r="20" spans="1:13" ht="14.25" customHeight="1" x14ac:dyDescent="0.2">
      <c r="A20" s="8"/>
      <c r="B20" s="8"/>
      <c r="C20" s="60" t="s">
        <v>157</v>
      </c>
      <c r="D20" s="131" t="s">
        <v>7</v>
      </c>
      <c r="E20" s="132" t="s">
        <v>7</v>
      </c>
      <c r="F20" s="133" t="s">
        <v>7</v>
      </c>
      <c r="G20" s="49"/>
      <c r="H20" s="56"/>
      <c r="I20" s="56"/>
      <c r="J20" s="60" t="s">
        <v>186</v>
      </c>
      <c r="K20" s="131">
        <v>83</v>
      </c>
      <c r="L20" s="132">
        <v>758</v>
      </c>
      <c r="M20" s="133">
        <v>658</v>
      </c>
    </row>
    <row r="21" spans="1:13" ht="14.25" customHeight="1" x14ac:dyDescent="0.2">
      <c r="A21" s="8"/>
      <c r="B21" s="8"/>
      <c r="C21" s="60" t="s">
        <v>89</v>
      </c>
      <c r="D21" s="131">
        <v>32</v>
      </c>
      <c r="E21" s="132">
        <v>195</v>
      </c>
      <c r="F21" s="133">
        <v>124</v>
      </c>
      <c r="G21" s="49"/>
      <c r="H21" s="56"/>
      <c r="I21" s="56"/>
      <c r="J21" s="60" t="s">
        <v>187</v>
      </c>
      <c r="K21" s="131">
        <v>72</v>
      </c>
      <c r="L21" s="132">
        <v>1108</v>
      </c>
      <c r="M21" s="133">
        <v>1013</v>
      </c>
    </row>
    <row r="22" spans="1:13" ht="14.25" customHeight="1" x14ac:dyDescent="0.2">
      <c r="A22" s="8"/>
      <c r="B22" s="8"/>
      <c r="C22" s="60" t="s">
        <v>159</v>
      </c>
      <c r="D22" s="131">
        <v>7</v>
      </c>
      <c r="E22" s="132">
        <v>122</v>
      </c>
      <c r="F22" s="133">
        <v>110</v>
      </c>
      <c r="G22" s="49"/>
      <c r="H22" s="56"/>
      <c r="I22" s="56"/>
      <c r="J22" s="60" t="s">
        <v>193</v>
      </c>
      <c r="K22" s="131">
        <v>2</v>
      </c>
      <c r="L22" s="132">
        <v>159</v>
      </c>
      <c r="M22" s="133">
        <v>159</v>
      </c>
    </row>
    <row r="23" spans="1:13" ht="14.25" customHeight="1" x14ac:dyDescent="0.2">
      <c r="A23" s="8"/>
      <c r="B23" s="8"/>
      <c r="C23" s="60" t="s">
        <v>164</v>
      </c>
      <c r="D23" s="131">
        <v>35</v>
      </c>
      <c r="E23" s="132">
        <v>1408</v>
      </c>
      <c r="F23" s="133">
        <v>1359</v>
      </c>
      <c r="G23" s="49"/>
      <c r="H23" s="56"/>
      <c r="I23" s="56"/>
      <c r="J23" s="60" t="s">
        <v>204</v>
      </c>
      <c r="K23" s="131">
        <v>75</v>
      </c>
      <c r="L23" s="132">
        <v>593</v>
      </c>
      <c r="M23" s="133">
        <v>526</v>
      </c>
    </row>
    <row r="24" spans="1:13" ht="14.25" customHeight="1" x14ac:dyDescent="0.2">
      <c r="A24" s="8"/>
      <c r="B24" s="8"/>
      <c r="C24" s="60" t="s">
        <v>171</v>
      </c>
      <c r="D24" s="131">
        <v>39</v>
      </c>
      <c r="E24" s="132">
        <v>761</v>
      </c>
      <c r="F24" s="133">
        <v>684</v>
      </c>
      <c r="G24" s="49"/>
      <c r="H24" s="56"/>
      <c r="I24" s="56"/>
      <c r="J24" s="60" t="s">
        <v>215</v>
      </c>
      <c r="K24" s="131">
        <v>217</v>
      </c>
      <c r="L24" s="132">
        <v>3063</v>
      </c>
      <c r="M24" s="133">
        <v>2782</v>
      </c>
    </row>
    <row r="25" spans="1:13" ht="14.25" customHeight="1" x14ac:dyDescent="0.2">
      <c r="A25" s="8"/>
      <c r="B25" s="8"/>
      <c r="C25" s="60" t="s">
        <v>179</v>
      </c>
      <c r="D25" s="131">
        <v>35</v>
      </c>
      <c r="E25" s="132">
        <v>607</v>
      </c>
      <c r="F25" s="133">
        <v>537</v>
      </c>
      <c r="G25" s="49"/>
      <c r="H25" s="56"/>
      <c r="I25" s="56"/>
      <c r="J25" s="60" t="s">
        <v>223</v>
      </c>
      <c r="K25" s="131">
        <v>128</v>
      </c>
      <c r="L25" s="132">
        <v>777</v>
      </c>
      <c r="M25" s="133">
        <v>636</v>
      </c>
    </row>
    <row r="26" spans="1:13" ht="14.25" customHeight="1" x14ac:dyDescent="0.2">
      <c r="A26" s="8"/>
      <c r="B26" s="8"/>
      <c r="C26" s="60" t="s">
        <v>189</v>
      </c>
      <c r="D26" s="131">
        <v>12</v>
      </c>
      <c r="E26" s="132">
        <v>815</v>
      </c>
      <c r="F26" s="133">
        <v>791</v>
      </c>
      <c r="G26" s="49"/>
      <c r="H26" s="56"/>
      <c r="I26" s="56"/>
      <c r="J26" s="60" t="s">
        <v>194</v>
      </c>
      <c r="K26" s="131">
        <v>267</v>
      </c>
      <c r="L26" s="132">
        <v>1702</v>
      </c>
      <c r="M26" s="133">
        <v>1436</v>
      </c>
    </row>
    <row r="27" spans="1:13" ht="14.25" customHeight="1" x14ac:dyDescent="0.2">
      <c r="A27" s="8"/>
      <c r="B27" s="8"/>
      <c r="C27" s="60" t="s">
        <v>200</v>
      </c>
      <c r="D27" s="131">
        <v>5</v>
      </c>
      <c r="E27" s="132">
        <v>46</v>
      </c>
      <c r="F27" s="133">
        <v>42</v>
      </c>
      <c r="G27" s="49"/>
      <c r="H27" s="56"/>
      <c r="I27" s="81"/>
      <c r="J27" s="79" t="s">
        <v>195</v>
      </c>
      <c r="K27" s="134">
        <v>27</v>
      </c>
      <c r="L27" s="135">
        <v>362</v>
      </c>
      <c r="M27" s="136">
        <v>343</v>
      </c>
    </row>
    <row r="28" spans="1:13" ht="14.25" customHeight="1" x14ac:dyDescent="0.2">
      <c r="A28" s="8"/>
      <c r="B28" s="8"/>
      <c r="C28" s="61" t="s">
        <v>211</v>
      </c>
      <c r="D28" s="131">
        <v>61</v>
      </c>
      <c r="E28" s="132">
        <v>630</v>
      </c>
      <c r="F28" s="133">
        <v>507</v>
      </c>
      <c r="G28" s="49"/>
      <c r="H28" s="56"/>
      <c r="I28" s="225" t="s">
        <v>269</v>
      </c>
      <c r="J28" s="226"/>
      <c r="K28" s="137">
        <f>SUM(K29:K34)</f>
        <v>58</v>
      </c>
      <c r="L28" s="138">
        <f t="shared" ref="L28:M28" si="5">SUM(L29:L34)</f>
        <v>644</v>
      </c>
      <c r="M28" s="139">
        <f t="shared" si="5"/>
        <v>608</v>
      </c>
    </row>
    <row r="29" spans="1:13" ht="14.25" customHeight="1" x14ac:dyDescent="0.2">
      <c r="A29" s="8"/>
      <c r="B29" s="8"/>
      <c r="C29" s="60" t="s">
        <v>219</v>
      </c>
      <c r="D29" s="131">
        <v>5</v>
      </c>
      <c r="E29" s="132">
        <v>42</v>
      </c>
      <c r="F29" s="133">
        <v>38</v>
      </c>
      <c r="G29" s="49"/>
      <c r="H29" s="56"/>
      <c r="I29" s="56"/>
      <c r="J29" s="60" t="s">
        <v>196</v>
      </c>
      <c r="K29" s="131">
        <v>8</v>
      </c>
      <c r="L29" s="132">
        <v>192</v>
      </c>
      <c r="M29" s="133">
        <v>192</v>
      </c>
    </row>
    <row r="30" spans="1:13" ht="14.25" customHeight="1" x14ac:dyDescent="0.2">
      <c r="A30" s="8"/>
      <c r="B30" s="8"/>
      <c r="C30" s="60" t="s">
        <v>160</v>
      </c>
      <c r="D30" s="131">
        <v>2</v>
      </c>
      <c r="E30" s="132">
        <v>47</v>
      </c>
      <c r="F30" s="133">
        <v>41</v>
      </c>
      <c r="G30" s="49"/>
      <c r="H30" s="56"/>
      <c r="I30" s="56"/>
      <c r="J30" s="60" t="s">
        <v>197</v>
      </c>
      <c r="K30" s="131">
        <v>10</v>
      </c>
      <c r="L30" s="132">
        <v>119</v>
      </c>
      <c r="M30" s="133">
        <v>118</v>
      </c>
    </row>
    <row r="31" spans="1:13" ht="14.25" customHeight="1" x14ac:dyDescent="0.2">
      <c r="A31" s="8"/>
      <c r="B31" s="8"/>
      <c r="C31" s="60" t="s">
        <v>161</v>
      </c>
      <c r="D31" s="131">
        <v>9</v>
      </c>
      <c r="E31" s="132">
        <v>253</v>
      </c>
      <c r="F31" s="133">
        <v>233</v>
      </c>
      <c r="G31" s="49"/>
      <c r="H31" s="56"/>
      <c r="I31" s="56"/>
      <c r="J31" s="62" t="s">
        <v>270</v>
      </c>
      <c r="K31" s="131">
        <v>7</v>
      </c>
      <c r="L31" s="132">
        <v>18</v>
      </c>
      <c r="M31" s="133">
        <v>8</v>
      </c>
    </row>
    <row r="32" spans="1:13" ht="14.25" customHeight="1" x14ac:dyDescent="0.2">
      <c r="A32" s="8"/>
      <c r="B32" s="8"/>
      <c r="C32" s="60" t="s">
        <v>162</v>
      </c>
      <c r="D32" s="131">
        <v>18</v>
      </c>
      <c r="E32" s="132">
        <v>184</v>
      </c>
      <c r="F32" s="133">
        <v>152</v>
      </c>
      <c r="G32" s="49"/>
      <c r="H32" s="56"/>
      <c r="I32" s="56"/>
      <c r="J32" s="60" t="s">
        <v>271</v>
      </c>
      <c r="K32" s="131">
        <v>2</v>
      </c>
      <c r="L32" s="132">
        <v>6</v>
      </c>
      <c r="M32" s="133">
        <v>6</v>
      </c>
    </row>
    <row r="33" spans="1:13" ht="13.5" customHeight="1" x14ac:dyDescent="0.2">
      <c r="A33" s="8"/>
      <c r="B33" s="8"/>
      <c r="C33" s="60" t="s">
        <v>165</v>
      </c>
      <c r="D33" s="131">
        <v>7</v>
      </c>
      <c r="E33" s="132">
        <v>59</v>
      </c>
      <c r="F33" s="133">
        <v>44</v>
      </c>
      <c r="G33" s="49"/>
      <c r="H33" s="56"/>
      <c r="I33" s="56"/>
      <c r="J33" s="60" t="s">
        <v>198</v>
      </c>
      <c r="K33" s="131">
        <v>2</v>
      </c>
      <c r="L33" s="132">
        <v>25</v>
      </c>
      <c r="M33" s="133">
        <v>25</v>
      </c>
    </row>
    <row r="34" spans="1:13" ht="13.5" customHeight="1" x14ac:dyDescent="0.2">
      <c r="A34" s="8"/>
      <c r="B34" s="8"/>
      <c r="C34" s="60" t="s">
        <v>172</v>
      </c>
      <c r="D34" s="131">
        <v>147</v>
      </c>
      <c r="E34" s="132">
        <v>1899</v>
      </c>
      <c r="F34" s="133">
        <v>1620</v>
      </c>
      <c r="G34" s="49"/>
      <c r="H34" s="56"/>
      <c r="I34" s="81"/>
      <c r="J34" s="83" t="s">
        <v>272</v>
      </c>
      <c r="K34" s="134">
        <v>29</v>
      </c>
      <c r="L34" s="135">
        <v>284</v>
      </c>
      <c r="M34" s="136">
        <v>259</v>
      </c>
    </row>
    <row r="35" spans="1:13" ht="13.5" customHeight="1" x14ac:dyDescent="0.2">
      <c r="A35" s="8"/>
      <c r="B35" s="8"/>
      <c r="C35" s="60" t="s">
        <v>180</v>
      </c>
      <c r="D35" s="131">
        <v>47</v>
      </c>
      <c r="E35" s="132">
        <v>3973</v>
      </c>
      <c r="F35" s="133">
        <v>3843</v>
      </c>
      <c r="G35" s="49"/>
      <c r="H35" s="56"/>
      <c r="I35" s="225" t="s">
        <v>258</v>
      </c>
      <c r="J35" s="226"/>
      <c r="K35" s="137">
        <f>SUM(K36:K39)</f>
        <v>101</v>
      </c>
      <c r="L35" s="138">
        <f t="shared" ref="L35:M35" si="6">SUM(L36:L39)</f>
        <v>2343</v>
      </c>
      <c r="M35" s="139">
        <f t="shared" si="6"/>
        <v>2211</v>
      </c>
    </row>
    <row r="36" spans="1:13" ht="13.5" customHeight="1" x14ac:dyDescent="0.2">
      <c r="A36" s="8"/>
      <c r="B36" s="8"/>
      <c r="C36" s="60" t="s">
        <v>190</v>
      </c>
      <c r="D36" s="131">
        <v>77</v>
      </c>
      <c r="E36" s="132">
        <v>4970</v>
      </c>
      <c r="F36" s="133">
        <v>4849</v>
      </c>
      <c r="G36" s="49"/>
      <c r="H36" s="56"/>
      <c r="I36" s="56"/>
      <c r="J36" s="60" t="s">
        <v>206</v>
      </c>
      <c r="K36" s="131">
        <v>3</v>
      </c>
      <c r="L36" s="132">
        <v>1822</v>
      </c>
      <c r="M36" s="133">
        <v>1822</v>
      </c>
    </row>
    <row r="37" spans="1:13" ht="13.5" customHeight="1" x14ac:dyDescent="0.2">
      <c r="A37" s="8"/>
      <c r="B37" s="8"/>
      <c r="C37" s="60" t="s">
        <v>201</v>
      </c>
      <c r="D37" s="131">
        <v>17</v>
      </c>
      <c r="E37" s="132">
        <v>137</v>
      </c>
      <c r="F37" s="133">
        <v>112</v>
      </c>
      <c r="G37" s="49"/>
      <c r="H37" s="56"/>
      <c r="I37" s="56"/>
      <c r="J37" s="63" t="s">
        <v>226</v>
      </c>
      <c r="K37" s="131">
        <v>45</v>
      </c>
      <c r="L37" s="132">
        <v>124</v>
      </c>
      <c r="M37" s="133">
        <v>74</v>
      </c>
    </row>
    <row r="38" spans="1:13" ht="13.5" customHeight="1" x14ac:dyDescent="0.2">
      <c r="A38" s="8"/>
      <c r="B38" s="8"/>
      <c r="C38" s="60" t="s">
        <v>212</v>
      </c>
      <c r="D38" s="131">
        <v>14</v>
      </c>
      <c r="E38" s="132">
        <v>260</v>
      </c>
      <c r="F38" s="133">
        <v>241</v>
      </c>
      <c r="G38" s="49"/>
      <c r="H38" s="56"/>
      <c r="I38" s="56"/>
      <c r="J38" s="60" t="s">
        <v>207</v>
      </c>
      <c r="K38" s="131">
        <v>3</v>
      </c>
      <c r="L38" s="132">
        <v>64</v>
      </c>
      <c r="M38" s="133">
        <v>60</v>
      </c>
    </row>
    <row r="39" spans="1:13" ht="13.5" customHeight="1" x14ac:dyDescent="0.2">
      <c r="A39" s="8"/>
      <c r="B39" s="8"/>
      <c r="C39" s="60" t="s">
        <v>220</v>
      </c>
      <c r="D39" s="131">
        <v>46</v>
      </c>
      <c r="E39" s="132">
        <v>1742</v>
      </c>
      <c r="F39" s="133">
        <v>1647</v>
      </c>
      <c r="G39" s="49"/>
      <c r="H39" s="56"/>
      <c r="I39" s="81"/>
      <c r="J39" s="82" t="s">
        <v>225</v>
      </c>
      <c r="K39" s="134">
        <v>50</v>
      </c>
      <c r="L39" s="135">
        <v>333</v>
      </c>
      <c r="M39" s="136">
        <v>255</v>
      </c>
    </row>
    <row r="40" spans="1:13" ht="13.5" customHeight="1" x14ac:dyDescent="0.2">
      <c r="A40" s="8"/>
      <c r="B40" s="8"/>
      <c r="C40" s="60" t="s">
        <v>166</v>
      </c>
      <c r="D40" s="131">
        <v>5</v>
      </c>
      <c r="E40" s="132">
        <v>1892</v>
      </c>
      <c r="F40" s="133">
        <v>1874</v>
      </c>
      <c r="G40" s="49"/>
      <c r="H40" s="56"/>
      <c r="I40" s="225" t="s">
        <v>260</v>
      </c>
      <c r="J40" s="226"/>
      <c r="K40" s="137">
        <f>SUM(K41:K43)</f>
        <v>706</v>
      </c>
      <c r="L40" s="138">
        <f t="shared" ref="L40:M40" si="7">SUM(L41:L43)</f>
        <v>4810</v>
      </c>
      <c r="M40" s="139">
        <f t="shared" si="7"/>
        <v>3893</v>
      </c>
    </row>
    <row r="41" spans="1:13" ht="13.5" customHeight="1" x14ac:dyDescent="0.2">
      <c r="A41" s="8"/>
      <c r="B41" s="8"/>
      <c r="C41" s="60" t="s">
        <v>167</v>
      </c>
      <c r="D41" s="131">
        <v>12</v>
      </c>
      <c r="E41" s="132">
        <v>100</v>
      </c>
      <c r="F41" s="133">
        <v>69</v>
      </c>
      <c r="G41" s="49"/>
      <c r="H41" s="56"/>
      <c r="I41" s="56"/>
      <c r="J41" s="60" t="s">
        <v>81</v>
      </c>
      <c r="K41" s="131">
        <v>11</v>
      </c>
      <c r="L41" s="132">
        <v>185</v>
      </c>
      <c r="M41" s="133">
        <v>166</v>
      </c>
    </row>
    <row r="42" spans="1:13" ht="13.5" customHeight="1" x14ac:dyDescent="0.2">
      <c r="A42" s="8"/>
      <c r="B42" s="78"/>
      <c r="C42" s="79" t="s">
        <v>168</v>
      </c>
      <c r="D42" s="134">
        <v>31</v>
      </c>
      <c r="E42" s="135">
        <v>190</v>
      </c>
      <c r="F42" s="136">
        <v>135</v>
      </c>
      <c r="G42" s="49"/>
      <c r="H42" s="56"/>
      <c r="I42" s="56"/>
      <c r="J42" s="60" t="s">
        <v>208</v>
      </c>
      <c r="K42" s="131">
        <v>621</v>
      </c>
      <c r="L42" s="132">
        <v>3280</v>
      </c>
      <c r="M42" s="133">
        <v>2444</v>
      </c>
    </row>
    <row r="43" spans="1:13" ht="13.5" customHeight="1" x14ac:dyDescent="0.2">
      <c r="A43" s="8"/>
      <c r="B43" s="225" t="s">
        <v>135</v>
      </c>
      <c r="C43" s="226"/>
      <c r="D43" s="137">
        <f>SUM(D44:D47)</f>
        <v>7</v>
      </c>
      <c r="E43" s="138">
        <f t="shared" ref="E43:F43" si="8">SUM(E44:E47)</f>
        <v>98</v>
      </c>
      <c r="F43" s="139">
        <f t="shared" si="8"/>
        <v>96</v>
      </c>
      <c r="G43" s="50"/>
      <c r="H43" s="57"/>
      <c r="I43" s="80"/>
      <c r="J43" s="79" t="s">
        <v>209</v>
      </c>
      <c r="K43" s="134">
        <v>74</v>
      </c>
      <c r="L43" s="135">
        <v>1345</v>
      </c>
      <c r="M43" s="136">
        <v>1283</v>
      </c>
    </row>
    <row r="44" spans="1:13" ht="13.5" customHeight="1" x14ac:dyDescent="0.2">
      <c r="A44" s="8"/>
      <c r="B44" s="8"/>
      <c r="C44" s="60" t="s">
        <v>169</v>
      </c>
      <c r="D44" s="131">
        <v>2</v>
      </c>
      <c r="E44" s="132">
        <v>2</v>
      </c>
      <c r="F44" s="133">
        <v>0</v>
      </c>
      <c r="G44" s="49"/>
      <c r="H44" s="56"/>
      <c r="I44" s="225" t="s">
        <v>262</v>
      </c>
      <c r="J44" s="226"/>
      <c r="K44" s="137">
        <f>SUM(K45:K47)</f>
        <v>415</v>
      </c>
      <c r="L44" s="138">
        <f t="shared" ref="L44" si="9">SUM(L45:L47)</f>
        <v>1608</v>
      </c>
      <c r="M44" s="139">
        <f t="shared" ref="M44" si="10">SUM(M45:M47)</f>
        <v>1136</v>
      </c>
    </row>
    <row r="45" spans="1:13" ht="13.5" customHeight="1" x14ac:dyDescent="0.2">
      <c r="A45" s="8"/>
      <c r="B45" s="8"/>
      <c r="C45" s="60" t="s">
        <v>173</v>
      </c>
      <c r="D45" s="131">
        <v>0</v>
      </c>
      <c r="E45" s="132">
        <v>0</v>
      </c>
      <c r="F45" s="133">
        <v>0</v>
      </c>
      <c r="G45" s="49"/>
      <c r="H45" s="56"/>
      <c r="I45" s="56"/>
      <c r="J45" s="60" t="s">
        <v>82</v>
      </c>
      <c r="K45" s="131">
        <v>300</v>
      </c>
      <c r="L45" s="132">
        <v>807</v>
      </c>
      <c r="M45" s="133">
        <v>472</v>
      </c>
    </row>
    <row r="46" spans="1:13" ht="13.5" customHeight="1" x14ac:dyDescent="0.2">
      <c r="A46" s="8"/>
      <c r="B46" s="8"/>
      <c r="C46" s="60" t="s">
        <v>181</v>
      </c>
      <c r="D46" s="131">
        <v>0</v>
      </c>
      <c r="E46" s="132">
        <v>0</v>
      </c>
      <c r="F46" s="133">
        <v>0</v>
      </c>
      <c r="G46" s="49"/>
      <c r="H46" s="56"/>
      <c r="I46" s="56"/>
      <c r="J46" s="60" t="s">
        <v>224</v>
      </c>
      <c r="K46" s="131">
        <v>64</v>
      </c>
      <c r="L46" s="132">
        <v>234</v>
      </c>
      <c r="M46" s="133">
        <v>183</v>
      </c>
    </row>
    <row r="47" spans="1:13" ht="13.5" customHeight="1" x14ac:dyDescent="0.2">
      <c r="A47" s="8"/>
      <c r="B47" s="78"/>
      <c r="C47" s="79" t="s">
        <v>191</v>
      </c>
      <c r="D47" s="134">
        <v>5</v>
      </c>
      <c r="E47" s="135">
        <v>96</v>
      </c>
      <c r="F47" s="136">
        <v>96</v>
      </c>
      <c r="G47" s="49"/>
      <c r="H47" s="56"/>
      <c r="I47" s="81"/>
      <c r="J47" s="79" t="s">
        <v>83</v>
      </c>
      <c r="K47" s="134">
        <v>51</v>
      </c>
      <c r="L47" s="135">
        <v>567</v>
      </c>
      <c r="M47" s="136">
        <v>481</v>
      </c>
    </row>
    <row r="48" spans="1:13" ht="13.5" customHeight="1" x14ac:dyDescent="0.2">
      <c r="A48" s="8"/>
      <c r="B48" s="225" t="s">
        <v>136</v>
      </c>
      <c r="C48" s="226"/>
      <c r="D48" s="137">
        <f>SUM(D49:D53)</f>
        <v>29</v>
      </c>
      <c r="E48" s="138">
        <f t="shared" ref="E48:F48" si="11">SUM(E49:E53)</f>
        <v>1130</v>
      </c>
      <c r="F48" s="139">
        <f t="shared" si="11"/>
        <v>1098</v>
      </c>
      <c r="G48" s="50"/>
      <c r="H48" s="57"/>
      <c r="I48" s="225" t="s">
        <v>264</v>
      </c>
      <c r="J48" s="226"/>
      <c r="K48" s="137">
        <f>SUM(K49:K50)</f>
        <v>136</v>
      </c>
      <c r="L48" s="138">
        <f t="shared" ref="L48:M48" si="12">SUM(L49:L50)</f>
        <v>2259</v>
      </c>
      <c r="M48" s="139">
        <f t="shared" si="12"/>
        <v>2140</v>
      </c>
    </row>
    <row r="49" spans="1:16" ht="13.5" customHeight="1" x14ac:dyDescent="0.2">
      <c r="A49" s="8"/>
      <c r="B49" s="8"/>
      <c r="C49" s="60" t="s">
        <v>202</v>
      </c>
      <c r="D49" s="131">
        <v>2</v>
      </c>
      <c r="E49" s="132">
        <v>20</v>
      </c>
      <c r="F49" s="133">
        <v>17</v>
      </c>
      <c r="G49" s="49"/>
      <c r="H49" s="56"/>
      <c r="I49" s="56"/>
      <c r="J49" s="60" t="s">
        <v>216</v>
      </c>
      <c r="K49" s="131">
        <v>41</v>
      </c>
      <c r="L49" s="132">
        <v>1541</v>
      </c>
      <c r="M49" s="133">
        <v>1538</v>
      </c>
    </row>
    <row r="50" spans="1:16" ht="13.5" customHeight="1" x14ac:dyDescent="0.2">
      <c r="A50" s="8"/>
      <c r="B50" s="8"/>
      <c r="C50" s="60" t="s">
        <v>213</v>
      </c>
      <c r="D50" s="131">
        <v>1</v>
      </c>
      <c r="E50" s="132">
        <v>0</v>
      </c>
      <c r="F50" s="133">
        <v>0</v>
      </c>
      <c r="G50" s="49"/>
      <c r="H50" s="56"/>
      <c r="I50" s="81"/>
      <c r="J50" s="79" t="s">
        <v>273</v>
      </c>
      <c r="K50" s="134">
        <v>95</v>
      </c>
      <c r="L50" s="135">
        <v>718</v>
      </c>
      <c r="M50" s="136">
        <v>602</v>
      </c>
    </row>
    <row r="51" spans="1:16" ht="13.5" customHeight="1" x14ac:dyDescent="0.2">
      <c r="A51" s="8"/>
      <c r="B51" s="8"/>
      <c r="C51" s="60" t="s">
        <v>221</v>
      </c>
      <c r="D51" s="131">
        <v>6</v>
      </c>
      <c r="E51" s="132">
        <v>79</v>
      </c>
      <c r="F51" s="133">
        <v>74</v>
      </c>
      <c r="G51" s="49"/>
      <c r="H51" s="56"/>
      <c r="I51" s="225" t="s">
        <v>266</v>
      </c>
      <c r="J51" s="226"/>
      <c r="K51" s="137">
        <f>SUM(K52:K54)</f>
        <v>544</v>
      </c>
      <c r="L51" s="138">
        <f t="shared" ref="L51" si="13">SUM(L52:L54)</f>
        <v>8327</v>
      </c>
      <c r="M51" s="139">
        <f t="shared" ref="M51" si="14">SUM(M52:M54)</f>
        <v>7546</v>
      </c>
    </row>
    <row r="52" spans="1:16" ht="13.5" customHeight="1" x14ac:dyDescent="0.2">
      <c r="A52" s="8"/>
      <c r="B52" s="8"/>
      <c r="C52" s="60" t="s">
        <v>174</v>
      </c>
      <c r="D52" s="131">
        <v>19</v>
      </c>
      <c r="E52" s="132">
        <v>1030</v>
      </c>
      <c r="F52" s="133">
        <v>1007</v>
      </c>
      <c r="G52" s="49"/>
      <c r="H52" s="56"/>
      <c r="I52" s="56"/>
      <c r="J52" s="60" t="s">
        <v>85</v>
      </c>
      <c r="K52" s="131">
        <v>294</v>
      </c>
      <c r="L52" s="132">
        <v>3933</v>
      </c>
      <c r="M52" s="133">
        <v>3402</v>
      </c>
    </row>
    <row r="53" spans="1:16" ht="13.5" customHeight="1" x14ac:dyDescent="0.2">
      <c r="A53" s="8"/>
      <c r="B53" s="78"/>
      <c r="C53" s="79" t="s">
        <v>175</v>
      </c>
      <c r="D53" s="134">
        <v>1</v>
      </c>
      <c r="E53" s="135">
        <v>1</v>
      </c>
      <c r="F53" s="136">
        <v>0</v>
      </c>
      <c r="G53" s="49"/>
      <c r="H53" s="56"/>
      <c r="I53" s="56"/>
      <c r="J53" s="60" t="s">
        <v>86</v>
      </c>
      <c r="K53" s="131">
        <v>6</v>
      </c>
      <c r="L53" s="132">
        <v>173</v>
      </c>
      <c r="M53" s="133">
        <v>141</v>
      </c>
    </row>
    <row r="54" spans="1:16" ht="13.5" customHeight="1" x14ac:dyDescent="0.2">
      <c r="A54" s="8"/>
      <c r="B54" s="225" t="s">
        <v>256</v>
      </c>
      <c r="C54" s="226"/>
      <c r="D54" s="137">
        <f>SUM(D55:D57)</f>
        <v>467</v>
      </c>
      <c r="E54" s="138">
        <f t="shared" ref="E54:F54" si="15">SUM(E55:E57)</f>
        <v>1565</v>
      </c>
      <c r="F54" s="139">
        <f t="shared" si="15"/>
        <v>805</v>
      </c>
      <c r="G54" s="50"/>
      <c r="H54" s="57"/>
      <c r="I54" s="80"/>
      <c r="J54" s="79" t="s">
        <v>87</v>
      </c>
      <c r="K54" s="134">
        <v>244</v>
      </c>
      <c r="L54" s="135">
        <v>4221</v>
      </c>
      <c r="M54" s="136">
        <v>4003</v>
      </c>
      <c r="P54" s="8"/>
    </row>
    <row r="55" spans="1:16" ht="13.5" customHeight="1" x14ac:dyDescent="0.2">
      <c r="A55" s="8"/>
      <c r="B55" s="8"/>
      <c r="C55" s="60" t="s">
        <v>90</v>
      </c>
      <c r="D55" s="131">
        <v>85</v>
      </c>
      <c r="E55" s="132">
        <v>262</v>
      </c>
      <c r="F55" s="133">
        <v>169</v>
      </c>
      <c r="G55" s="49"/>
      <c r="H55" s="56"/>
      <c r="I55" s="225" t="s">
        <v>138</v>
      </c>
      <c r="J55" s="226"/>
      <c r="K55" s="137">
        <f>SUM(K56:K57)</f>
        <v>19</v>
      </c>
      <c r="L55" s="138">
        <f t="shared" ref="L55" si="16">SUM(L56:L57)</f>
        <v>335</v>
      </c>
      <c r="M55" s="139">
        <f t="shared" ref="M55" si="17">SUM(M56:M57)</f>
        <v>331</v>
      </c>
    </row>
    <row r="56" spans="1:16" ht="13.5" customHeight="1" x14ac:dyDescent="0.2">
      <c r="A56" s="8"/>
      <c r="B56" s="8"/>
      <c r="C56" s="60" t="s">
        <v>91</v>
      </c>
      <c r="D56" s="131">
        <v>365</v>
      </c>
      <c r="E56" s="132">
        <v>1138</v>
      </c>
      <c r="F56" s="133">
        <v>490</v>
      </c>
      <c r="G56" s="49"/>
      <c r="H56" s="56"/>
      <c r="I56" s="56"/>
      <c r="J56" s="60" t="s">
        <v>217</v>
      </c>
      <c r="K56" s="131">
        <v>13</v>
      </c>
      <c r="L56" s="132">
        <v>272</v>
      </c>
      <c r="M56" s="133">
        <v>268</v>
      </c>
    </row>
    <row r="57" spans="1:16" ht="13.5" customHeight="1" x14ac:dyDescent="0.2">
      <c r="A57" s="8"/>
      <c r="B57" s="78"/>
      <c r="C57" s="79" t="s">
        <v>205</v>
      </c>
      <c r="D57" s="134">
        <v>17</v>
      </c>
      <c r="E57" s="135">
        <v>165</v>
      </c>
      <c r="F57" s="136">
        <v>146</v>
      </c>
      <c r="G57" s="49"/>
      <c r="H57" s="56"/>
      <c r="I57" s="81"/>
      <c r="J57" s="79" t="s">
        <v>274</v>
      </c>
      <c r="K57" s="134">
        <v>6</v>
      </c>
      <c r="L57" s="135">
        <v>63</v>
      </c>
      <c r="M57" s="140">
        <v>63</v>
      </c>
    </row>
    <row r="58" spans="1:16" ht="13.5" customHeight="1" thickBot="1" x14ac:dyDescent="0.25">
      <c r="A58" s="8"/>
      <c r="B58" s="221" t="s">
        <v>311</v>
      </c>
      <c r="C58" s="222"/>
      <c r="D58" s="148">
        <v>13</v>
      </c>
      <c r="E58" s="149">
        <v>1514</v>
      </c>
      <c r="F58" s="150">
        <v>1514</v>
      </c>
      <c r="G58" s="49"/>
      <c r="H58" s="56"/>
      <c r="I58" s="223" t="s">
        <v>275</v>
      </c>
      <c r="J58" s="224"/>
      <c r="K58" s="141">
        <v>317</v>
      </c>
      <c r="L58" s="142">
        <v>3484</v>
      </c>
      <c r="M58" s="143">
        <v>3137</v>
      </c>
      <c r="O58" s="8"/>
    </row>
    <row r="59" spans="1:16" ht="14.25" customHeight="1" x14ac:dyDescent="0.2">
      <c r="A59" s="8"/>
      <c r="B59" s="65" t="s">
        <v>314</v>
      </c>
      <c r="C59" s="49"/>
      <c r="D59" s="49"/>
      <c r="E59" s="49"/>
      <c r="F59" s="49"/>
      <c r="G59" s="49"/>
      <c r="H59" s="49"/>
      <c r="I59" s="56"/>
    </row>
    <row r="60" spans="1:16" ht="14.25" customHeight="1" x14ac:dyDescent="0.2">
      <c r="B60" s="65" t="s">
        <v>155</v>
      </c>
    </row>
    <row r="61" spans="1:16" ht="12" customHeight="1" x14ac:dyDescent="0.2"/>
    <row r="62" spans="1:16" ht="12" customHeight="1" x14ac:dyDescent="0.2">
      <c r="J62" s="8"/>
    </row>
    <row r="63" spans="1:16" ht="12" customHeight="1" x14ac:dyDescent="0.2"/>
    <row r="64" spans="1:16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96" spans="6:9" x14ac:dyDescent="0.2">
      <c r="F96" s="7"/>
      <c r="G96" s="7"/>
      <c r="H96" s="7"/>
      <c r="I96" s="7"/>
    </row>
    <row r="97" spans="6:9" x14ac:dyDescent="0.2">
      <c r="F97" s="7"/>
      <c r="G97" s="7"/>
      <c r="H97" s="7"/>
      <c r="I97" s="7"/>
    </row>
    <row r="98" spans="6:9" x14ac:dyDescent="0.2">
      <c r="F98" s="7"/>
      <c r="G98" s="7"/>
      <c r="H98" s="7"/>
      <c r="I98" s="7"/>
    </row>
    <row r="99" spans="6:9" x14ac:dyDescent="0.2">
      <c r="F99" s="7"/>
      <c r="G99" s="7"/>
      <c r="H99" s="7"/>
      <c r="I99" s="7"/>
    </row>
    <row r="100" spans="6:9" x14ac:dyDescent="0.2">
      <c r="F100" s="7"/>
      <c r="G100" s="7"/>
      <c r="H100" s="7"/>
      <c r="I100" s="7"/>
    </row>
    <row r="101" spans="6:9" x14ac:dyDescent="0.2">
      <c r="F101" s="7"/>
      <c r="G101" s="7"/>
      <c r="H101" s="7"/>
      <c r="I101" s="7"/>
    </row>
    <row r="102" spans="6:9" x14ac:dyDescent="0.2">
      <c r="F102" s="7"/>
      <c r="G102" s="7"/>
      <c r="H102" s="7"/>
      <c r="I102" s="7"/>
    </row>
    <row r="103" spans="6:9" x14ac:dyDescent="0.2">
      <c r="F103" s="7"/>
      <c r="G103" s="7"/>
      <c r="H103" s="7"/>
      <c r="I103" s="7"/>
    </row>
    <row r="104" spans="6:9" x14ac:dyDescent="0.2">
      <c r="F104" s="7"/>
      <c r="G104" s="7"/>
      <c r="H104" s="7"/>
      <c r="I104" s="7"/>
    </row>
    <row r="105" spans="6:9" x14ac:dyDescent="0.2">
      <c r="F105" s="7"/>
      <c r="G105" s="7"/>
      <c r="H105" s="7"/>
      <c r="I105" s="7"/>
    </row>
    <row r="106" spans="6:9" x14ac:dyDescent="0.2">
      <c r="F106" s="7"/>
      <c r="G106" s="7"/>
      <c r="H106" s="7"/>
      <c r="I106" s="7"/>
    </row>
    <row r="107" spans="6:9" x14ac:dyDescent="0.2">
      <c r="F107" s="7"/>
      <c r="G107" s="7"/>
      <c r="H107" s="7"/>
      <c r="I107" s="7"/>
    </row>
    <row r="108" spans="6:9" x14ac:dyDescent="0.2">
      <c r="F108" s="7"/>
      <c r="G108" s="7"/>
      <c r="H108" s="7"/>
      <c r="I108" s="7"/>
    </row>
    <row r="109" spans="6:9" x14ac:dyDescent="0.2">
      <c r="F109" s="7"/>
      <c r="G109" s="7"/>
      <c r="H109" s="7"/>
      <c r="I109" s="7"/>
    </row>
    <row r="110" spans="6:9" x14ac:dyDescent="0.2">
      <c r="F110" s="7"/>
      <c r="G110" s="7"/>
      <c r="H110" s="7"/>
      <c r="I110" s="7"/>
    </row>
    <row r="111" spans="6:9" x14ac:dyDescent="0.2">
      <c r="F111" s="7"/>
      <c r="G111" s="7"/>
      <c r="H111" s="7"/>
      <c r="I111" s="7"/>
    </row>
    <row r="112" spans="6:9" x14ac:dyDescent="0.2">
      <c r="F112" s="7"/>
      <c r="G112" s="7"/>
      <c r="H112" s="7"/>
      <c r="I112" s="7"/>
    </row>
    <row r="113" spans="6:9" x14ac:dyDescent="0.2">
      <c r="F113" s="7"/>
      <c r="G113" s="7"/>
      <c r="H113" s="7"/>
      <c r="I113" s="7"/>
    </row>
    <row r="114" spans="6:9" x14ac:dyDescent="0.2">
      <c r="F114" s="7"/>
      <c r="G114" s="7"/>
      <c r="H114" s="7"/>
      <c r="I114" s="7"/>
    </row>
    <row r="115" spans="6:9" x14ac:dyDescent="0.2">
      <c r="F115" s="7"/>
      <c r="G115" s="7"/>
      <c r="H115" s="7"/>
      <c r="I115" s="7"/>
    </row>
    <row r="116" spans="6:9" x14ac:dyDescent="0.2">
      <c r="F116" s="9"/>
      <c r="G116" s="9"/>
      <c r="H116" s="9"/>
      <c r="I116" s="9"/>
    </row>
    <row r="117" spans="6:9" x14ac:dyDescent="0.2">
      <c r="F117" s="9"/>
      <c r="G117" s="9"/>
      <c r="H117" s="9"/>
      <c r="I117" s="9"/>
    </row>
    <row r="118" spans="6:9" x14ac:dyDescent="0.2">
      <c r="F118" s="9"/>
      <c r="G118" s="8"/>
      <c r="H118" s="8"/>
      <c r="I118" s="8"/>
    </row>
  </sheetData>
  <mergeCells count="23">
    <mergeCell ref="B14:C14"/>
    <mergeCell ref="I5:J5"/>
    <mergeCell ref="B5:C5"/>
    <mergeCell ref="B3:M3"/>
    <mergeCell ref="B1:M1"/>
    <mergeCell ref="B7:C7"/>
    <mergeCell ref="B6:C6"/>
    <mergeCell ref="B58:C58"/>
    <mergeCell ref="I58:J58"/>
    <mergeCell ref="I15:J15"/>
    <mergeCell ref="I6:J6"/>
    <mergeCell ref="I35:J35"/>
    <mergeCell ref="I28:J28"/>
    <mergeCell ref="I55:J55"/>
    <mergeCell ref="I51:J51"/>
    <mergeCell ref="I48:J48"/>
    <mergeCell ref="I44:J44"/>
    <mergeCell ref="I40:J40"/>
    <mergeCell ref="B54:C54"/>
    <mergeCell ref="B48:C48"/>
    <mergeCell ref="B43:C43"/>
    <mergeCell ref="B18:C18"/>
    <mergeCell ref="B12:C12"/>
  </mergeCells>
  <phoneticPr fontId="3"/>
  <printOptions horizontalCentered="1"/>
  <pageMargins left="0.78740157480314965" right="0.78740157480314965" top="0.51181102362204722" bottom="0.35433070866141736" header="0.31496062992125984" footer="0.31496062992125984"/>
  <pageSetup paperSize="9" scale="96" firstPageNumber="74" orientation="portrait" useFirstPageNumber="1" r:id="rId1"/>
  <headerFooter differentOddEven="1" alignWithMargins="0">
    <oddHeader>&amp;L〔４〕事　業　所</oddHeader>
    <oddFooter xml:space="preserve">&amp;C&amp;P </oddFooter>
    <evenHeader>&amp;R〔４〕事　業　所</evenHeader>
    <evenFooter>&amp;C&amp;P</evenFooter>
  </headerFooter>
  <colBreaks count="1" manualBreakCount="1">
    <brk id="7" max="5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104"/>
  <sheetViews>
    <sheetView view="pageBreakPreview" zoomScaleNormal="100" zoomScaleSheetLayoutView="100" workbookViewId="0">
      <selection activeCell="L60" sqref="L60"/>
    </sheetView>
  </sheetViews>
  <sheetFormatPr defaultColWidth="8.6328125" defaultRowHeight="11" x14ac:dyDescent="0.2"/>
  <cols>
    <col min="1" max="1" width="8.6328125" style="1"/>
    <col min="2" max="2" width="4.26953125" style="1" customWidth="1"/>
    <col min="3" max="3" width="5.453125" style="1" customWidth="1"/>
    <col min="4" max="7" width="3.90625" style="1" customWidth="1"/>
    <col min="8" max="8" width="4" style="1" customWidth="1"/>
    <col min="9" max="9" width="4.6328125" style="1" customWidth="1"/>
    <col min="10" max="10" width="4" style="1" customWidth="1"/>
    <col min="11" max="11" width="4.6328125" style="1" customWidth="1"/>
    <col min="12" max="13" width="4.26953125" style="1" customWidth="1"/>
    <col min="14" max="15" width="3.90625" style="1" customWidth="1"/>
    <col min="16" max="16" width="4" style="1" customWidth="1"/>
    <col min="17" max="17" width="4.7265625" style="1" customWidth="1"/>
    <col min="18" max="18" width="4.36328125" style="1" customWidth="1"/>
    <col min="19" max="19" width="4.7265625" style="1" customWidth="1"/>
    <col min="20" max="22" width="4.26953125" style="1" customWidth="1"/>
    <col min="23" max="23" width="4.90625" style="1" customWidth="1"/>
    <col min="24" max="24" width="4.26953125" style="1" customWidth="1"/>
    <col min="25" max="25" width="4.90625" style="1" customWidth="1"/>
    <col min="26" max="26" width="4.26953125" style="1" customWidth="1"/>
    <col min="27" max="27" width="4.90625" style="1" customWidth="1"/>
    <col min="28" max="28" width="4.26953125" style="1" customWidth="1"/>
    <col min="29" max="29" width="4.90625" style="1" customWidth="1"/>
    <col min="30" max="32" width="4.26953125" style="1" customWidth="1"/>
    <col min="33" max="33" width="4.90625" style="1" customWidth="1"/>
    <col min="34" max="36" width="4.26953125" style="1" customWidth="1"/>
    <col min="37" max="39" width="4.90625" style="1" customWidth="1"/>
    <col min="40" max="40" width="7.6328125" style="1" customWidth="1"/>
    <col min="41" max="41" width="8.6328125" style="1"/>
    <col min="42" max="42" width="3.6328125" style="1" customWidth="1"/>
    <col min="43" max="16384" width="8.6328125" style="1"/>
  </cols>
  <sheetData>
    <row r="1" spans="1:42" ht="19" x14ac:dyDescent="0.2">
      <c r="A1" s="232" t="s">
        <v>329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</row>
    <row r="2" spans="1:42" s="2" customFormat="1" ht="16.5" customHeight="1" thickBot="1" x14ac:dyDescent="0.25">
      <c r="A2" s="91" t="s">
        <v>276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2"/>
      <c r="T2" s="92" t="s">
        <v>330</v>
      </c>
      <c r="U2" s="91"/>
      <c r="V2" s="91" t="s">
        <v>310</v>
      </c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</row>
    <row r="3" spans="1:42" s="3" customFormat="1" ht="26.25" customHeight="1" x14ac:dyDescent="0.2">
      <c r="A3" s="181" t="s">
        <v>128</v>
      </c>
      <c r="B3" s="243" t="s">
        <v>129</v>
      </c>
      <c r="C3" s="243"/>
      <c r="D3" s="243" t="s">
        <v>130</v>
      </c>
      <c r="E3" s="243"/>
      <c r="F3" s="238" t="s">
        <v>142</v>
      </c>
      <c r="G3" s="241"/>
      <c r="H3" s="243" t="s">
        <v>132</v>
      </c>
      <c r="I3" s="243"/>
      <c r="J3" s="243" t="s">
        <v>134</v>
      </c>
      <c r="K3" s="243"/>
      <c r="L3" s="235" t="s">
        <v>143</v>
      </c>
      <c r="M3" s="235"/>
      <c r="N3" s="237" t="s">
        <v>137</v>
      </c>
      <c r="O3" s="237"/>
      <c r="P3" s="237" t="s">
        <v>144</v>
      </c>
      <c r="Q3" s="237"/>
      <c r="R3" s="237" t="s">
        <v>145</v>
      </c>
      <c r="S3" s="237"/>
      <c r="T3" s="237" t="s">
        <v>146</v>
      </c>
      <c r="U3" s="237"/>
      <c r="V3" s="238" t="s">
        <v>147</v>
      </c>
      <c r="W3" s="238"/>
      <c r="X3" s="235" t="s">
        <v>148</v>
      </c>
      <c r="Y3" s="235"/>
      <c r="Z3" s="235" t="s">
        <v>149</v>
      </c>
      <c r="AA3" s="235"/>
      <c r="AB3" s="235" t="s">
        <v>150</v>
      </c>
      <c r="AC3" s="235"/>
      <c r="AD3" s="237" t="s">
        <v>151</v>
      </c>
      <c r="AE3" s="237"/>
      <c r="AF3" s="237" t="s">
        <v>141</v>
      </c>
      <c r="AG3" s="237"/>
      <c r="AH3" s="238" t="s">
        <v>152</v>
      </c>
      <c r="AI3" s="238"/>
      <c r="AJ3" s="235" t="s">
        <v>153</v>
      </c>
      <c r="AK3" s="235"/>
      <c r="AL3" s="239" t="s">
        <v>308</v>
      </c>
      <c r="AM3" s="240"/>
      <c r="AN3" s="185" t="s">
        <v>128</v>
      </c>
    </row>
    <row r="4" spans="1:42" s="3" customFormat="1" ht="26.25" customHeight="1" x14ac:dyDescent="0.2">
      <c r="A4" s="242"/>
      <c r="B4" s="35" t="s">
        <v>121</v>
      </c>
      <c r="C4" s="35" t="s">
        <v>140</v>
      </c>
      <c r="D4" s="35" t="s">
        <v>121</v>
      </c>
      <c r="E4" s="35" t="s">
        <v>139</v>
      </c>
      <c r="F4" s="35" t="s">
        <v>121</v>
      </c>
      <c r="G4" s="35" t="s">
        <v>139</v>
      </c>
      <c r="H4" s="35" t="s">
        <v>121</v>
      </c>
      <c r="I4" s="35" t="s">
        <v>139</v>
      </c>
      <c r="J4" s="35" t="s">
        <v>121</v>
      </c>
      <c r="K4" s="35" t="s">
        <v>140</v>
      </c>
      <c r="L4" s="35" t="s">
        <v>121</v>
      </c>
      <c r="M4" s="35" t="s">
        <v>139</v>
      </c>
      <c r="N4" s="35" t="s">
        <v>121</v>
      </c>
      <c r="O4" s="35" t="s">
        <v>139</v>
      </c>
      <c r="P4" s="35" t="s">
        <v>121</v>
      </c>
      <c r="Q4" s="35" t="s">
        <v>139</v>
      </c>
      <c r="R4" s="35" t="s">
        <v>121</v>
      </c>
      <c r="S4" s="35" t="s">
        <v>139</v>
      </c>
      <c r="T4" s="35" t="s">
        <v>121</v>
      </c>
      <c r="U4" s="35" t="s">
        <v>139</v>
      </c>
      <c r="V4" s="35" t="s">
        <v>121</v>
      </c>
      <c r="W4" s="35" t="s">
        <v>140</v>
      </c>
      <c r="X4" s="35" t="s">
        <v>121</v>
      </c>
      <c r="Y4" s="35" t="s">
        <v>140</v>
      </c>
      <c r="Z4" s="35" t="s">
        <v>121</v>
      </c>
      <c r="AA4" s="35" t="s">
        <v>140</v>
      </c>
      <c r="AB4" s="35" t="s">
        <v>121</v>
      </c>
      <c r="AC4" s="35" t="s">
        <v>140</v>
      </c>
      <c r="AD4" s="35" t="s">
        <v>121</v>
      </c>
      <c r="AE4" s="35" t="s">
        <v>139</v>
      </c>
      <c r="AF4" s="35" t="s">
        <v>121</v>
      </c>
      <c r="AG4" s="35" t="s">
        <v>140</v>
      </c>
      <c r="AH4" s="35" t="s">
        <v>121</v>
      </c>
      <c r="AI4" s="35" t="s">
        <v>139</v>
      </c>
      <c r="AJ4" s="35" t="s">
        <v>121</v>
      </c>
      <c r="AK4" s="35" t="s">
        <v>140</v>
      </c>
      <c r="AL4" s="35" t="s">
        <v>121</v>
      </c>
      <c r="AM4" s="35" t="s">
        <v>140</v>
      </c>
      <c r="AN4" s="236"/>
    </row>
    <row r="5" spans="1:42" s="31" customFormat="1" ht="15.75" customHeight="1" x14ac:dyDescent="0.2">
      <c r="A5" s="30" t="s">
        <v>154</v>
      </c>
      <c r="B5" s="103">
        <f>SUM(B6:B48,B54:B96)</f>
        <v>5181</v>
      </c>
      <c r="C5" s="103">
        <f>SUM(C6:C48,C54:C96)</f>
        <v>67593</v>
      </c>
      <c r="D5" s="103">
        <f>SUM(D6:D48,D54:D96)</f>
        <v>5</v>
      </c>
      <c r="E5" s="103">
        <f t="shared" ref="E5:AM5" si="0">SUM(E6:E48,E54:E96)</f>
        <v>60</v>
      </c>
      <c r="F5" s="103">
        <f t="shared" si="0"/>
        <v>0</v>
      </c>
      <c r="G5" s="103">
        <f t="shared" si="0"/>
        <v>0</v>
      </c>
      <c r="H5" s="103">
        <f t="shared" si="0"/>
        <v>468</v>
      </c>
      <c r="I5" s="103">
        <f t="shared" si="0"/>
        <v>3380</v>
      </c>
      <c r="J5" s="103">
        <f t="shared" si="0"/>
        <v>677</v>
      </c>
      <c r="K5" s="103">
        <f t="shared" si="0"/>
        <v>20839</v>
      </c>
      <c r="L5" s="103">
        <f t="shared" si="0"/>
        <v>7</v>
      </c>
      <c r="M5" s="103">
        <f t="shared" si="0"/>
        <v>98</v>
      </c>
      <c r="N5" s="103">
        <f t="shared" si="0"/>
        <v>29</v>
      </c>
      <c r="O5" s="103">
        <f t="shared" si="0"/>
        <v>1130</v>
      </c>
      <c r="P5" s="103">
        <f t="shared" si="0"/>
        <v>255</v>
      </c>
      <c r="Q5" s="103">
        <f t="shared" si="0"/>
        <v>5766</v>
      </c>
      <c r="R5" s="103">
        <f t="shared" si="0"/>
        <v>964</v>
      </c>
      <c r="S5" s="103">
        <f t="shared" si="0"/>
        <v>9431</v>
      </c>
      <c r="T5" s="103">
        <f t="shared" si="0"/>
        <v>58</v>
      </c>
      <c r="U5" s="103">
        <f t="shared" si="0"/>
        <v>644</v>
      </c>
      <c r="V5" s="103">
        <f t="shared" si="0"/>
        <v>467</v>
      </c>
      <c r="W5" s="103">
        <f t="shared" si="0"/>
        <v>1565</v>
      </c>
      <c r="X5" s="103">
        <f t="shared" si="0"/>
        <v>101</v>
      </c>
      <c r="Y5" s="103">
        <f t="shared" si="0"/>
        <v>2343</v>
      </c>
      <c r="Z5" s="103">
        <f t="shared" si="0"/>
        <v>706</v>
      </c>
      <c r="AA5" s="103">
        <f t="shared" si="0"/>
        <v>4810</v>
      </c>
      <c r="AB5" s="103">
        <f t="shared" si="0"/>
        <v>415</v>
      </c>
      <c r="AC5" s="103">
        <f t="shared" si="0"/>
        <v>1608</v>
      </c>
      <c r="AD5" s="103">
        <f t="shared" si="0"/>
        <v>136</v>
      </c>
      <c r="AE5" s="103">
        <f t="shared" si="0"/>
        <v>2259</v>
      </c>
      <c r="AF5" s="103">
        <f t="shared" si="0"/>
        <v>544</v>
      </c>
      <c r="AG5" s="103">
        <f t="shared" si="0"/>
        <v>8327</v>
      </c>
      <c r="AH5" s="103">
        <f t="shared" si="0"/>
        <v>19</v>
      </c>
      <c r="AI5" s="103">
        <f t="shared" si="0"/>
        <v>335</v>
      </c>
      <c r="AJ5" s="103">
        <f t="shared" si="0"/>
        <v>317</v>
      </c>
      <c r="AK5" s="103">
        <f t="shared" si="0"/>
        <v>3484</v>
      </c>
      <c r="AL5" s="103">
        <f t="shared" si="0"/>
        <v>13</v>
      </c>
      <c r="AM5" s="103">
        <f t="shared" si="0"/>
        <v>1514</v>
      </c>
      <c r="AN5" s="36" t="s">
        <v>154</v>
      </c>
    </row>
    <row r="6" spans="1:42" s="3" customFormat="1" ht="15.75" customHeight="1" x14ac:dyDescent="0.2">
      <c r="A6" s="33" t="s">
        <v>60</v>
      </c>
      <c r="B6" s="104">
        <f>+D6+F6+H6+J6+L6+N6+P6+R6+T6+V6+X6+Z6+AB6+AD6+AF6+AH6+AJ6+AL6</f>
        <v>38</v>
      </c>
      <c r="C6" s="104">
        <f>+E6+G6+I6+K6+M6+O6+Q6+S6+U6+W6+Y6+AA6+AC6+AE6+AG6+AI6+AK6+AM6</f>
        <v>151</v>
      </c>
      <c r="D6" s="104">
        <v>0</v>
      </c>
      <c r="E6" s="104">
        <v>0</v>
      </c>
      <c r="F6" s="104">
        <v>0</v>
      </c>
      <c r="G6" s="104">
        <v>0</v>
      </c>
      <c r="H6" s="104">
        <v>2</v>
      </c>
      <c r="I6" s="104">
        <v>9</v>
      </c>
      <c r="J6" s="104">
        <v>0</v>
      </c>
      <c r="K6" s="104">
        <v>0</v>
      </c>
      <c r="L6" s="104">
        <v>0</v>
      </c>
      <c r="M6" s="104">
        <v>0</v>
      </c>
      <c r="N6" s="104">
        <v>1</v>
      </c>
      <c r="O6" s="104">
        <v>3</v>
      </c>
      <c r="P6" s="104">
        <v>0</v>
      </c>
      <c r="Q6" s="104">
        <v>0</v>
      </c>
      <c r="R6" s="104">
        <v>9</v>
      </c>
      <c r="S6" s="104">
        <v>22</v>
      </c>
      <c r="T6" s="104">
        <v>0</v>
      </c>
      <c r="U6" s="104">
        <v>0</v>
      </c>
      <c r="V6" s="104">
        <v>1</v>
      </c>
      <c r="W6" s="104">
        <v>1</v>
      </c>
      <c r="X6" s="104">
        <v>2</v>
      </c>
      <c r="Y6" s="104">
        <v>3</v>
      </c>
      <c r="Z6" s="104">
        <v>8</v>
      </c>
      <c r="AA6" s="104">
        <v>14</v>
      </c>
      <c r="AB6" s="104">
        <v>4</v>
      </c>
      <c r="AC6" s="104">
        <v>7</v>
      </c>
      <c r="AD6" s="104">
        <v>2</v>
      </c>
      <c r="AE6" s="104">
        <v>5</v>
      </c>
      <c r="AF6" s="104">
        <v>9</v>
      </c>
      <c r="AG6" s="104">
        <v>87</v>
      </c>
      <c r="AH6" s="104">
        <v>0</v>
      </c>
      <c r="AI6" s="104">
        <v>0</v>
      </c>
      <c r="AJ6" s="104">
        <v>0</v>
      </c>
      <c r="AK6" s="104">
        <v>0</v>
      </c>
      <c r="AL6" s="104">
        <v>0</v>
      </c>
      <c r="AM6" s="104">
        <v>0</v>
      </c>
      <c r="AN6" s="37" t="s">
        <v>60</v>
      </c>
    </row>
    <row r="7" spans="1:42" s="3" customFormat="1" ht="15.75" customHeight="1" x14ac:dyDescent="0.2">
      <c r="A7" s="33" t="s">
        <v>48</v>
      </c>
      <c r="B7" s="104">
        <f t="shared" ref="B7:B48" si="1">+D7+F7+H7+J7+L7+N7+P7+R7+T7+V7+X7+Z7+AB7+AD7+AF7+AH7+AJ7+AL7</f>
        <v>28</v>
      </c>
      <c r="C7" s="104">
        <f t="shared" ref="C7:C48" si="2">+E7+G7+I7+K7+M7+O7+Q7+S7+U7+W7+Y7+AA7+AC7+AE7+AG7+AI7+AK7+AM7</f>
        <v>660</v>
      </c>
      <c r="D7" s="104">
        <v>0</v>
      </c>
      <c r="E7" s="104">
        <v>0</v>
      </c>
      <c r="F7" s="104">
        <v>0</v>
      </c>
      <c r="G7" s="104">
        <v>0</v>
      </c>
      <c r="H7" s="104">
        <v>6</v>
      </c>
      <c r="I7" s="104">
        <v>124</v>
      </c>
      <c r="J7" s="104">
        <v>2</v>
      </c>
      <c r="K7" s="104">
        <v>11</v>
      </c>
      <c r="L7" s="104">
        <v>2</v>
      </c>
      <c r="M7" s="104">
        <v>63</v>
      </c>
      <c r="N7" s="104">
        <v>0</v>
      </c>
      <c r="O7" s="104">
        <v>0</v>
      </c>
      <c r="P7" s="104">
        <v>0</v>
      </c>
      <c r="Q7" s="104">
        <v>0</v>
      </c>
      <c r="R7" s="104">
        <v>1</v>
      </c>
      <c r="S7" s="104">
        <v>4</v>
      </c>
      <c r="T7" s="104">
        <v>1</v>
      </c>
      <c r="U7" s="104">
        <v>1</v>
      </c>
      <c r="V7" s="104">
        <v>3</v>
      </c>
      <c r="W7" s="104">
        <v>7</v>
      </c>
      <c r="X7" s="104">
        <v>2</v>
      </c>
      <c r="Y7" s="104">
        <v>29</v>
      </c>
      <c r="Z7" s="104">
        <v>4</v>
      </c>
      <c r="AA7" s="104">
        <v>8</v>
      </c>
      <c r="AB7" s="104">
        <v>0</v>
      </c>
      <c r="AC7" s="104">
        <v>0</v>
      </c>
      <c r="AD7" s="104">
        <v>3</v>
      </c>
      <c r="AE7" s="104">
        <v>40</v>
      </c>
      <c r="AF7" s="104">
        <v>1</v>
      </c>
      <c r="AG7" s="104">
        <v>20</v>
      </c>
      <c r="AH7" s="104">
        <v>0</v>
      </c>
      <c r="AI7" s="104">
        <v>0</v>
      </c>
      <c r="AJ7" s="104">
        <v>3</v>
      </c>
      <c r="AK7" s="104">
        <v>353</v>
      </c>
      <c r="AL7" s="104">
        <v>0</v>
      </c>
      <c r="AM7" s="104">
        <v>0</v>
      </c>
      <c r="AN7" s="37" t="s">
        <v>48</v>
      </c>
    </row>
    <row r="8" spans="1:42" s="3" customFormat="1" ht="15.75" customHeight="1" x14ac:dyDescent="0.2">
      <c r="A8" s="33" t="s">
        <v>45</v>
      </c>
      <c r="B8" s="104">
        <f t="shared" si="1"/>
        <v>84</v>
      </c>
      <c r="C8" s="104">
        <f t="shared" si="2"/>
        <v>317</v>
      </c>
      <c r="D8" s="105">
        <v>0</v>
      </c>
      <c r="E8" s="105">
        <v>0</v>
      </c>
      <c r="F8" s="105">
        <v>0</v>
      </c>
      <c r="G8" s="105">
        <v>0</v>
      </c>
      <c r="H8" s="105">
        <v>6</v>
      </c>
      <c r="I8" s="105">
        <v>29</v>
      </c>
      <c r="J8" s="105">
        <v>2</v>
      </c>
      <c r="K8" s="105">
        <v>5</v>
      </c>
      <c r="L8" s="105">
        <v>0</v>
      </c>
      <c r="M8" s="105">
        <v>0</v>
      </c>
      <c r="N8" s="105">
        <v>0</v>
      </c>
      <c r="O8" s="105">
        <v>0</v>
      </c>
      <c r="P8" s="105">
        <v>3</v>
      </c>
      <c r="Q8" s="105">
        <v>25</v>
      </c>
      <c r="R8" s="105">
        <v>24</v>
      </c>
      <c r="S8" s="105">
        <v>107</v>
      </c>
      <c r="T8" s="105">
        <v>0</v>
      </c>
      <c r="U8" s="105">
        <v>0</v>
      </c>
      <c r="V8" s="105">
        <v>2</v>
      </c>
      <c r="W8" s="105">
        <v>4</v>
      </c>
      <c r="X8" s="105">
        <v>2</v>
      </c>
      <c r="Y8" s="105">
        <v>20</v>
      </c>
      <c r="Z8" s="105">
        <v>21</v>
      </c>
      <c r="AA8" s="105">
        <v>38</v>
      </c>
      <c r="AB8" s="105">
        <v>14</v>
      </c>
      <c r="AC8" s="105">
        <v>28</v>
      </c>
      <c r="AD8" s="105">
        <v>0</v>
      </c>
      <c r="AE8" s="105">
        <v>0</v>
      </c>
      <c r="AF8" s="105">
        <v>9</v>
      </c>
      <c r="AG8" s="105">
        <v>60</v>
      </c>
      <c r="AH8" s="105">
        <v>0</v>
      </c>
      <c r="AI8" s="105">
        <v>0</v>
      </c>
      <c r="AJ8" s="105">
        <v>1</v>
      </c>
      <c r="AK8" s="105">
        <v>1</v>
      </c>
      <c r="AL8" s="105">
        <v>0</v>
      </c>
      <c r="AM8" s="105">
        <v>0</v>
      </c>
      <c r="AN8" s="37" t="s">
        <v>45</v>
      </c>
    </row>
    <row r="9" spans="1:42" s="3" customFormat="1" ht="15.75" customHeight="1" x14ac:dyDescent="0.2">
      <c r="A9" s="96" t="s">
        <v>6</v>
      </c>
      <c r="B9" s="111">
        <f t="shared" si="1"/>
        <v>54</v>
      </c>
      <c r="C9" s="106">
        <f t="shared" si="2"/>
        <v>1382</v>
      </c>
      <c r="D9" s="106">
        <v>0</v>
      </c>
      <c r="E9" s="106">
        <v>0</v>
      </c>
      <c r="F9" s="106">
        <v>0</v>
      </c>
      <c r="G9" s="106">
        <v>0</v>
      </c>
      <c r="H9" s="106">
        <v>8</v>
      </c>
      <c r="I9" s="106">
        <v>98</v>
      </c>
      <c r="J9" s="106">
        <v>3</v>
      </c>
      <c r="K9" s="106">
        <v>249</v>
      </c>
      <c r="L9" s="106">
        <v>0</v>
      </c>
      <c r="M9" s="106">
        <v>0</v>
      </c>
      <c r="N9" s="106">
        <v>0</v>
      </c>
      <c r="O9" s="106">
        <v>0</v>
      </c>
      <c r="P9" s="106">
        <v>0</v>
      </c>
      <c r="Q9" s="106">
        <v>0</v>
      </c>
      <c r="R9" s="106">
        <v>6</v>
      </c>
      <c r="S9" s="106">
        <v>71</v>
      </c>
      <c r="T9" s="106">
        <v>0</v>
      </c>
      <c r="U9" s="106">
        <v>0</v>
      </c>
      <c r="V9" s="106">
        <v>13</v>
      </c>
      <c r="W9" s="106">
        <v>31</v>
      </c>
      <c r="X9" s="106">
        <v>2</v>
      </c>
      <c r="Y9" s="106">
        <v>2</v>
      </c>
      <c r="Z9" s="106">
        <v>5</v>
      </c>
      <c r="AA9" s="106">
        <v>239</v>
      </c>
      <c r="AB9" s="106">
        <v>4</v>
      </c>
      <c r="AC9" s="106">
        <v>7</v>
      </c>
      <c r="AD9" s="106">
        <v>3</v>
      </c>
      <c r="AE9" s="106">
        <v>69</v>
      </c>
      <c r="AF9" s="106">
        <v>3</v>
      </c>
      <c r="AG9" s="106">
        <v>38</v>
      </c>
      <c r="AH9" s="106">
        <v>1</v>
      </c>
      <c r="AI9" s="106">
        <v>205</v>
      </c>
      <c r="AJ9" s="106">
        <v>5</v>
      </c>
      <c r="AK9" s="106">
        <v>50</v>
      </c>
      <c r="AL9" s="106">
        <v>1</v>
      </c>
      <c r="AM9" s="106">
        <v>323</v>
      </c>
      <c r="AN9" s="95" t="s">
        <v>6</v>
      </c>
      <c r="AO9" s="6"/>
      <c r="AP9" s="6"/>
    </row>
    <row r="10" spans="1:42" s="3" customFormat="1" ht="15.75" customHeight="1" x14ac:dyDescent="0.2">
      <c r="A10" s="33" t="s">
        <v>54</v>
      </c>
      <c r="B10" s="104">
        <f t="shared" si="1"/>
        <v>5</v>
      </c>
      <c r="C10" s="104">
        <f t="shared" si="2"/>
        <v>79</v>
      </c>
      <c r="D10" s="104">
        <v>0</v>
      </c>
      <c r="E10" s="104">
        <v>0</v>
      </c>
      <c r="F10" s="104">
        <v>0</v>
      </c>
      <c r="G10" s="104">
        <v>0</v>
      </c>
      <c r="H10" s="104">
        <v>1</v>
      </c>
      <c r="I10" s="104">
        <v>28</v>
      </c>
      <c r="J10" s="104">
        <v>1</v>
      </c>
      <c r="K10" s="104">
        <v>4</v>
      </c>
      <c r="L10" s="104">
        <v>0</v>
      </c>
      <c r="M10" s="104">
        <v>0</v>
      </c>
      <c r="N10" s="104">
        <v>0</v>
      </c>
      <c r="O10" s="104">
        <v>0</v>
      </c>
      <c r="P10" s="104">
        <v>2</v>
      </c>
      <c r="Q10" s="104">
        <v>45</v>
      </c>
      <c r="R10" s="104">
        <v>1</v>
      </c>
      <c r="S10" s="104">
        <v>2</v>
      </c>
      <c r="T10" s="104">
        <v>0</v>
      </c>
      <c r="U10" s="104">
        <v>0</v>
      </c>
      <c r="V10" s="104">
        <v>0</v>
      </c>
      <c r="W10" s="104">
        <v>0</v>
      </c>
      <c r="X10" s="104">
        <v>0</v>
      </c>
      <c r="Y10" s="104">
        <v>0</v>
      </c>
      <c r="Z10" s="104">
        <v>0</v>
      </c>
      <c r="AA10" s="104">
        <v>0</v>
      </c>
      <c r="AB10" s="104">
        <v>0</v>
      </c>
      <c r="AC10" s="104">
        <v>0</v>
      </c>
      <c r="AD10" s="104">
        <v>0</v>
      </c>
      <c r="AE10" s="104">
        <v>0</v>
      </c>
      <c r="AF10" s="104">
        <v>0</v>
      </c>
      <c r="AG10" s="104">
        <v>0</v>
      </c>
      <c r="AH10" s="104">
        <v>0</v>
      </c>
      <c r="AI10" s="104">
        <v>0</v>
      </c>
      <c r="AJ10" s="104">
        <v>0</v>
      </c>
      <c r="AK10" s="104">
        <v>0</v>
      </c>
      <c r="AL10" s="104">
        <v>0</v>
      </c>
      <c r="AM10" s="104">
        <v>0</v>
      </c>
      <c r="AN10" s="37" t="s">
        <v>54</v>
      </c>
    </row>
    <row r="11" spans="1:42" s="3" customFormat="1" ht="15.75" customHeight="1" x14ac:dyDescent="0.2">
      <c r="A11" s="33" t="s">
        <v>51</v>
      </c>
      <c r="B11" s="104">
        <f t="shared" si="1"/>
        <v>38</v>
      </c>
      <c r="C11" s="104">
        <f t="shared" si="2"/>
        <v>246</v>
      </c>
      <c r="D11" s="104">
        <v>0</v>
      </c>
      <c r="E11" s="104">
        <v>0</v>
      </c>
      <c r="F11" s="104">
        <v>0</v>
      </c>
      <c r="G11" s="104">
        <v>0</v>
      </c>
      <c r="H11" s="104">
        <v>6</v>
      </c>
      <c r="I11" s="104">
        <v>26</v>
      </c>
      <c r="J11" s="104">
        <v>8</v>
      </c>
      <c r="K11" s="104">
        <v>88</v>
      </c>
      <c r="L11" s="104">
        <v>0</v>
      </c>
      <c r="M11" s="104">
        <v>0</v>
      </c>
      <c r="N11" s="104">
        <v>0</v>
      </c>
      <c r="O11" s="104">
        <v>0</v>
      </c>
      <c r="P11" s="104">
        <v>1</v>
      </c>
      <c r="Q11" s="104">
        <v>3</v>
      </c>
      <c r="R11" s="104">
        <v>7</v>
      </c>
      <c r="S11" s="104">
        <v>33</v>
      </c>
      <c r="T11" s="104">
        <v>1</v>
      </c>
      <c r="U11" s="104">
        <v>1</v>
      </c>
      <c r="V11" s="104">
        <v>6</v>
      </c>
      <c r="W11" s="104">
        <v>12</v>
      </c>
      <c r="X11" s="104">
        <v>0</v>
      </c>
      <c r="Y11" s="104">
        <v>0</v>
      </c>
      <c r="Z11" s="104">
        <v>0</v>
      </c>
      <c r="AA11" s="104">
        <v>0</v>
      </c>
      <c r="AB11" s="104">
        <v>1</v>
      </c>
      <c r="AC11" s="104">
        <v>20</v>
      </c>
      <c r="AD11" s="104">
        <v>2</v>
      </c>
      <c r="AE11" s="104">
        <v>43</v>
      </c>
      <c r="AF11" s="104">
        <v>2</v>
      </c>
      <c r="AG11" s="104">
        <v>10</v>
      </c>
      <c r="AH11" s="104">
        <v>0</v>
      </c>
      <c r="AI11" s="104">
        <v>0</v>
      </c>
      <c r="AJ11" s="104">
        <v>4</v>
      </c>
      <c r="AK11" s="104">
        <v>10</v>
      </c>
      <c r="AL11" s="104">
        <v>0</v>
      </c>
      <c r="AM11" s="104">
        <v>0</v>
      </c>
      <c r="AN11" s="37" t="s">
        <v>51</v>
      </c>
    </row>
    <row r="12" spans="1:42" s="3" customFormat="1" ht="15" customHeight="1" x14ac:dyDescent="0.2">
      <c r="A12" s="33" t="s">
        <v>26</v>
      </c>
      <c r="B12" s="104">
        <f t="shared" si="1"/>
        <v>92</v>
      </c>
      <c r="C12" s="104">
        <f t="shared" si="2"/>
        <v>735</v>
      </c>
      <c r="D12" s="104">
        <v>0</v>
      </c>
      <c r="E12" s="104">
        <v>0</v>
      </c>
      <c r="F12" s="104">
        <v>0</v>
      </c>
      <c r="G12" s="104">
        <v>0</v>
      </c>
      <c r="H12" s="104">
        <v>14</v>
      </c>
      <c r="I12" s="104">
        <v>72</v>
      </c>
      <c r="J12" s="104">
        <v>16</v>
      </c>
      <c r="K12" s="104">
        <v>247</v>
      </c>
      <c r="L12" s="104">
        <v>0</v>
      </c>
      <c r="M12" s="104">
        <v>0</v>
      </c>
      <c r="N12" s="104">
        <v>0</v>
      </c>
      <c r="O12" s="104">
        <v>0</v>
      </c>
      <c r="P12" s="104">
        <v>2</v>
      </c>
      <c r="Q12" s="104">
        <v>12</v>
      </c>
      <c r="R12" s="104">
        <v>22</v>
      </c>
      <c r="S12" s="104">
        <v>146</v>
      </c>
      <c r="T12" s="104">
        <v>3</v>
      </c>
      <c r="U12" s="104">
        <v>36</v>
      </c>
      <c r="V12" s="104">
        <v>8</v>
      </c>
      <c r="W12" s="104">
        <v>50</v>
      </c>
      <c r="X12" s="104">
        <v>1</v>
      </c>
      <c r="Y12" s="104">
        <v>6</v>
      </c>
      <c r="Z12" s="104">
        <v>8</v>
      </c>
      <c r="AA12" s="104">
        <v>24</v>
      </c>
      <c r="AB12" s="104">
        <v>5</v>
      </c>
      <c r="AC12" s="104">
        <v>14</v>
      </c>
      <c r="AD12" s="104">
        <v>2</v>
      </c>
      <c r="AE12" s="104">
        <v>56</v>
      </c>
      <c r="AF12" s="104">
        <v>6</v>
      </c>
      <c r="AG12" s="104">
        <v>47</v>
      </c>
      <c r="AH12" s="104">
        <v>1</v>
      </c>
      <c r="AI12" s="104">
        <v>6</v>
      </c>
      <c r="AJ12" s="104">
        <v>4</v>
      </c>
      <c r="AK12" s="104">
        <v>19</v>
      </c>
      <c r="AL12" s="104">
        <v>0</v>
      </c>
      <c r="AM12" s="104">
        <v>0</v>
      </c>
      <c r="AN12" s="37" t="s">
        <v>26</v>
      </c>
    </row>
    <row r="13" spans="1:42" s="3" customFormat="1" ht="15" customHeight="1" x14ac:dyDescent="0.2">
      <c r="A13" s="33" t="s">
        <v>58</v>
      </c>
      <c r="B13" s="104">
        <f t="shared" si="1"/>
        <v>51</v>
      </c>
      <c r="C13" s="104">
        <f t="shared" si="2"/>
        <v>261</v>
      </c>
      <c r="D13" s="104">
        <v>0</v>
      </c>
      <c r="E13" s="104">
        <v>0</v>
      </c>
      <c r="F13" s="104">
        <v>0</v>
      </c>
      <c r="G13" s="104">
        <v>0</v>
      </c>
      <c r="H13" s="104">
        <v>3</v>
      </c>
      <c r="I13" s="104">
        <v>22</v>
      </c>
      <c r="J13" s="104">
        <v>6</v>
      </c>
      <c r="K13" s="104">
        <v>28</v>
      </c>
      <c r="L13" s="104">
        <v>0</v>
      </c>
      <c r="M13" s="104">
        <v>0</v>
      </c>
      <c r="N13" s="104">
        <v>0</v>
      </c>
      <c r="O13" s="104">
        <v>0</v>
      </c>
      <c r="P13" s="104">
        <v>3</v>
      </c>
      <c r="Q13" s="104">
        <v>13</v>
      </c>
      <c r="R13" s="104">
        <v>12</v>
      </c>
      <c r="S13" s="104">
        <v>80</v>
      </c>
      <c r="T13" s="104">
        <v>0</v>
      </c>
      <c r="U13" s="104">
        <v>0</v>
      </c>
      <c r="V13" s="104">
        <v>4</v>
      </c>
      <c r="W13" s="104">
        <v>15</v>
      </c>
      <c r="X13" s="104">
        <v>3</v>
      </c>
      <c r="Y13" s="104">
        <v>11</v>
      </c>
      <c r="Z13" s="104">
        <v>7</v>
      </c>
      <c r="AA13" s="104">
        <v>28</v>
      </c>
      <c r="AB13" s="104">
        <v>7</v>
      </c>
      <c r="AC13" s="104">
        <v>18</v>
      </c>
      <c r="AD13" s="104">
        <v>0</v>
      </c>
      <c r="AE13" s="104">
        <v>0</v>
      </c>
      <c r="AF13" s="104">
        <v>4</v>
      </c>
      <c r="AG13" s="104">
        <v>38</v>
      </c>
      <c r="AH13" s="104">
        <v>0</v>
      </c>
      <c r="AI13" s="104">
        <v>0</v>
      </c>
      <c r="AJ13" s="104">
        <v>2</v>
      </c>
      <c r="AK13" s="104">
        <v>8</v>
      </c>
      <c r="AL13" s="104">
        <v>0</v>
      </c>
      <c r="AM13" s="104">
        <v>0</v>
      </c>
      <c r="AN13" s="37" t="s">
        <v>58</v>
      </c>
    </row>
    <row r="14" spans="1:42" s="3" customFormat="1" ht="15" customHeight="1" x14ac:dyDescent="0.2">
      <c r="A14" s="96" t="s">
        <v>52</v>
      </c>
      <c r="B14" s="111">
        <f t="shared" si="1"/>
        <v>43</v>
      </c>
      <c r="C14" s="106">
        <f t="shared" si="2"/>
        <v>339</v>
      </c>
      <c r="D14" s="106">
        <v>0</v>
      </c>
      <c r="E14" s="106">
        <v>0</v>
      </c>
      <c r="F14" s="106">
        <v>0</v>
      </c>
      <c r="G14" s="106">
        <v>0</v>
      </c>
      <c r="H14" s="106">
        <v>4</v>
      </c>
      <c r="I14" s="106">
        <v>20</v>
      </c>
      <c r="J14" s="106">
        <v>2</v>
      </c>
      <c r="K14" s="106">
        <v>15</v>
      </c>
      <c r="L14" s="106">
        <v>0</v>
      </c>
      <c r="M14" s="106">
        <v>0</v>
      </c>
      <c r="N14" s="106">
        <v>0</v>
      </c>
      <c r="O14" s="106">
        <v>0</v>
      </c>
      <c r="P14" s="106">
        <v>0</v>
      </c>
      <c r="Q14" s="106">
        <v>0</v>
      </c>
      <c r="R14" s="106">
        <v>15</v>
      </c>
      <c r="S14" s="106">
        <v>179</v>
      </c>
      <c r="T14" s="106">
        <v>0</v>
      </c>
      <c r="U14" s="106">
        <v>0</v>
      </c>
      <c r="V14" s="106">
        <v>2</v>
      </c>
      <c r="W14" s="106">
        <v>8</v>
      </c>
      <c r="X14" s="106">
        <v>1</v>
      </c>
      <c r="Y14" s="106">
        <v>1</v>
      </c>
      <c r="Z14" s="106">
        <v>7</v>
      </c>
      <c r="AA14" s="106">
        <v>38</v>
      </c>
      <c r="AB14" s="106">
        <v>3</v>
      </c>
      <c r="AC14" s="106">
        <v>4</v>
      </c>
      <c r="AD14" s="106">
        <v>2</v>
      </c>
      <c r="AE14" s="106">
        <v>38</v>
      </c>
      <c r="AF14" s="106">
        <v>4</v>
      </c>
      <c r="AG14" s="106">
        <v>26</v>
      </c>
      <c r="AH14" s="106">
        <v>0</v>
      </c>
      <c r="AI14" s="106">
        <v>0</v>
      </c>
      <c r="AJ14" s="106">
        <v>3</v>
      </c>
      <c r="AK14" s="106">
        <v>10</v>
      </c>
      <c r="AL14" s="106">
        <v>0</v>
      </c>
      <c r="AM14" s="106">
        <v>0</v>
      </c>
      <c r="AN14" s="95" t="s">
        <v>52</v>
      </c>
    </row>
    <row r="15" spans="1:42" s="3" customFormat="1" ht="15" customHeight="1" x14ac:dyDescent="0.2">
      <c r="A15" s="33" t="s">
        <v>57</v>
      </c>
      <c r="B15" s="104">
        <f t="shared" si="1"/>
        <v>43</v>
      </c>
      <c r="C15" s="104">
        <f t="shared" si="2"/>
        <v>265</v>
      </c>
      <c r="D15" s="104">
        <v>0</v>
      </c>
      <c r="E15" s="104">
        <v>0</v>
      </c>
      <c r="F15" s="104">
        <v>0</v>
      </c>
      <c r="G15" s="104">
        <v>0</v>
      </c>
      <c r="H15" s="104">
        <v>3</v>
      </c>
      <c r="I15" s="104">
        <v>8</v>
      </c>
      <c r="J15" s="104">
        <v>1</v>
      </c>
      <c r="K15" s="104">
        <v>1</v>
      </c>
      <c r="L15" s="104">
        <v>0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17</v>
      </c>
      <c r="S15" s="104">
        <v>134</v>
      </c>
      <c r="T15" s="104">
        <v>2</v>
      </c>
      <c r="U15" s="104">
        <v>10</v>
      </c>
      <c r="V15" s="104">
        <v>5</v>
      </c>
      <c r="W15" s="104">
        <v>53</v>
      </c>
      <c r="X15" s="104">
        <v>0</v>
      </c>
      <c r="Y15" s="104">
        <v>0</v>
      </c>
      <c r="Z15" s="104">
        <v>5</v>
      </c>
      <c r="AA15" s="104">
        <v>9</v>
      </c>
      <c r="AB15" s="104">
        <v>2</v>
      </c>
      <c r="AC15" s="104">
        <v>3</v>
      </c>
      <c r="AD15" s="104">
        <v>0</v>
      </c>
      <c r="AE15" s="104">
        <v>0</v>
      </c>
      <c r="AF15" s="104">
        <v>7</v>
      </c>
      <c r="AG15" s="104">
        <v>46</v>
      </c>
      <c r="AH15" s="104">
        <v>0</v>
      </c>
      <c r="AI15" s="104">
        <v>0</v>
      </c>
      <c r="AJ15" s="104">
        <v>1</v>
      </c>
      <c r="AK15" s="104">
        <v>1</v>
      </c>
      <c r="AL15" s="104">
        <v>0</v>
      </c>
      <c r="AM15" s="104">
        <v>0</v>
      </c>
      <c r="AN15" s="37" t="s">
        <v>57</v>
      </c>
    </row>
    <row r="16" spans="1:42" s="3" customFormat="1" ht="15" customHeight="1" x14ac:dyDescent="0.2">
      <c r="A16" s="33" t="s">
        <v>9</v>
      </c>
      <c r="B16" s="104">
        <f t="shared" si="1"/>
        <v>37</v>
      </c>
      <c r="C16" s="104">
        <f t="shared" si="2"/>
        <v>656</v>
      </c>
      <c r="D16" s="104">
        <v>1</v>
      </c>
      <c r="E16" s="104">
        <v>39</v>
      </c>
      <c r="F16" s="104">
        <v>0</v>
      </c>
      <c r="G16" s="104">
        <v>0</v>
      </c>
      <c r="H16" s="104">
        <v>11</v>
      </c>
      <c r="I16" s="104">
        <v>50</v>
      </c>
      <c r="J16" s="104">
        <v>2</v>
      </c>
      <c r="K16" s="104">
        <v>9</v>
      </c>
      <c r="L16" s="104">
        <v>0</v>
      </c>
      <c r="M16" s="104">
        <v>0</v>
      </c>
      <c r="N16" s="104">
        <v>0</v>
      </c>
      <c r="O16" s="104">
        <v>0</v>
      </c>
      <c r="P16" s="104">
        <v>4</v>
      </c>
      <c r="Q16" s="104">
        <v>301</v>
      </c>
      <c r="R16" s="104">
        <v>1</v>
      </c>
      <c r="S16" s="104">
        <v>92</v>
      </c>
      <c r="T16" s="104">
        <v>0</v>
      </c>
      <c r="U16" s="104">
        <v>0</v>
      </c>
      <c r="V16" s="104">
        <v>0</v>
      </c>
      <c r="W16" s="104">
        <v>0</v>
      </c>
      <c r="X16" s="104">
        <v>0</v>
      </c>
      <c r="Y16" s="104">
        <v>0</v>
      </c>
      <c r="Z16" s="104">
        <v>5</v>
      </c>
      <c r="AA16" s="104">
        <v>24</v>
      </c>
      <c r="AB16" s="104">
        <v>2</v>
      </c>
      <c r="AC16" s="104">
        <v>2</v>
      </c>
      <c r="AD16" s="104">
        <v>2</v>
      </c>
      <c r="AE16" s="104">
        <v>72</v>
      </c>
      <c r="AF16" s="104">
        <v>4</v>
      </c>
      <c r="AG16" s="104">
        <v>39</v>
      </c>
      <c r="AH16" s="104">
        <v>1</v>
      </c>
      <c r="AI16" s="104">
        <v>5</v>
      </c>
      <c r="AJ16" s="104">
        <v>4</v>
      </c>
      <c r="AK16" s="104">
        <v>23</v>
      </c>
      <c r="AL16" s="104">
        <v>0</v>
      </c>
      <c r="AM16" s="104">
        <v>0</v>
      </c>
      <c r="AN16" s="37" t="s">
        <v>9</v>
      </c>
    </row>
    <row r="17" spans="1:40" s="3" customFormat="1" ht="15" customHeight="1" x14ac:dyDescent="0.2">
      <c r="A17" s="33" t="s">
        <v>12</v>
      </c>
      <c r="B17" s="104">
        <f t="shared" si="1"/>
        <v>80</v>
      </c>
      <c r="C17" s="104">
        <f t="shared" si="2"/>
        <v>504</v>
      </c>
      <c r="D17" s="104">
        <v>0</v>
      </c>
      <c r="E17" s="104">
        <v>0</v>
      </c>
      <c r="F17" s="104">
        <v>0</v>
      </c>
      <c r="G17" s="104">
        <v>0</v>
      </c>
      <c r="H17" s="104">
        <v>6</v>
      </c>
      <c r="I17" s="104">
        <v>72</v>
      </c>
      <c r="J17" s="104">
        <v>1</v>
      </c>
      <c r="K17" s="104">
        <v>2</v>
      </c>
      <c r="L17" s="104">
        <v>0</v>
      </c>
      <c r="M17" s="104">
        <v>0</v>
      </c>
      <c r="N17" s="104">
        <v>1</v>
      </c>
      <c r="O17" s="104">
        <v>4</v>
      </c>
      <c r="P17" s="104">
        <v>0</v>
      </c>
      <c r="Q17" s="104">
        <v>0</v>
      </c>
      <c r="R17" s="104">
        <v>12</v>
      </c>
      <c r="S17" s="104">
        <v>145</v>
      </c>
      <c r="T17" s="104">
        <v>2</v>
      </c>
      <c r="U17" s="104">
        <v>34</v>
      </c>
      <c r="V17" s="104">
        <v>17</v>
      </c>
      <c r="W17" s="104">
        <v>42</v>
      </c>
      <c r="X17" s="104">
        <v>1</v>
      </c>
      <c r="Y17" s="104">
        <v>6</v>
      </c>
      <c r="Z17" s="104">
        <v>17</v>
      </c>
      <c r="AA17" s="104">
        <v>88</v>
      </c>
      <c r="AB17" s="104">
        <v>7</v>
      </c>
      <c r="AC17" s="104">
        <v>20</v>
      </c>
      <c r="AD17" s="104">
        <v>0</v>
      </c>
      <c r="AE17" s="104">
        <v>0</v>
      </c>
      <c r="AF17" s="104">
        <v>14</v>
      </c>
      <c r="AG17" s="104">
        <v>81</v>
      </c>
      <c r="AH17" s="104">
        <v>0</v>
      </c>
      <c r="AI17" s="104">
        <v>0</v>
      </c>
      <c r="AJ17" s="104">
        <v>2</v>
      </c>
      <c r="AK17" s="104">
        <v>10</v>
      </c>
      <c r="AL17" s="104">
        <v>0</v>
      </c>
      <c r="AM17" s="104">
        <v>0</v>
      </c>
      <c r="AN17" s="37" t="s">
        <v>12</v>
      </c>
    </row>
    <row r="18" spans="1:40" s="3" customFormat="1" ht="15" customHeight="1" x14ac:dyDescent="0.2">
      <c r="A18" s="33" t="s">
        <v>284</v>
      </c>
      <c r="B18" s="104">
        <f t="shared" si="1"/>
        <v>67</v>
      </c>
      <c r="C18" s="104">
        <f t="shared" si="2"/>
        <v>11718</v>
      </c>
      <c r="D18" s="104">
        <v>0</v>
      </c>
      <c r="E18" s="104">
        <v>0</v>
      </c>
      <c r="F18" s="104">
        <v>0</v>
      </c>
      <c r="G18" s="104">
        <v>0</v>
      </c>
      <c r="H18" s="104">
        <v>4</v>
      </c>
      <c r="I18" s="104">
        <v>11</v>
      </c>
      <c r="J18" s="104">
        <v>8</v>
      </c>
      <c r="K18" s="104">
        <v>8190</v>
      </c>
      <c r="L18" s="104">
        <v>0</v>
      </c>
      <c r="M18" s="104">
        <v>0</v>
      </c>
      <c r="N18" s="104">
        <v>6</v>
      </c>
      <c r="O18" s="104">
        <v>1019</v>
      </c>
      <c r="P18" s="104">
        <v>0</v>
      </c>
      <c r="Q18" s="104">
        <v>0</v>
      </c>
      <c r="R18" s="104">
        <v>3</v>
      </c>
      <c r="S18" s="104">
        <v>67</v>
      </c>
      <c r="T18" s="104">
        <v>0</v>
      </c>
      <c r="U18" s="104">
        <v>0</v>
      </c>
      <c r="V18" s="104">
        <v>1</v>
      </c>
      <c r="W18" s="104">
        <v>13</v>
      </c>
      <c r="X18" s="104">
        <v>5</v>
      </c>
      <c r="Y18" s="104">
        <v>1399</v>
      </c>
      <c r="Z18" s="104">
        <v>11</v>
      </c>
      <c r="AA18" s="104">
        <v>100</v>
      </c>
      <c r="AB18" s="104">
        <v>3</v>
      </c>
      <c r="AC18" s="104">
        <v>10</v>
      </c>
      <c r="AD18" s="104">
        <v>3</v>
      </c>
      <c r="AE18" s="104">
        <v>33</v>
      </c>
      <c r="AF18" s="104">
        <v>4</v>
      </c>
      <c r="AG18" s="104">
        <v>132</v>
      </c>
      <c r="AH18" s="104">
        <v>0</v>
      </c>
      <c r="AI18" s="104">
        <v>0</v>
      </c>
      <c r="AJ18" s="104">
        <v>19</v>
      </c>
      <c r="AK18" s="104">
        <v>744</v>
      </c>
      <c r="AL18" s="104">
        <v>0</v>
      </c>
      <c r="AM18" s="104">
        <v>0</v>
      </c>
      <c r="AN18" s="37" t="s">
        <v>284</v>
      </c>
    </row>
    <row r="19" spans="1:40" s="3" customFormat="1" ht="15" customHeight="1" x14ac:dyDescent="0.2">
      <c r="A19" s="96" t="s">
        <v>39</v>
      </c>
      <c r="B19" s="111">
        <f t="shared" si="1"/>
        <v>64</v>
      </c>
      <c r="C19" s="106">
        <f t="shared" si="2"/>
        <v>972</v>
      </c>
      <c r="D19" s="106">
        <v>0</v>
      </c>
      <c r="E19" s="106">
        <v>0</v>
      </c>
      <c r="F19" s="106">
        <v>0</v>
      </c>
      <c r="G19" s="106">
        <v>0</v>
      </c>
      <c r="H19" s="106">
        <v>12</v>
      </c>
      <c r="I19" s="106">
        <v>50</v>
      </c>
      <c r="J19" s="106">
        <v>3</v>
      </c>
      <c r="K19" s="106">
        <v>574</v>
      </c>
      <c r="L19" s="106">
        <v>0</v>
      </c>
      <c r="M19" s="106">
        <v>0</v>
      </c>
      <c r="N19" s="106">
        <v>0</v>
      </c>
      <c r="O19" s="106">
        <v>0</v>
      </c>
      <c r="P19" s="106">
        <v>0</v>
      </c>
      <c r="Q19" s="106">
        <v>0</v>
      </c>
      <c r="R19" s="106">
        <v>12</v>
      </c>
      <c r="S19" s="106">
        <v>63</v>
      </c>
      <c r="T19" s="106">
        <v>4</v>
      </c>
      <c r="U19" s="106">
        <v>64</v>
      </c>
      <c r="V19" s="106">
        <v>5</v>
      </c>
      <c r="W19" s="106">
        <v>8</v>
      </c>
      <c r="X19" s="106">
        <v>2</v>
      </c>
      <c r="Y19" s="106">
        <v>9</v>
      </c>
      <c r="Z19" s="106">
        <v>7</v>
      </c>
      <c r="AA19" s="106">
        <v>17</v>
      </c>
      <c r="AB19" s="106">
        <v>8</v>
      </c>
      <c r="AC19" s="106">
        <v>13</v>
      </c>
      <c r="AD19" s="106">
        <v>1</v>
      </c>
      <c r="AE19" s="106">
        <v>30</v>
      </c>
      <c r="AF19" s="106">
        <v>7</v>
      </c>
      <c r="AG19" s="106">
        <v>126</v>
      </c>
      <c r="AH19" s="106">
        <v>0</v>
      </c>
      <c r="AI19" s="106">
        <v>0</v>
      </c>
      <c r="AJ19" s="106">
        <v>2</v>
      </c>
      <c r="AK19" s="106">
        <v>3</v>
      </c>
      <c r="AL19" s="106">
        <v>1</v>
      </c>
      <c r="AM19" s="106">
        <v>15</v>
      </c>
      <c r="AN19" s="95" t="s">
        <v>39</v>
      </c>
    </row>
    <row r="20" spans="1:40" s="3" customFormat="1" ht="15.75" customHeight="1" x14ac:dyDescent="0.2">
      <c r="A20" s="33" t="s">
        <v>38</v>
      </c>
      <c r="B20" s="104">
        <f t="shared" si="1"/>
        <v>98</v>
      </c>
      <c r="C20" s="104">
        <f t="shared" si="2"/>
        <v>994</v>
      </c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1</v>
      </c>
      <c r="K20" s="104">
        <v>2</v>
      </c>
      <c r="L20" s="104">
        <v>0</v>
      </c>
      <c r="M20" s="104">
        <v>0</v>
      </c>
      <c r="N20" s="104">
        <v>1</v>
      </c>
      <c r="O20" s="104">
        <v>1</v>
      </c>
      <c r="P20" s="104">
        <v>2</v>
      </c>
      <c r="Q20" s="104">
        <v>9</v>
      </c>
      <c r="R20" s="104">
        <v>13</v>
      </c>
      <c r="S20" s="104">
        <v>77</v>
      </c>
      <c r="T20" s="104">
        <v>0</v>
      </c>
      <c r="U20" s="104">
        <v>0</v>
      </c>
      <c r="V20" s="104">
        <v>17</v>
      </c>
      <c r="W20" s="104">
        <v>38</v>
      </c>
      <c r="X20" s="104">
        <v>3</v>
      </c>
      <c r="Y20" s="104">
        <v>5</v>
      </c>
      <c r="Z20" s="104">
        <v>26</v>
      </c>
      <c r="AA20" s="104">
        <v>151</v>
      </c>
      <c r="AB20" s="104">
        <v>10</v>
      </c>
      <c r="AC20" s="104">
        <v>29</v>
      </c>
      <c r="AD20" s="104">
        <v>2</v>
      </c>
      <c r="AE20" s="104">
        <v>52</v>
      </c>
      <c r="AF20" s="104">
        <v>19</v>
      </c>
      <c r="AG20" s="104">
        <v>618</v>
      </c>
      <c r="AH20" s="104">
        <v>0</v>
      </c>
      <c r="AI20" s="104">
        <v>0</v>
      </c>
      <c r="AJ20" s="104">
        <v>4</v>
      </c>
      <c r="AK20" s="104">
        <v>12</v>
      </c>
      <c r="AL20" s="104">
        <v>0</v>
      </c>
      <c r="AM20" s="104">
        <v>0</v>
      </c>
      <c r="AN20" s="37" t="s">
        <v>38</v>
      </c>
    </row>
    <row r="21" spans="1:40" s="3" customFormat="1" ht="15.75" customHeight="1" x14ac:dyDescent="0.2">
      <c r="A21" s="33" t="s">
        <v>55</v>
      </c>
      <c r="B21" s="104">
        <f t="shared" si="1"/>
        <v>16</v>
      </c>
      <c r="C21" s="104">
        <f t="shared" si="2"/>
        <v>192</v>
      </c>
      <c r="D21" s="104">
        <v>0</v>
      </c>
      <c r="E21" s="104">
        <v>0</v>
      </c>
      <c r="F21" s="104">
        <v>0</v>
      </c>
      <c r="G21" s="104">
        <v>0</v>
      </c>
      <c r="H21" s="104">
        <v>2</v>
      </c>
      <c r="I21" s="104">
        <v>17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5</v>
      </c>
      <c r="S21" s="104">
        <v>43</v>
      </c>
      <c r="T21" s="104">
        <v>0</v>
      </c>
      <c r="U21" s="104">
        <v>0</v>
      </c>
      <c r="V21" s="104">
        <v>0</v>
      </c>
      <c r="W21" s="104">
        <v>0</v>
      </c>
      <c r="X21" s="104">
        <v>0</v>
      </c>
      <c r="Y21" s="104">
        <v>0</v>
      </c>
      <c r="Z21" s="104">
        <v>1</v>
      </c>
      <c r="AA21" s="104">
        <v>16</v>
      </c>
      <c r="AB21" s="104">
        <v>0</v>
      </c>
      <c r="AC21" s="104">
        <v>0</v>
      </c>
      <c r="AD21" s="104">
        <v>3</v>
      </c>
      <c r="AE21" s="104">
        <v>46</v>
      </c>
      <c r="AF21" s="104">
        <v>3</v>
      </c>
      <c r="AG21" s="104">
        <v>44</v>
      </c>
      <c r="AH21" s="104">
        <v>0</v>
      </c>
      <c r="AI21" s="104">
        <v>0</v>
      </c>
      <c r="AJ21" s="104">
        <v>2</v>
      </c>
      <c r="AK21" s="104">
        <v>26</v>
      </c>
      <c r="AL21" s="104">
        <v>0</v>
      </c>
      <c r="AM21" s="104">
        <v>0</v>
      </c>
      <c r="AN21" s="37" t="s">
        <v>55</v>
      </c>
    </row>
    <row r="22" spans="1:40" s="3" customFormat="1" ht="15.75" customHeight="1" x14ac:dyDescent="0.2">
      <c r="A22" s="33" t="s">
        <v>280</v>
      </c>
      <c r="B22" s="104">
        <f t="shared" si="1"/>
        <v>3</v>
      </c>
      <c r="C22" s="104">
        <f t="shared" si="2"/>
        <v>33</v>
      </c>
      <c r="D22" s="104">
        <v>0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4">
        <v>0</v>
      </c>
      <c r="P22" s="104">
        <v>1</v>
      </c>
      <c r="Q22" s="104">
        <v>20</v>
      </c>
      <c r="R22" s="104">
        <v>1</v>
      </c>
      <c r="S22" s="104">
        <v>6</v>
      </c>
      <c r="T22" s="104">
        <v>0</v>
      </c>
      <c r="U22" s="104">
        <v>0</v>
      </c>
      <c r="V22" s="104">
        <v>1</v>
      </c>
      <c r="W22" s="104">
        <v>7</v>
      </c>
      <c r="X22" s="104">
        <v>0</v>
      </c>
      <c r="Y22" s="104">
        <v>0</v>
      </c>
      <c r="Z22" s="104">
        <v>0</v>
      </c>
      <c r="AA22" s="104">
        <v>0</v>
      </c>
      <c r="AB22" s="104">
        <v>0</v>
      </c>
      <c r="AC22" s="104">
        <v>0</v>
      </c>
      <c r="AD22" s="104">
        <v>0</v>
      </c>
      <c r="AE22" s="104">
        <v>0</v>
      </c>
      <c r="AF22" s="104">
        <v>0</v>
      </c>
      <c r="AG22" s="104">
        <v>0</v>
      </c>
      <c r="AH22" s="104">
        <v>0</v>
      </c>
      <c r="AI22" s="104">
        <v>0</v>
      </c>
      <c r="AJ22" s="104">
        <v>0</v>
      </c>
      <c r="AK22" s="104">
        <v>0</v>
      </c>
      <c r="AL22" s="104">
        <v>0</v>
      </c>
      <c r="AM22" s="104">
        <v>0</v>
      </c>
      <c r="AN22" s="37" t="s">
        <v>280</v>
      </c>
    </row>
    <row r="23" spans="1:40" s="3" customFormat="1" ht="15" customHeight="1" x14ac:dyDescent="0.2">
      <c r="A23" s="33" t="s">
        <v>281</v>
      </c>
      <c r="B23" s="104">
        <f t="shared" si="1"/>
        <v>36</v>
      </c>
      <c r="C23" s="104">
        <f t="shared" si="2"/>
        <v>320</v>
      </c>
      <c r="D23" s="104">
        <v>0</v>
      </c>
      <c r="E23" s="104">
        <v>0</v>
      </c>
      <c r="F23" s="104">
        <v>0</v>
      </c>
      <c r="G23" s="104">
        <v>0</v>
      </c>
      <c r="H23" s="104">
        <v>5</v>
      </c>
      <c r="I23" s="104">
        <v>12</v>
      </c>
      <c r="J23" s="104">
        <v>1</v>
      </c>
      <c r="K23" s="104">
        <v>1</v>
      </c>
      <c r="L23" s="104">
        <v>0</v>
      </c>
      <c r="M23" s="104">
        <v>0</v>
      </c>
      <c r="N23" s="104">
        <v>0</v>
      </c>
      <c r="O23" s="104">
        <v>0</v>
      </c>
      <c r="P23" s="104">
        <v>2</v>
      </c>
      <c r="Q23" s="104">
        <v>10</v>
      </c>
      <c r="R23" s="104">
        <v>6</v>
      </c>
      <c r="S23" s="104">
        <v>23</v>
      </c>
      <c r="T23" s="104">
        <v>0</v>
      </c>
      <c r="U23" s="104">
        <v>0</v>
      </c>
      <c r="V23" s="104">
        <v>4</v>
      </c>
      <c r="W23" s="104">
        <v>24</v>
      </c>
      <c r="X23" s="104">
        <v>1</v>
      </c>
      <c r="Y23" s="104">
        <v>3</v>
      </c>
      <c r="Z23" s="104">
        <v>4</v>
      </c>
      <c r="AA23" s="104">
        <v>13</v>
      </c>
      <c r="AB23" s="104">
        <v>1</v>
      </c>
      <c r="AC23" s="104">
        <v>2</v>
      </c>
      <c r="AD23" s="104">
        <v>4</v>
      </c>
      <c r="AE23" s="104">
        <v>116</v>
      </c>
      <c r="AF23" s="104">
        <v>5</v>
      </c>
      <c r="AG23" s="104">
        <v>112</v>
      </c>
      <c r="AH23" s="104">
        <v>0</v>
      </c>
      <c r="AI23" s="104">
        <v>0</v>
      </c>
      <c r="AJ23" s="104">
        <v>3</v>
      </c>
      <c r="AK23" s="104">
        <v>4</v>
      </c>
      <c r="AL23" s="104">
        <v>0</v>
      </c>
      <c r="AM23" s="104">
        <v>0</v>
      </c>
      <c r="AN23" s="37" t="s">
        <v>281</v>
      </c>
    </row>
    <row r="24" spans="1:40" s="3" customFormat="1" ht="15" customHeight="1" x14ac:dyDescent="0.2">
      <c r="A24" s="108" t="s">
        <v>331</v>
      </c>
      <c r="B24" s="111">
        <f t="shared" si="1"/>
        <v>16</v>
      </c>
      <c r="C24" s="106">
        <f t="shared" si="2"/>
        <v>279</v>
      </c>
      <c r="D24" s="106">
        <v>0</v>
      </c>
      <c r="E24" s="106">
        <v>0</v>
      </c>
      <c r="F24" s="106">
        <v>0</v>
      </c>
      <c r="G24" s="106">
        <v>0</v>
      </c>
      <c r="H24" s="106">
        <v>1</v>
      </c>
      <c r="I24" s="106">
        <v>2</v>
      </c>
      <c r="J24" s="106">
        <v>2</v>
      </c>
      <c r="K24" s="106">
        <v>17</v>
      </c>
      <c r="L24" s="106">
        <v>0</v>
      </c>
      <c r="M24" s="106">
        <v>0</v>
      </c>
      <c r="N24" s="106">
        <v>0</v>
      </c>
      <c r="O24" s="106">
        <v>0</v>
      </c>
      <c r="P24" s="106">
        <v>4</v>
      </c>
      <c r="Q24" s="106">
        <v>172</v>
      </c>
      <c r="R24" s="106">
        <v>7</v>
      </c>
      <c r="S24" s="106">
        <v>61</v>
      </c>
      <c r="T24" s="106">
        <v>0</v>
      </c>
      <c r="U24" s="106">
        <v>0</v>
      </c>
      <c r="V24" s="106">
        <v>0</v>
      </c>
      <c r="W24" s="106">
        <v>0</v>
      </c>
      <c r="X24" s="106">
        <v>0</v>
      </c>
      <c r="Y24" s="106">
        <v>0</v>
      </c>
      <c r="Z24" s="106">
        <v>0</v>
      </c>
      <c r="AA24" s="106">
        <v>0</v>
      </c>
      <c r="AB24" s="106">
        <v>0</v>
      </c>
      <c r="AC24" s="106">
        <v>0</v>
      </c>
      <c r="AD24" s="106">
        <v>0</v>
      </c>
      <c r="AE24" s="106">
        <v>0</v>
      </c>
      <c r="AF24" s="106">
        <v>0</v>
      </c>
      <c r="AG24" s="106">
        <v>0</v>
      </c>
      <c r="AH24" s="106">
        <v>0</v>
      </c>
      <c r="AI24" s="106">
        <v>0</v>
      </c>
      <c r="AJ24" s="106">
        <v>2</v>
      </c>
      <c r="AK24" s="106">
        <v>27</v>
      </c>
      <c r="AL24" s="106">
        <v>0</v>
      </c>
      <c r="AM24" s="106">
        <v>0</v>
      </c>
      <c r="AN24" s="95" t="s">
        <v>285</v>
      </c>
    </row>
    <row r="25" spans="1:40" s="3" customFormat="1" ht="15" customHeight="1" x14ac:dyDescent="0.2">
      <c r="A25" s="109" t="s">
        <v>13</v>
      </c>
      <c r="B25" s="104">
        <f t="shared" si="1"/>
        <v>52</v>
      </c>
      <c r="C25" s="104">
        <f t="shared" si="2"/>
        <v>567</v>
      </c>
      <c r="D25" s="104">
        <v>0</v>
      </c>
      <c r="E25" s="104">
        <v>0</v>
      </c>
      <c r="F25" s="104">
        <v>0</v>
      </c>
      <c r="G25" s="104">
        <v>0</v>
      </c>
      <c r="H25" s="104">
        <v>5</v>
      </c>
      <c r="I25" s="104">
        <v>55</v>
      </c>
      <c r="J25" s="104">
        <v>9</v>
      </c>
      <c r="K25" s="104">
        <v>144</v>
      </c>
      <c r="L25" s="104">
        <v>0</v>
      </c>
      <c r="M25" s="104">
        <v>0</v>
      </c>
      <c r="N25" s="104">
        <v>1</v>
      </c>
      <c r="O25" s="104">
        <v>1</v>
      </c>
      <c r="P25" s="104">
        <v>4</v>
      </c>
      <c r="Q25" s="104">
        <v>144</v>
      </c>
      <c r="R25" s="104">
        <v>7</v>
      </c>
      <c r="S25" s="104">
        <v>53</v>
      </c>
      <c r="T25" s="104">
        <v>0</v>
      </c>
      <c r="U25" s="104">
        <v>0</v>
      </c>
      <c r="V25" s="104">
        <v>4</v>
      </c>
      <c r="W25" s="104">
        <v>9</v>
      </c>
      <c r="X25" s="104">
        <v>0</v>
      </c>
      <c r="Y25" s="104">
        <v>0</v>
      </c>
      <c r="Z25" s="104">
        <v>6</v>
      </c>
      <c r="AA25" s="104">
        <v>34</v>
      </c>
      <c r="AB25" s="104">
        <v>3</v>
      </c>
      <c r="AC25" s="104">
        <v>32</v>
      </c>
      <c r="AD25" s="104">
        <v>1</v>
      </c>
      <c r="AE25" s="104">
        <v>1</v>
      </c>
      <c r="AF25" s="104">
        <v>5</v>
      </c>
      <c r="AG25" s="104">
        <v>59</v>
      </c>
      <c r="AH25" s="104">
        <v>0</v>
      </c>
      <c r="AI25" s="104">
        <v>0</v>
      </c>
      <c r="AJ25" s="104">
        <v>7</v>
      </c>
      <c r="AK25" s="104">
        <v>35</v>
      </c>
      <c r="AL25" s="104">
        <v>0</v>
      </c>
      <c r="AM25" s="104">
        <v>0</v>
      </c>
      <c r="AN25" s="37" t="s">
        <v>286</v>
      </c>
    </row>
    <row r="26" spans="1:40" s="3" customFormat="1" ht="15" customHeight="1" x14ac:dyDescent="0.2">
      <c r="A26" s="109" t="s">
        <v>14</v>
      </c>
      <c r="B26" s="104">
        <f t="shared" si="1"/>
        <v>69</v>
      </c>
      <c r="C26" s="104">
        <f t="shared" si="2"/>
        <v>557</v>
      </c>
      <c r="D26" s="104">
        <v>0</v>
      </c>
      <c r="E26" s="104">
        <v>0</v>
      </c>
      <c r="F26" s="104">
        <v>0</v>
      </c>
      <c r="G26" s="104">
        <v>0</v>
      </c>
      <c r="H26" s="104">
        <v>9</v>
      </c>
      <c r="I26" s="104">
        <v>81</v>
      </c>
      <c r="J26" s="104">
        <v>12</v>
      </c>
      <c r="K26" s="104">
        <v>82</v>
      </c>
      <c r="L26" s="104">
        <v>0</v>
      </c>
      <c r="M26" s="104">
        <v>0</v>
      </c>
      <c r="N26" s="104">
        <v>0</v>
      </c>
      <c r="O26" s="104">
        <v>0</v>
      </c>
      <c r="P26" s="104">
        <v>4</v>
      </c>
      <c r="Q26" s="104">
        <v>13</v>
      </c>
      <c r="R26" s="104">
        <v>9</v>
      </c>
      <c r="S26" s="104">
        <v>57</v>
      </c>
      <c r="T26" s="104">
        <v>0</v>
      </c>
      <c r="U26" s="104">
        <v>0</v>
      </c>
      <c r="V26" s="104">
        <v>2</v>
      </c>
      <c r="W26" s="104">
        <v>19</v>
      </c>
      <c r="X26" s="104">
        <v>2</v>
      </c>
      <c r="Y26" s="104">
        <v>7</v>
      </c>
      <c r="Z26" s="104">
        <v>12</v>
      </c>
      <c r="AA26" s="104">
        <v>124</v>
      </c>
      <c r="AB26" s="104">
        <v>7</v>
      </c>
      <c r="AC26" s="104">
        <v>26</v>
      </c>
      <c r="AD26" s="104">
        <v>1</v>
      </c>
      <c r="AE26" s="104">
        <v>40</v>
      </c>
      <c r="AF26" s="104">
        <v>11</v>
      </c>
      <c r="AG26" s="104">
        <v>108</v>
      </c>
      <c r="AH26" s="104">
        <v>0</v>
      </c>
      <c r="AI26" s="104">
        <v>0</v>
      </c>
      <c r="AJ26" s="104">
        <v>0</v>
      </c>
      <c r="AK26" s="104">
        <v>0</v>
      </c>
      <c r="AL26" s="104">
        <v>0</v>
      </c>
      <c r="AM26" s="104">
        <v>0</v>
      </c>
      <c r="AN26" s="37" t="s">
        <v>287</v>
      </c>
    </row>
    <row r="27" spans="1:40" s="3" customFormat="1" ht="15" customHeight="1" x14ac:dyDescent="0.2">
      <c r="A27" s="109" t="s">
        <v>15</v>
      </c>
      <c r="B27" s="104">
        <f t="shared" si="1"/>
        <v>44</v>
      </c>
      <c r="C27" s="104">
        <f t="shared" si="2"/>
        <v>512</v>
      </c>
      <c r="D27" s="104">
        <v>0</v>
      </c>
      <c r="E27" s="104">
        <v>0</v>
      </c>
      <c r="F27" s="104">
        <v>0</v>
      </c>
      <c r="G27" s="104">
        <v>0</v>
      </c>
      <c r="H27" s="104">
        <v>8</v>
      </c>
      <c r="I27" s="104">
        <v>122</v>
      </c>
      <c r="J27" s="104">
        <v>16</v>
      </c>
      <c r="K27" s="104">
        <v>108</v>
      </c>
      <c r="L27" s="104">
        <v>0</v>
      </c>
      <c r="M27" s="104">
        <v>0</v>
      </c>
      <c r="N27" s="104">
        <v>0</v>
      </c>
      <c r="O27" s="104">
        <v>0</v>
      </c>
      <c r="P27" s="104">
        <v>7</v>
      </c>
      <c r="Q27" s="104">
        <v>132</v>
      </c>
      <c r="R27" s="104">
        <v>3</v>
      </c>
      <c r="S27" s="104">
        <v>42</v>
      </c>
      <c r="T27" s="104">
        <v>0</v>
      </c>
      <c r="U27" s="104">
        <v>0</v>
      </c>
      <c r="V27" s="104">
        <v>0</v>
      </c>
      <c r="W27" s="104">
        <v>0</v>
      </c>
      <c r="X27" s="104">
        <v>0</v>
      </c>
      <c r="Y27" s="104">
        <v>0</v>
      </c>
      <c r="Z27" s="104">
        <v>1</v>
      </c>
      <c r="AA27" s="104">
        <v>5</v>
      </c>
      <c r="AB27" s="104">
        <v>2</v>
      </c>
      <c r="AC27" s="104">
        <v>14</v>
      </c>
      <c r="AD27" s="104">
        <v>0</v>
      </c>
      <c r="AE27" s="104">
        <v>0</v>
      </c>
      <c r="AF27" s="104">
        <v>2</v>
      </c>
      <c r="AG27" s="104">
        <v>45</v>
      </c>
      <c r="AH27" s="104">
        <v>0</v>
      </c>
      <c r="AI27" s="104">
        <v>0</v>
      </c>
      <c r="AJ27" s="104">
        <v>5</v>
      </c>
      <c r="AK27" s="104">
        <v>44</v>
      </c>
      <c r="AL27" s="104">
        <v>0</v>
      </c>
      <c r="AM27" s="104">
        <v>0</v>
      </c>
      <c r="AN27" s="37" t="s">
        <v>288</v>
      </c>
    </row>
    <row r="28" spans="1:40" s="3" customFormat="1" ht="15" customHeight="1" x14ac:dyDescent="0.2">
      <c r="A28" s="109" t="s">
        <v>71</v>
      </c>
      <c r="B28" s="104">
        <f t="shared" si="1"/>
        <v>15</v>
      </c>
      <c r="C28" s="104">
        <f t="shared" si="2"/>
        <v>501</v>
      </c>
      <c r="D28" s="104">
        <v>0</v>
      </c>
      <c r="E28" s="104">
        <v>0</v>
      </c>
      <c r="F28" s="104">
        <v>0</v>
      </c>
      <c r="G28" s="104">
        <v>0</v>
      </c>
      <c r="H28" s="104">
        <v>1</v>
      </c>
      <c r="I28" s="104">
        <v>9</v>
      </c>
      <c r="J28" s="104">
        <v>1</v>
      </c>
      <c r="K28" s="104">
        <v>199</v>
      </c>
      <c r="L28" s="104">
        <v>0</v>
      </c>
      <c r="M28" s="104">
        <v>0</v>
      </c>
      <c r="N28" s="104">
        <v>0</v>
      </c>
      <c r="O28" s="104">
        <v>0</v>
      </c>
      <c r="P28" s="104">
        <v>1</v>
      </c>
      <c r="Q28" s="104">
        <v>16</v>
      </c>
      <c r="R28" s="104">
        <v>2</v>
      </c>
      <c r="S28" s="104">
        <v>8</v>
      </c>
      <c r="T28" s="104">
        <v>0</v>
      </c>
      <c r="U28" s="104">
        <v>0</v>
      </c>
      <c r="V28" s="104">
        <v>0</v>
      </c>
      <c r="W28" s="104">
        <v>0</v>
      </c>
      <c r="X28" s="104">
        <v>0</v>
      </c>
      <c r="Y28" s="104">
        <v>0</v>
      </c>
      <c r="Z28" s="104">
        <v>2</v>
      </c>
      <c r="AA28" s="104">
        <v>3</v>
      </c>
      <c r="AB28" s="104">
        <v>0</v>
      </c>
      <c r="AC28" s="104">
        <v>0</v>
      </c>
      <c r="AD28" s="104">
        <v>1</v>
      </c>
      <c r="AE28" s="104">
        <v>2</v>
      </c>
      <c r="AF28" s="104">
        <v>5</v>
      </c>
      <c r="AG28" s="104">
        <v>245</v>
      </c>
      <c r="AH28" s="104">
        <v>0</v>
      </c>
      <c r="AI28" s="104">
        <v>0</v>
      </c>
      <c r="AJ28" s="104">
        <v>2</v>
      </c>
      <c r="AK28" s="104">
        <v>19</v>
      </c>
      <c r="AL28" s="104">
        <v>0</v>
      </c>
      <c r="AM28" s="104">
        <v>0</v>
      </c>
      <c r="AN28" s="123" t="s">
        <v>289</v>
      </c>
    </row>
    <row r="29" spans="1:40" s="3" customFormat="1" ht="15.75" customHeight="1" x14ac:dyDescent="0.2">
      <c r="A29" s="108" t="s">
        <v>72</v>
      </c>
      <c r="B29" s="111">
        <f t="shared" si="1"/>
        <v>22</v>
      </c>
      <c r="C29" s="106">
        <f t="shared" si="2"/>
        <v>387</v>
      </c>
      <c r="D29" s="106">
        <v>0</v>
      </c>
      <c r="E29" s="106">
        <v>0</v>
      </c>
      <c r="F29" s="106">
        <v>0</v>
      </c>
      <c r="G29" s="106">
        <v>0</v>
      </c>
      <c r="H29" s="106">
        <v>3</v>
      </c>
      <c r="I29" s="106">
        <v>12</v>
      </c>
      <c r="J29" s="106">
        <v>3</v>
      </c>
      <c r="K29" s="106">
        <v>27</v>
      </c>
      <c r="L29" s="106">
        <v>0</v>
      </c>
      <c r="M29" s="106">
        <v>0</v>
      </c>
      <c r="N29" s="106">
        <v>0</v>
      </c>
      <c r="O29" s="106">
        <v>0</v>
      </c>
      <c r="P29" s="106">
        <v>5</v>
      </c>
      <c r="Q29" s="106">
        <v>264</v>
      </c>
      <c r="R29" s="106">
        <v>3</v>
      </c>
      <c r="S29" s="106">
        <v>46</v>
      </c>
      <c r="T29" s="106">
        <v>0</v>
      </c>
      <c r="U29" s="106">
        <v>0</v>
      </c>
      <c r="V29" s="106">
        <v>1</v>
      </c>
      <c r="W29" s="106">
        <v>6</v>
      </c>
      <c r="X29" s="106">
        <v>0</v>
      </c>
      <c r="Y29" s="106">
        <v>0</v>
      </c>
      <c r="Z29" s="106">
        <v>4</v>
      </c>
      <c r="AA29" s="106">
        <v>10</v>
      </c>
      <c r="AB29" s="106">
        <v>2</v>
      </c>
      <c r="AC29" s="106">
        <v>17</v>
      </c>
      <c r="AD29" s="106">
        <v>0</v>
      </c>
      <c r="AE29" s="106">
        <v>0</v>
      </c>
      <c r="AF29" s="106">
        <v>1</v>
      </c>
      <c r="AG29" s="106">
        <v>5</v>
      </c>
      <c r="AH29" s="106">
        <v>0</v>
      </c>
      <c r="AI29" s="106">
        <v>0</v>
      </c>
      <c r="AJ29" s="106">
        <v>0</v>
      </c>
      <c r="AK29" s="106">
        <v>0</v>
      </c>
      <c r="AL29" s="106">
        <v>0</v>
      </c>
      <c r="AM29" s="106">
        <v>0</v>
      </c>
      <c r="AN29" s="124" t="s">
        <v>290</v>
      </c>
    </row>
    <row r="30" spans="1:40" s="3" customFormat="1" ht="15.75" customHeight="1" x14ac:dyDescent="0.2">
      <c r="A30" s="109" t="s">
        <v>73</v>
      </c>
      <c r="B30" s="104">
        <f t="shared" si="1"/>
        <v>17</v>
      </c>
      <c r="C30" s="104">
        <f t="shared" si="2"/>
        <v>166</v>
      </c>
      <c r="D30" s="104">
        <v>0</v>
      </c>
      <c r="E30" s="104">
        <v>0</v>
      </c>
      <c r="F30" s="104">
        <v>0</v>
      </c>
      <c r="G30" s="104">
        <v>0</v>
      </c>
      <c r="H30" s="104">
        <v>5</v>
      </c>
      <c r="I30" s="104">
        <v>28</v>
      </c>
      <c r="J30" s="104">
        <v>1</v>
      </c>
      <c r="K30" s="104">
        <v>9</v>
      </c>
      <c r="L30" s="104">
        <v>0</v>
      </c>
      <c r="M30" s="104">
        <v>0</v>
      </c>
      <c r="N30" s="104">
        <v>1</v>
      </c>
      <c r="O30" s="104">
        <v>1</v>
      </c>
      <c r="P30" s="104">
        <v>2</v>
      </c>
      <c r="Q30" s="104">
        <v>43</v>
      </c>
      <c r="R30" s="104">
        <v>0</v>
      </c>
      <c r="S30" s="104">
        <v>0</v>
      </c>
      <c r="T30" s="104">
        <v>0</v>
      </c>
      <c r="U30" s="104">
        <v>0</v>
      </c>
      <c r="V30" s="104">
        <v>0</v>
      </c>
      <c r="W30" s="104">
        <v>0</v>
      </c>
      <c r="X30" s="104">
        <v>0</v>
      </c>
      <c r="Y30" s="104">
        <v>0</v>
      </c>
      <c r="Z30" s="104">
        <v>0</v>
      </c>
      <c r="AA30" s="104">
        <v>0</v>
      </c>
      <c r="AB30" s="104">
        <v>2</v>
      </c>
      <c r="AC30" s="104">
        <v>16</v>
      </c>
      <c r="AD30" s="104">
        <v>1</v>
      </c>
      <c r="AE30" s="104">
        <v>42</v>
      </c>
      <c r="AF30" s="104">
        <v>2</v>
      </c>
      <c r="AG30" s="104">
        <v>10</v>
      </c>
      <c r="AH30" s="104">
        <v>0</v>
      </c>
      <c r="AI30" s="104">
        <v>0</v>
      </c>
      <c r="AJ30" s="104">
        <v>3</v>
      </c>
      <c r="AK30" s="104">
        <v>17</v>
      </c>
      <c r="AL30" s="104">
        <v>0</v>
      </c>
      <c r="AM30" s="104">
        <v>0</v>
      </c>
      <c r="AN30" s="123" t="s">
        <v>291</v>
      </c>
    </row>
    <row r="31" spans="1:40" s="3" customFormat="1" ht="15.75" customHeight="1" x14ac:dyDescent="0.2">
      <c r="A31" s="33" t="s">
        <v>74</v>
      </c>
      <c r="B31" s="104">
        <f t="shared" si="1"/>
        <v>35</v>
      </c>
      <c r="C31" s="104">
        <f t="shared" si="2"/>
        <v>362</v>
      </c>
      <c r="D31" s="104">
        <v>0</v>
      </c>
      <c r="E31" s="104">
        <v>0</v>
      </c>
      <c r="F31" s="104">
        <v>0</v>
      </c>
      <c r="G31" s="104">
        <v>0</v>
      </c>
      <c r="H31" s="104">
        <v>8</v>
      </c>
      <c r="I31" s="104">
        <v>64</v>
      </c>
      <c r="J31" s="104">
        <v>4</v>
      </c>
      <c r="K31" s="104">
        <v>54</v>
      </c>
      <c r="L31" s="104">
        <v>0</v>
      </c>
      <c r="M31" s="104">
        <v>0</v>
      </c>
      <c r="N31" s="104">
        <v>0</v>
      </c>
      <c r="O31" s="104">
        <v>0</v>
      </c>
      <c r="P31" s="104">
        <v>3</v>
      </c>
      <c r="Q31" s="104">
        <v>20</v>
      </c>
      <c r="R31" s="104">
        <v>5</v>
      </c>
      <c r="S31" s="104">
        <v>38</v>
      </c>
      <c r="T31" s="104">
        <v>0</v>
      </c>
      <c r="U31" s="104">
        <v>0</v>
      </c>
      <c r="V31" s="104">
        <v>2</v>
      </c>
      <c r="W31" s="104">
        <v>9</v>
      </c>
      <c r="X31" s="104">
        <v>1</v>
      </c>
      <c r="Y31" s="104">
        <v>1</v>
      </c>
      <c r="Z31" s="104">
        <v>4</v>
      </c>
      <c r="AA31" s="104">
        <v>20</v>
      </c>
      <c r="AB31" s="104">
        <v>1</v>
      </c>
      <c r="AC31" s="104">
        <v>14</v>
      </c>
      <c r="AD31" s="104">
        <v>1</v>
      </c>
      <c r="AE31" s="104">
        <v>22</v>
      </c>
      <c r="AF31" s="104">
        <v>1</v>
      </c>
      <c r="AG31" s="104">
        <v>22</v>
      </c>
      <c r="AH31" s="104">
        <v>0</v>
      </c>
      <c r="AI31" s="104">
        <v>0</v>
      </c>
      <c r="AJ31" s="104">
        <v>5</v>
      </c>
      <c r="AK31" s="104">
        <v>98</v>
      </c>
      <c r="AL31" s="104">
        <v>0</v>
      </c>
      <c r="AM31" s="104">
        <v>0</v>
      </c>
      <c r="AN31" s="37" t="s">
        <v>74</v>
      </c>
    </row>
    <row r="32" spans="1:40" s="3" customFormat="1" ht="15.75" customHeight="1" x14ac:dyDescent="0.2">
      <c r="A32" s="33" t="s">
        <v>282</v>
      </c>
      <c r="B32" s="104">
        <f t="shared" si="1"/>
        <v>68</v>
      </c>
      <c r="C32" s="104">
        <f t="shared" si="2"/>
        <v>462</v>
      </c>
      <c r="D32" s="104">
        <v>0</v>
      </c>
      <c r="E32" s="104">
        <v>0</v>
      </c>
      <c r="F32" s="104">
        <v>0</v>
      </c>
      <c r="G32" s="104">
        <v>0</v>
      </c>
      <c r="H32" s="104">
        <v>10</v>
      </c>
      <c r="I32" s="104">
        <v>64</v>
      </c>
      <c r="J32" s="104">
        <v>8</v>
      </c>
      <c r="K32" s="104">
        <v>56</v>
      </c>
      <c r="L32" s="104">
        <v>0</v>
      </c>
      <c r="M32" s="104">
        <v>0</v>
      </c>
      <c r="N32" s="104">
        <v>0</v>
      </c>
      <c r="O32" s="104">
        <v>0</v>
      </c>
      <c r="P32" s="104">
        <v>3</v>
      </c>
      <c r="Q32" s="104">
        <v>25</v>
      </c>
      <c r="R32" s="104">
        <v>9</v>
      </c>
      <c r="S32" s="104">
        <v>77</v>
      </c>
      <c r="T32" s="104">
        <v>0</v>
      </c>
      <c r="U32" s="104">
        <v>0</v>
      </c>
      <c r="V32" s="104">
        <v>23</v>
      </c>
      <c r="W32" s="104">
        <v>59</v>
      </c>
      <c r="X32" s="104">
        <v>0</v>
      </c>
      <c r="Y32" s="104">
        <v>0</v>
      </c>
      <c r="Z32" s="104">
        <v>4</v>
      </c>
      <c r="AA32" s="104">
        <v>22</v>
      </c>
      <c r="AB32" s="104">
        <v>2</v>
      </c>
      <c r="AC32" s="104">
        <v>3</v>
      </c>
      <c r="AD32" s="104">
        <v>0</v>
      </c>
      <c r="AE32" s="104">
        <v>0</v>
      </c>
      <c r="AF32" s="104">
        <v>5</v>
      </c>
      <c r="AG32" s="104">
        <v>137</v>
      </c>
      <c r="AH32" s="104">
        <v>1</v>
      </c>
      <c r="AI32" s="104">
        <v>5</v>
      </c>
      <c r="AJ32" s="104">
        <v>3</v>
      </c>
      <c r="AK32" s="104">
        <v>14</v>
      </c>
      <c r="AL32" s="104">
        <v>0</v>
      </c>
      <c r="AM32" s="104">
        <v>0</v>
      </c>
      <c r="AN32" s="37" t="s">
        <v>282</v>
      </c>
    </row>
    <row r="33" spans="1:40" s="3" customFormat="1" ht="15.75" customHeight="1" x14ac:dyDescent="0.2">
      <c r="A33" s="33" t="s">
        <v>18</v>
      </c>
      <c r="B33" s="104">
        <f t="shared" si="1"/>
        <v>124</v>
      </c>
      <c r="C33" s="104">
        <f t="shared" si="2"/>
        <v>1281</v>
      </c>
      <c r="D33" s="104">
        <v>0</v>
      </c>
      <c r="E33" s="104">
        <v>0</v>
      </c>
      <c r="F33" s="104">
        <v>0</v>
      </c>
      <c r="G33" s="104">
        <v>0</v>
      </c>
      <c r="H33" s="104">
        <v>22</v>
      </c>
      <c r="I33" s="104">
        <v>203</v>
      </c>
      <c r="J33" s="104">
        <v>52</v>
      </c>
      <c r="K33" s="104">
        <v>542</v>
      </c>
      <c r="L33" s="104">
        <v>0</v>
      </c>
      <c r="M33" s="104">
        <v>0</v>
      </c>
      <c r="N33" s="104">
        <v>0</v>
      </c>
      <c r="O33" s="104">
        <v>0</v>
      </c>
      <c r="P33" s="104">
        <v>11</v>
      </c>
      <c r="Q33" s="104">
        <v>249</v>
      </c>
      <c r="R33" s="104">
        <v>20</v>
      </c>
      <c r="S33" s="104">
        <v>177</v>
      </c>
      <c r="T33" s="104">
        <v>0</v>
      </c>
      <c r="U33" s="104">
        <v>0</v>
      </c>
      <c r="V33" s="104">
        <v>3</v>
      </c>
      <c r="W33" s="104">
        <v>8</v>
      </c>
      <c r="X33" s="104">
        <v>0</v>
      </c>
      <c r="Y33" s="104">
        <v>0</v>
      </c>
      <c r="Z33" s="104">
        <v>2</v>
      </c>
      <c r="AA33" s="104">
        <v>33</v>
      </c>
      <c r="AB33" s="104">
        <v>2</v>
      </c>
      <c r="AC33" s="104">
        <v>6</v>
      </c>
      <c r="AD33" s="104">
        <v>0</v>
      </c>
      <c r="AE33" s="104">
        <v>0</v>
      </c>
      <c r="AF33" s="104">
        <v>7</v>
      </c>
      <c r="AG33" s="104">
        <v>55</v>
      </c>
      <c r="AH33" s="104">
        <v>0</v>
      </c>
      <c r="AI33" s="104">
        <v>0</v>
      </c>
      <c r="AJ33" s="104">
        <v>5</v>
      </c>
      <c r="AK33" s="104">
        <v>8</v>
      </c>
      <c r="AL33" s="104">
        <v>0</v>
      </c>
      <c r="AM33" s="104">
        <v>0</v>
      </c>
      <c r="AN33" s="37" t="s">
        <v>18</v>
      </c>
    </row>
    <row r="34" spans="1:40" s="3" customFormat="1" ht="15.75" customHeight="1" x14ac:dyDescent="0.2">
      <c r="A34" s="96" t="s">
        <v>25</v>
      </c>
      <c r="B34" s="111">
        <f t="shared" si="1"/>
        <v>151</v>
      </c>
      <c r="C34" s="106">
        <f t="shared" si="2"/>
        <v>1020</v>
      </c>
      <c r="D34" s="106">
        <v>0</v>
      </c>
      <c r="E34" s="106">
        <v>0</v>
      </c>
      <c r="F34" s="106">
        <v>0</v>
      </c>
      <c r="G34" s="106">
        <v>0</v>
      </c>
      <c r="H34" s="106">
        <v>5</v>
      </c>
      <c r="I34" s="106">
        <v>59</v>
      </c>
      <c r="J34" s="106">
        <v>2</v>
      </c>
      <c r="K34" s="106">
        <v>8</v>
      </c>
      <c r="L34" s="106">
        <v>0</v>
      </c>
      <c r="M34" s="106">
        <v>0</v>
      </c>
      <c r="N34" s="106">
        <v>0</v>
      </c>
      <c r="O34" s="106">
        <v>0</v>
      </c>
      <c r="P34" s="106">
        <v>3</v>
      </c>
      <c r="Q34" s="106">
        <v>10</v>
      </c>
      <c r="R34" s="106">
        <v>34</v>
      </c>
      <c r="S34" s="106">
        <v>192</v>
      </c>
      <c r="T34" s="106">
        <v>3</v>
      </c>
      <c r="U34" s="106">
        <v>38</v>
      </c>
      <c r="V34" s="106">
        <v>10</v>
      </c>
      <c r="W34" s="106">
        <v>32</v>
      </c>
      <c r="X34" s="106">
        <v>1</v>
      </c>
      <c r="Y34" s="106">
        <v>4</v>
      </c>
      <c r="Z34" s="106">
        <v>30</v>
      </c>
      <c r="AA34" s="106">
        <v>78</v>
      </c>
      <c r="AB34" s="106">
        <v>23</v>
      </c>
      <c r="AC34" s="106">
        <v>104</v>
      </c>
      <c r="AD34" s="106">
        <v>7</v>
      </c>
      <c r="AE34" s="106">
        <v>58</v>
      </c>
      <c r="AF34" s="106">
        <v>27</v>
      </c>
      <c r="AG34" s="106">
        <v>406</v>
      </c>
      <c r="AH34" s="106">
        <v>1</v>
      </c>
      <c r="AI34" s="106">
        <v>6</v>
      </c>
      <c r="AJ34" s="106">
        <v>5</v>
      </c>
      <c r="AK34" s="106">
        <v>25</v>
      </c>
      <c r="AL34" s="106">
        <v>0</v>
      </c>
      <c r="AM34" s="106">
        <v>0</v>
      </c>
      <c r="AN34" s="95" t="s">
        <v>25</v>
      </c>
    </row>
    <row r="35" spans="1:40" s="3" customFormat="1" ht="15.75" customHeight="1" x14ac:dyDescent="0.2">
      <c r="A35" s="33" t="s">
        <v>33</v>
      </c>
      <c r="B35" s="104">
        <f t="shared" si="1"/>
        <v>41</v>
      </c>
      <c r="C35" s="104">
        <f t="shared" si="2"/>
        <v>239</v>
      </c>
      <c r="D35" s="104">
        <v>0</v>
      </c>
      <c r="E35" s="104">
        <v>0</v>
      </c>
      <c r="F35" s="104">
        <v>0</v>
      </c>
      <c r="G35" s="104">
        <v>0</v>
      </c>
      <c r="H35" s="104">
        <v>4</v>
      </c>
      <c r="I35" s="104">
        <v>24</v>
      </c>
      <c r="J35" s="104">
        <v>1</v>
      </c>
      <c r="K35" s="104">
        <v>2</v>
      </c>
      <c r="L35" s="104">
        <v>0</v>
      </c>
      <c r="M35" s="104">
        <v>0</v>
      </c>
      <c r="N35" s="104">
        <v>1</v>
      </c>
      <c r="O35" s="104">
        <v>2</v>
      </c>
      <c r="P35" s="104">
        <v>3</v>
      </c>
      <c r="Q35" s="104">
        <v>35</v>
      </c>
      <c r="R35" s="104">
        <v>6</v>
      </c>
      <c r="S35" s="104">
        <v>39</v>
      </c>
      <c r="T35" s="104">
        <v>0</v>
      </c>
      <c r="U35" s="104">
        <v>0</v>
      </c>
      <c r="V35" s="104">
        <v>6</v>
      </c>
      <c r="W35" s="104">
        <v>19</v>
      </c>
      <c r="X35" s="104">
        <v>0</v>
      </c>
      <c r="Y35" s="104">
        <v>0</v>
      </c>
      <c r="Z35" s="104">
        <v>8</v>
      </c>
      <c r="AA35" s="104">
        <v>57</v>
      </c>
      <c r="AB35" s="104">
        <v>3</v>
      </c>
      <c r="AC35" s="104">
        <v>10</v>
      </c>
      <c r="AD35" s="104">
        <v>1</v>
      </c>
      <c r="AE35" s="104">
        <v>1</v>
      </c>
      <c r="AF35" s="104">
        <v>7</v>
      </c>
      <c r="AG35" s="104">
        <v>48</v>
      </c>
      <c r="AH35" s="104">
        <v>0</v>
      </c>
      <c r="AI35" s="104">
        <v>0</v>
      </c>
      <c r="AJ35" s="104">
        <v>1</v>
      </c>
      <c r="AK35" s="104">
        <v>2</v>
      </c>
      <c r="AL35" s="104">
        <v>0</v>
      </c>
      <c r="AM35" s="104">
        <v>0</v>
      </c>
      <c r="AN35" s="37" t="s">
        <v>33</v>
      </c>
    </row>
    <row r="36" spans="1:40" s="3" customFormat="1" ht="15.75" customHeight="1" x14ac:dyDescent="0.2">
      <c r="A36" s="33" t="s">
        <v>8</v>
      </c>
      <c r="B36" s="104">
        <f t="shared" si="1"/>
        <v>86</v>
      </c>
      <c r="C36" s="104">
        <f t="shared" si="2"/>
        <v>410</v>
      </c>
      <c r="D36" s="104">
        <v>0</v>
      </c>
      <c r="E36" s="104">
        <v>0</v>
      </c>
      <c r="F36" s="104">
        <v>0</v>
      </c>
      <c r="G36" s="104">
        <v>0</v>
      </c>
      <c r="H36" s="104">
        <v>6</v>
      </c>
      <c r="I36" s="104">
        <v>47</v>
      </c>
      <c r="J36" s="104">
        <v>1</v>
      </c>
      <c r="K36" s="104">
        <v>2</v>
      </c>
      <c r="L36" s="104">
        <v>0</v>
      </c>
      <c r="M36" s="104">
        <v>0</v>
      </c>
      <c r="N36" s="104">
        <v>1</v>
      </c>
      <c r="O36" s="104">
        <v>4</v>
      </c>
      <c r="P36" s="104">
        <v>0</v>
      </c>
      <c r="Q36" s="104">
        <v>0</v>
      </c>
      <c r="R36" s="104">
        <v>13</v>
      </c>
      <c r="S36" s="104">
        <v>113</v>
      </c>
      <c r="T36" s="104">
        <v>1</v>
      </c>
      <c r="U36" s="104">
        <v>1</v>
      </c>
      <c r="V36" s="104">
        <v>7</v>
      </c>
      <c r="W36" s="104">
        <v>23</v>
      </c>
      <c r="X36" s="104">
        <v>2</v>
      </c>
      <c r="Y36" s="104">
        <v>4</v>
      </c>
      <c r="Z36" s="104">
        <v>20</v>
      </c>
      <c r="AA36" s="104">
        <v>80</v>
      </c>
      <c r="AB36" s="104">
        <v>14</v>
      </c>
      <c r="AC36" s="104">
        <v>53</v>
      </c>
      <c r="AD36" s="104">
        <v>1</v>
      </c>
      <c r="AE36" s="104">
        <v>1</v>
      </c>
      <c r="AF36" s="104">
        <v>13</v>
      </c>
      <c r="AG36" s="104">
        <v>65</v>
      </c>
      <c r="AH36" s="104">
        <v>0</v>
      </c>
      <c r="AI36" s="104">
        <v>0</v>
      </c>
      <c r="AJ36" s="104">
        <v>7</v>
      </c>
      <c r="AK36" s="104">
        <v>17</v>
      </c>
      <c r="AL36" s="104">
        <v>0</v>
      </c>
      <c r="AM36" s="104">
        <v>0</v>
      </c>
      <c r="AN36" s="37" t="s">
        <v>8</v>
      </c>
    </row>
    <row r="37" spans="1:40" s="3" customFormat="1" ht="15.75" customHeight="1" x14ac:dyDescent="0.2">
      <c r="A37" s="33" t="s">
        <v>22</v>
      </c>
      <c r="B37" s="104">
        <f t="shared" si="1"/>
        <v>51</v>
      </c>
      <c r="C37" s="104">
        <f t="shared" si="2"/>
        <v>333</v>
      </c>
      <c r="D37" s="104">
        <v>0</v>
      </c>
      <c r="E37" s="104">
        <v>0</v>
      </c>
      <c r="F37" s="104">
        <v>0</v>
      </c>
      <c r="G37" s="104">
        <v>0</v>
      </c>
      <c r="H37" s="104">
        <v>5</v>
      </c>
      <c r="I37" s="104">
        <v>25</v>
      </c>
      <c r="J37" s="104">
        <v>6</v>
      </c>
      <c r="K37" s="104">
        <v>33</v>
      </c>
      <c r="L37" s="104">
        <v>0</v>
      </c>
      <c r="M37" s="104">
        <v>0</v>
      </c>
      <c r="N37" s="104">
        <v>0</v>
      </c>
      <c r="O37" s="104">
        <v>0</v>
      </c>
      <c r="P37" s="104">
        <v>5</v>
      </c>
      <c r="Q37" s="104">
        <v>36</v>
      </c>
      <c r="R37" s="104">
        <v>15</v>
      </c>
      <c r="S37" s="104">
        <v>71</v>
      </c>
      <c r="T37" s="104">
        <v>0</v>
      </c>
      <c r="U37" s="104">
        <v>0</v>
      </c>
      <c r="V37" s="104">
        <v>3</v>
      </c>
      <c r="W37" s="104">
        <v>12</v>
      </c>
      <c r="X37" s="104">
        <v>1</v>
      </c>
      <c r="Y37" s="104">
        <v>1</v>
      </c>
      <c r="Z37" s="104">
        <v>3</v>
      </c>
      <c r="AA37" s="104">
        <v>4</v>
      </c>
      <c r="AB37" s="104">
        <v>1</v>
      </c>
      <c r="AC37" s="104">
        <v>1</v>
      </c>
      <c r="AD37" s="104">
        <v>2</v>
      </c>
      <c r="AE37" s="104">
        <v>30</v>
      </c>
      <c r="AF37" s="104">
        <v>6</v>
      </c>
      <c r="AG37" s="104">
        <v>106</v>
      </c>
      <c r="AH37" s="104">
        <v>0</v>
      </c>
      <c r="AI37" s="104">
        <v>0</v>
      </c>
      <c r="AJ37" s="104">
        <v>4</v>
      </c>
      <c r="AK37" s="104">
        <v>14</v>
      </c>
      <c r="AL37" s="104">
        <v>0</v>
      </c>
      <c r="AM37" s="104">
        <v>0</v>
      </c>
      <c r="AN37" s="37" t="s">
        <v>22</v>
      </c>
    </row>
    <row r="38" spans="1:40" s="3" customFormat="1" ht="15.75" customHeight="1" x14ac:dyDescent="0.2">
      <c r="A38" s="33" t="s">
        <v>35</v>
      </c>
      <c r="B38" s="104">
        <f t="shared" si="1"/>
        <v>67</v>
      </c>
      <c r="C38" s="104">
        <f t="shared" si="2"/>
        <v>269</v>
      </c>
      <c r="D38" s="104">
        <v>0</v>
      </c>
      <c r="E38" s="104">
        <v>0</v>
      </c>
      <c r="F38" s="104">
        <v>0</v>
      </c>
      <c r="G38" s="104">
        <v>0</v>
      </c>
      <c r="H38" s="104">
        <v>5</v>
      </c>
      <c r="I38" s="104">
        <v>15</v>
      </c>
      <c r="J38" s="104">
        <v>1</v>
      </c>
      <c r="K38" s="104">
        <v>1</v>
      </c>
      <c r="L38" s="104">
        <v>0</v>
      </c>
      <c r="M38" s="104">
        <v>0</v>
      </c>
      <c r="N38" s="104">
        <v>0</v>
      </c>
      <c r="O38" s="104">
        <v>0</v>
      </c>
      <c r="P38" s="104">
        <v>3</v>
      </c>
      <c r="Q38" s="104">
        <v>42</v>
      </c>
      <c r="R38" s="104">
        <v>12</v>
      </c>
      <c r="S38" s="104">
        <v>55</v>
      </c>
      <c r="T38" s="104">
        <v>0</v>
      </c>
      <c r="U38" s="104">
        <v>0</v>
      </c>
      <c r="V38" s="104">
        <v>7</v>
      </c>
      <c r="W38" s="104">
        <v>28</v>
      </c>
      <c r="X38" s="104">
        <v>2</v>
      </c>
      <c r="Y38" s="104">
        <v>6</v>
      </c>
      <c r="Z38" s="104">
        <v>21</v>
      </c>
      <c r="AA38" s="104">
        <v>40</v>
      </c>
      <c r="AB38" s="104">
        <v>4</v>
      </c>
      <c r="AC38" s="104">
        <v>4</v>
      </c>
      <c r="AD38" s="104">
        <v>2</v>
      </c>
      <c r="AE38" s="104">
        <v>28</v>
      </c>
      <c r="AF38" s="104">
        <v>8</v>
      </c>
      <c r="AG38" s="104">
        <v>40</v>
      </c>
      <c r="AH38" s="104">
        <v>1</v>
      </c>
      <c r="AI38" s="104">
        <v>8</v>
      </c>
      <c r="AJ38" s="104">
        <v>1</v>
      </c>
      <c r="AK38" s="104">
        <v>2</v>
      </c>
      <c r="AL38" s="104">
        <v>0</v>
      </c>
      <c r="AM38" s="104">
        <v>0</v>
      </c>
      <c r="AN38" s="37" t="s">
        <v>35</v>
      </c>
    </row>
    <row r="39" spans="1:40" s="3" customFormat="1" ht="15.75" customHeight="1" x14ac:dyDescent="0.2">
      <c r="A39" s="96" t="s">
        <v>43</v>
      </c>
      <c r="B39" s="111">
        <f t="shared" si="1"/>
        <v>194</v>
      </c>
      <c r="C39" s="106">
        <f t="shared" si="2"/>
        <v>2319</v>
      </c>
      <c r="D39" s="106">
        <v>0</v>
      </c>
      <c r="E39" s="106">
        <v>0</v>
      </c>
      <c r="F39" s="106">
        <v>0</v>
      </c>
      <c r="G39" s="106">
        <v>0</v>
      </c>
      <c r="H39" s="106">
        <v>7</v>
      </c>
      <c r="I39" s="106">
        <v>58</v>
      </c>
      <c r="J39" s="106">
        <v>11</v>
      </c>
      <c r="K39" s="106">
        <v>541</v>
      </c>
      <c r="L39" s="106">
        <v>1</v>
      </c>
      <c r="M39" s="106">
        <v>10</v>
      </c>
      <c r="N39" s="106">
        <v>1</v>
      </c>
      <c r="O39" s="106">
        <v>1</v>
      </c>
      <c r="P39" s="106">
        <v>4</v>
      </c>
      <c r="Q39" s="106">
        <v>106</v>
      </c>
      <c r="R39" s="106">
        <v>42</v>
      </c>
      <c r="S39" s="106">
        <v>618</v>
      </c>
      <c r="T39" s="106">
        <v>2</v>
      </c>
      <c r="U39" s="106">
        <v>25</v>
      </c>
      <c r="V39" s="106">
        <v>13</v>
      </c>
      <c r="W39" s="106">
        <v>46</v>
      </c>
      <c r="X39" s="106">
        <v>8</v>
      </c>
      <c r="Y39" s="106">
        <v>32</v>
      </c>
      <c r="Z39" s="106">
        <v>45</v>
      </c>
      <c r="AA39" s="106">
        <v>232</v>
      </c>
      <c r="AB39" s="106">
        <v>16</v>
      </c>
      <c r="AC39" s="106">
        <v>43</v>
      </c>
      <c r="AD39" s="106">
        <v>5</v>
      </c>
      <c r="AE39" s="106">
        <v>28</v>
      </c>
      <c r="AF39" s="106">
        <v>27</v>
      </c>
      <c r="AG39" s="106">
        <v>335</v>
      </c>
      <c r="AH39" s="106">
        <v>1</v>
      </c>
      <c r="AI39" s="106">
        <v>8</v>
      </c>
      <c r="AJ39" s="106">
        <v>11</v>
      </c>
      <c r="AK39" s="106">
        <v>236</v>
      </c>
      <c r="AL39" s="106">
        <v>0</v>
      </c>
      <c r="AM39" s="106">
        <v>0</v>
      </c>
      <c r="AN39" s="95" t="s">
        <v>43</v>
      </c>
    </row>
    <row r="40" spans="1:40" s="3" customFormat="1" ht="15.75" customHeight="1" x14ac:dyDescent="0.2">
      <c r="A40" s="33" t="s">
        <v>41</v>
      </c>
      <c r="B40" s="104">
        <f t="shared" si="1"/>
        <v>69</v>
      </c>
      <c r="C40" s="104">
        <f t="shared" si="2"/>
        <v>660</v>
      </c>
      <c r="D40" s="104">
        <v>0</v>
      </c>
      <c r="E40" s="104">
        <v>0</v>
      </c>
      <c r="F40" s="104">
        <v>0</v>
      </c>
      <c r="G40" s="104">
        <v>0</v>
      </c>
      <c r="H40" s="104">
        <v>4</v>
      </c>
      <c r="I40" s="104">
        <v>50</v>
      </c>
      <c r="J40" s="104">
        <v>1</v>
      </c>
      <c r="K40" s="104">
        <v>23</v>
      </c>
      <c r="L40" s="104">
        <v>0</v>
      </c>
      <c r="M40" s="104">
        <v>0</v>
      </c>
      <c r="N40" s="104">
        <v>0</v>
      </c>
      <c r="O40" s="104">
        <v>0</v>
      </c>
      <c r="P40" s="104">
        <v>0</v>
      </c>
      <c r="Q40" s="104">
        <v>0</v>
      </c>
      <c r="R40" s="104">
        <v>11</v>
      </c>
      <c r="S40" s="104">
        <v>205</v>
      </c>
      <c r="T40" s="104">
        <v>1</v>
      </c>
      <c r="U40" s="104">
        <v>28</v>
      </c>
      <c r="V40" s="104">
        <v>12</v>
      </c>
      <c r="W40" s="104">
        <v>33</v>
      </c>
      <c r="X40" s="104">
        <v>2</v>
      </c>
      <c r="Y40" s="104">
        <v>11</v>
      </c>
      <c r="Z40" s="104">
        <v>11</v>
      </c>
      <c r="AA40" s="104">
        <v>53</v>
      </c>
      <c r="AB40" s="104">
        <v>12</v>
      </c>
      <c r="AC40" s="104">
        <v>72</v>
      </c>
      <c r="AD40" s="104">
        <v>3</v>
      </c>
      <c r="AE40" s="104">
        <v>5</v>
      </c>
      <c r="AF40" s="104">
        <v>11</v>
      </c>
      <c r="AG40" s="104">
        <v>179</v>
      </c>
      <c r="AH40" s="104">
        <v>0</v>
      </c>
      <c r="AI40" s="104">
        <v>0</v>
      </c>
      <c r="AJ40" s="104">
        <v>1</v>
      </c>
      <c r="AK40" s="104">
        <v>1</v>
      </c>
      <c r="AL40" s="104">
        <v>0</v>
      </c>
      <c r="AM40" s="104">
        <v>0</v>
      </c>
      <c r="AN40" s="37" t="s">
        <v>41</v>
      </c>
    </row>
    <row r="41" spans="1:40" s="3" customFormat="1" ht="15.75" customHeight="1" x14ac:dyDescent="0.2">
      <c r="A41" s="33" t="s">
        <v>10</v>
      </c>
      <c r="B41" s="104">
        <f t="shared" si="1"/>
        <v>59</v>
      </c>
      <c r="C41" s="104">
        <f t="shared" si="2"/>
        <v>380</v>
      </c>
      <c r="D41" s="104">
        <v>0</v>
      </c>
      <c r="E41" s="104">
        <v>0</v>
      </c>
      <c r="F41" s="104">
        <v>0</v>
      </c>
      <c r="G41" s="104">
        <v>0</v>
      </c>
      <c r="H41" s="104">
        <v>3</v>
      </c>
      <c r="I41" s="104">
        <v>40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4">
        <v>0</v>
      </c>
      <c r="P41" s="104">
        <v>2</v>
      </c>
      <c r="Q41" s="104">
        <v>30</v>
      </c>
      <c r="R41" s="104">
        <v>10</v>
      </c>
      <c r="S41" s="104">
        <v>65</v>
      </c>
      <c r="T41" s="104">
        <v>1</v>
      </c>
      <c r="U41" s="104">
        <v>1</v>
      </c>
      <c r="V41" s="104">
        <v>23</v>
      </c>
      <c r="W41" s="104">
        <v>58</v>
      </c>
      <c r="X41" s="104">
        <v>2</v>
      </c>
      <c r="Y41" s="104">
        <v>4</v>
      </c>
      <c r="Z41" s="104">
        <v>10</v>
      </c>
      <c r="AA41" s="104">
        <v>159</v>
      </c>
      <c r="AB41" s="104">
        <v>2</v>
      </c>
      <c r="AC41" s="104">
        <v>3</v>
      </c>
      <c r="AD41" s="104">
        <v>1</v>
      </c>
      <c r="AE41" s="104">
        <v>1</v>
      </c>
      <c r="AF41" s="104">
        <v>1</v>
      </c>
      <c r="AG41" s="104">
        <v>3</v>
      </c>
      <c r="AH41" s="104">
        <v>1</v>
      </c>
      <c r="AI41" s="104">
        <v>4</v>
      </c>
      <c r="AJ41" s="104">
        <v>3</v>
      </c>
      <c r="AK41" s="104">
        <v>12</v>
      </c>
      <c r="AL41" s="104">
        <v>0</v>
      </c>
      <c r="AM41" s="104">
        <v>0</v>
      </c>
      <c r="AN41" s="37" t="s">
        <v>10</v>
      </c>
    </row>
    <row r="42" spans="1:40" s="3" customFormat="1" ht="15.75" customHeight="1" x14ac:dyDescent="0.2">
      <c r="A42" s="33" t="s">
        <v>27</v>
      </c>
      <c r="B42" s="104">
        <f t="shared" si="1"/>
        <v>24</v>
      </c>
      <c r="C42" s="104">
        <f t="shared" si="2"/>
        <v>144</v>
      </c>
      <c r="D42" s="104">
        <v>0</v>
      </c>
      <c r="E42" s="104">
        <v>0</v>
      </c>
      <c r="F42" s="104">
        <v>0</v>
      </c>
      <c r="G42" s="104">
        <v>0</v>
      </c>
      <c r="H42" s="104">
        <v>4</v>
      </c>
      <c r="I42" s="104">
        <v>24</v>
      </c>
      <c r="J42" s="104">
        <v>7</v>
      </c>
      <c r="K42" s="104">
        <v>49</v>
      </c>
      <c r="L42" s="104">
        <v>0</v>
      </c>
      <c r="M42" s="104">
        <v>0</v>
      </c>
      <c r="N42" s="104">
        <v>0</v>
      </c>
      <c r="O42" s="104">
        <v>0</v>
      </c>
      <c r="P42" s="104">
        <v>1</v>
      </c>
      <c r="Q42" s="104">
        <v>1</v>
      </c>
      <c r="R42" s="104">
        <v>5</v>
      </c>
      <c r="S42" s="104">
        <v>34</v>
      </c>
      <c r="T42" s="104">
        <v>0</v>
      </c>
      <c r="U42" s="104">
        <v>0</v>
      </c>
      <c r="V42" s="104">
        <v>1</v>
      </c>
      <c r="W42" s="104">
        <v>3</v>
      </c>
      <c r="X42" s="104">
        <v>1</v>
      </c>
      <c r="Y42" s="104">
        <v>13</v>
      </c>
      <c r="Z42" s="104">
        <v>0</v>
      </c>
      <c r="AA42" s="104">
        <v>0</v>
      </c>
      <c r="AB42" s="104">
        <v>0</v>
      </c>
      <c r="AC42" s="104">
        <v>0</v>
      </c>
      <c r="AD42" s="104">
        <v>0</v>
      </c>
      <c r="AE42" s="104">
        <v>0</v>
      </c>
      <c r="AF42" s="104">
        <v>2</v>
      </c>
      <c r="AG42" s="104">
        <v>7</v>
      </c>
      <c r="AH42" s="104">
        <v>0</v>
      </c>
      <c r="AI42" s="104">
        <v>0</v>
      </c>
      <c r="AJ42" s="104">
        <v>3</v>
      </c>
      <c r="AK42" s="104">
        <v>13</v>
      </c>
      <c r="AL42" s="104">
        <v>0</v>
      </c>
      <c r="AM42" s="104">
        <v>0</v>
      </c>
      <c r="AN42" s="37" t="s">
        <v>292</v>
      </c>
    </row>
    <row r="43" spans="1:40" s="3" customFormat="1" ht="15.75" customHeight="1" x14ac:dyDescent="0.2">
      <c r="A43" s="33" t="s">
        <v>28</v>
      </c>
      <c r="B43" s="104">
        <f t="shared" si="1"/>
        <v>63</v>
      </c>
      <c r="C43" s="104">
        <f t="shared" si="2"/>
        <v>968</v>
      </c>
      <c r="D43" s="104">
        <v>0</v>
      </c>
      <c r="E43" s="104">
        <v>0</v>
      </c>
      <c r="F43" s="104">
        <v>0</v>
      </c>
      <c r="G43" s="104">
        <v>0</v>
      </c>
      <c r="H43" s="104">
        <v>5</v>
      </c>
      <c r="I43" s="104">
        <v>32</v>
      </c>
      <c r="J43" s="104">
        <v>12</v>
      </c>
      <c r="K43" s="104">
        <v>101</v>
      </c>
      <c r="L43" s="104">
        <v>0</v>
      </c>
      <c r="M43" s="104">
        <v>0</v>
      </c>
      <c r="N43" s="104">
        <v>0</v>
      </c>
      <c r="O43" s="104">
        <v>0</v>
      </c>
      <c r="P43" s="104">
        <v>13</v>
      </c>
      <c r="Q43" s="104">
        <v>345</v>
      </c>
      <c r="R43" s="104">
        <v>15</v>
      </c>
      <c r="S43" s="104">
        <v>326</v>
      </c>
      <c r="T43" s="104">
        <v>0</v>
      </c>
      <c r="U43" s="104">
        <v>0</v>
      </c>
      <c r="V43" s="104">
        <v>0</v>
      </c>
      <c r="W43" s="104">
        <v>0</v>
      </c>
      <c r="X43" s="104">
        <v>1</v>
      </c>
      <c r="Y43" s="104">
        <v>4</v>
      </c>
      <c r="Z43" s="104">
        <v>7</v>
      </c>
      <c r="AA43" s="104">
        <v>96</v>
      </c>
      <c r="AB43" s="104">
        <v>2</v>
      </c>
      <c r="AC43" s="104">
        <v>3</v>
      </c>
      <c r="AD43" s="104">
        <v>1</v>
      </c>
      <c r="AE43" s="104">
        <v>36</v>
      </c>
      <c r="AF43" s="104">
        <v>0</v>
      </c>
      <c r="AG43" s="104">
        <v>0</v>
      </c>
      <c r="AH43" s="104">
        <v>0</v>
      </c>
      <c r="AI43" s="104">
        <v>0</v>
      </c>
      <c r="AJ43" s="104">
        <v>7</v>
      </c>
      <c r="AK43" s="104">
        <v>25</v>
      </c>
      <c r="AL43" s="104">
        <v>0</v>
      </c>
      <c r="AM43" s="104">
        <v>0</v>
      </c>
      <c r="AN43" s="37" t="s">
        <v>293</v>
      </c>
    </row>
    <row r="44" spans="1:40" s="6" customFormat="1" ht="15.75" customHeight="1" x14ac:dyDescent="0.2">
      <c r="A44" s="96" t="s">
        <v>29</v>
      </c>
      <c r="B44" s="111">
        <f t="shared" si="1"/>
        <v>82</v>
      </c>
      <c r="C44" s="106">
        <f t="shared" si="2"/>
        <v>886</v>
      </c>
      <c r="D44" s="106">
        <v>0</v>
      </c>
      <c r="E44" s="106">
        <v>0</v>
      </c>
      <c r="F44" s="106">
        <v>0</v>
      </c>
      <c r="G44" s="106">
        <v>0</v>
      </c>
      <c r="H44" s="106">
        <v>11</v>
      </c>
      <c r="I44" s="106">
        <v>63</v>
      </c>
      <c r="J44" s="106">
        <v>34</v>
      </c>
      <c r="K44" s="106">
        <v>406</v>
      </c>
      <c r="L44" s="106">
        <v>0</v>
      </c>
      <c r="M44" s="106">
        <v>0</v>
      </c>
      <c r="N44" s="106">
        <v>0</v>
      </c>
      <c r="O44" s="106">
        <v>0</v>
      </c>
      <c r="P44" s="106">
        <v>6</v>
      </c>
      <c r="Q44" s="106">
        <v>169</v>
      </c>
      <c r="R44" s="106">
        <v>9</v>
      </c>
      <c r="S44" s="106">
        <v>40</v>
      </c>
      <c r="T44" s="106">
        <v>0</v>
      </c>
      <c r="U44" s="106">
        <v>0</v>
      </c>
      <c r="V44" s="106">
        <v>2</v>
      </c>
      <c r="W44" s="106">
        <v>3</v>
      </c>
      <c r="X44" s="106">
        <v>3</v>
      </c>
      <c r="Y44" s="106">
        <v>11</v>
      </c>
      <c r="Z44" s="106">
        <v>4</v>
      </c>
      <c r="AA44" s="106">
        <v>9</v>
      </c>
      <c r="AB44" s="106">
        <v>0</v>
      </c>
      <c r="AC44" s="106">
        <v>0</v>
      </c>
      <c r="AD44" s="106">
        <v>1</v>
      </c>
      <c r="AE44" s="106">
        <v>122</v>
      </c>
      <c r="AF44" s="106">
        <v>1</v>
      </c>
      <c r="AG44" s="106">
        <v>12</v>
      </c>
      <c r="AH44" s="106">
        <v>1</v>
      </c>
      <c r="AI44" s="106">
        <v>11</v>
      </c>
      <c r="AJ44" s="106">
        <v>10</v>
      </c>
      <c r="AK44" s="106">
        <v>40</v>
      </c>
      <c r="AL44" s="106">
        <v>0</v>
      </c>
      <c r="AM44" s="106">
        <v>0</v>
      </c>
      <c r="AN44" s="95" t="s">
        <v>294</v>
      </c>
    </row>
    <row r="45" spans="1:40" s="6" customFormat="1" ht="15.75" customHeight="1" x14ac:dyDescent="0.2">
      <c r="A45" s="33" t="s">
        <v>30</v>
      </c>
      <c r="B45" s="104">
        <f t="shared" si="1"/>
        <v>48</v>
      </c>
      <c r="C45" s="104">
        <f t="shared" si="2"/>
        <v>572</v>
      </c>
      <c r="D45" s="105">
        <v>0</v>
      </c>
      <c r="E45" s="105">
        <v>0</v>
      </c>
      <c r="F45" s="105">
        <v>0</v>
      </c>
      <c r="G45" s="105">
        <v>0</v>
      </c>
      <c r="H45" s="105">
        <v>1</v>
      </c>
      <c r="I45" s="105">
        <v>5</v>
      </c>
      <c r="J45" s="105">
        <v>24</v>
      </c>
      <c r="K45" s="105">
        <v>240</v>
      </c>
      <c r="L45" s="105">
        <v>0</v>
      </c>
      <c r="M45" s="105">
        <v>0</v>
      </c>
      <c r="N45" s="105">
        <v>0</v>
      </c>
      <c r="O45" s="105">
        <v>0</v>
      </c>
      <c r="P45" s="105">
        <v>9</v>
      </c>
      <c r="Q45" s="105">
        <v>206</v>
      </c>
      <c r="R45" s="105">
        <v>7</v>
      </c>
      <c r="S45" s="105">
        <v>96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1</v>
      </c>
      <c r="AG45" s="105">
        <v>2</v>
      </c>
      <c r="AH45" s="105">
        <v>0</v>
      </c>
      <c r="AI45" s="105">
        <v>0</v>
      </c>
      <c r="AJ45" s="105">
        <v>6</v>
      </c>
      <c r="AK45" s="105">
        <v>23</v>
      </c>
      <c r="AL45" s="105">
        <v>0</v>
      </c>
      <c r="AM45" s="105">
        <v>0</v>
      </c>
      <c r="AN45" s="37" t="s">
        <v>295</v>
      </c>
    </row>
    <row r="46" spans="1:40" s="6" customFormat="1" ht="15.75" customHeight="1" x14ac:dyDescent="0.2">
      <c r="A46" s="33" t="s">
        <v>31</v>
      </c>
      <c r="B46" s="104">
        <f t="shared" si="1"/>
        <v>83</v>
      </c>
      <c r="C46" s="104">
        <f t="shared" si="2"/>
        <v>847</v>
      </c>
      <c r="D46" s="105">
        <v>0</v>
      </c>
      <c r="E46" s="105">
        <v>0</v>
      </c>
      <c r="F46" s="105">
        <v>0</v>
      </c>
      <c r="G46" s="105">
        <v>0</v>
      </c>
      <c r="H46" s="105">
        <v>4</v>
      </c>
      <c r="I46" s="105">
        <v>21</v>
      </c>
      <c r="J46" s="105">
        <v>27</v>
      </c>
      <c r="K46" s="105">
        <v>322</v>
      </c>
      <c r="L46" s="105">
        <v>0</v>
      </c>
      <c r="M46" s="105">
        <v>0</v>
      </c>
      <c r="N46" s="105">
        <v>0</v>
      </c>
      <c r="O46" s="105">
        <v>0</v>
      </c>
      <c r="P46" s="105">
        <v>4</v>
      </c>
      <c r="Q46" s="105">
        <v>91</v>
      </c>
      <c r="R46" s="105">
        <v>13</v>
      </c>
      <c r="S46" s="105">
        <v>180</v>
      </c>
      <c r="T46" s="105">
        <v>0</v>
      </c>
      <c r="U46" s="105">
        <v>0</v>
      </c>
      <c r="V46" s="105">
        <v>9</v>
      </c>
      <c r="W46" s="105">
        <v>30</v>
      </c>
      <c r="X46" s="105">
        <v>1</v>
      </c>
      <c r="Y46" s="105">
        <v>8</v>
      </c>
      <c r="Z46" s="105">
        <v>8</v>
      </c>
      <c r="AA46" s="105">
        <v>13</v>
      </c>
      <c r="AB46" s="105">
        <v>3</v>
      </c>
      <c r="AC46" s="105">
        <v>35</v>
      </c>
      <c r="AD46" s="105">
        <v>0</v>
      </c>
      <c r="AE46" s="105">
        <v>0</v>
      </c>
      <c r="AF46" s="105">
        <v>11</v>
      </c>
      <c r="AG46" s="105">
        <v>138</v>
      </c>
      <c r="AH46" s="105">
        <v>0</v>
      </c>
      <c r="AI46" s="105">
        <v>0</v>
      </c>
      <c r="AJ46" s="105">
        <v>3</v>
      </c>
      <c r="AK46" s="105">
        <v>9</v>
      </c>
      <c r="AL46" s="105">
        <v>0</v>
      </c>
      <c r="AM46" s="105">
        <v>0</v>
      </c>
      <c r="AN46" s="37" t="s">
        <v>296</v>
      </c>
    </row>
    <row r="47" spans="1:40" s="6" customFormat="1" ht="15.75" customHeight="1" x14ac:dyDescent="0.2">
      <c r="A47" s="33" t="s">
        <v>32</v>
      </c>
      <c r="B47" s="104">
        <f t="shared" si="1"/>
        <v>60</v>
      </c>
      <c r="C47" s="104">
        <f t="shared" si="2"/>
        <v>841</v>
      </c>
      <c r="D47" s="105">
        <v>0</v>
      </c>
      <c r="E47" s="105">
        <v>0</v>
      </c>
      <c r="F47" s="105">
        <v>0</v>
      </c>
      <c r="G47" s="105">
        <v>0</v>
      </c>
      <c r="H47" s="105">
        <v>5</v>
      </c>
      <c r="I47" s="105">
        <v>57</v>
      </c>
      <c r="J47" s="105">
        <v>28</v>
      </c>
      <c r="K47" s="105">
        <v>586</v>
      </c>
      <c r="L47" s="105">
        <v>0</v>
      </c>
      <c r="M47" s="105">
        <v>0</v>
      </c>
      <c r="N47" s="105">
        <v>0</v>
      </c>
      <c r="O47" s="105">
        <v>0</v>
      </c>
      <c r="P47" s="105">
        <v>3</v>
      </c>
      <c r="Q47" s="105">
        <v>61</v>
      </c>
      <c r="R47" s="105">
        <v>11</v>
      </c>
      <c r="S47" s="105">
        <v>43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3</v>
      </c>
      <c r="AA47" s="105">
        <v>12</v>
      </c>
      <c r="AB47" s="105">
        <v>0</v>
      </c>
      <c r="AC47" s="105">
        <v>0</v>
      </c>
      <c r="AD47" s="105">
        <v>2</v>
      </c>
      <c r="AE47" s="105">
        <v>21</v>
      </c>
      <c r="AF47" s="105">
        <v>0</v>
      </c>
      <c r="AG47" s="105">
        <v>0</v>
      </c>
      <c r="AH47" s="105">
        <v>0</v>
      </c>
      <c r="AI47" s="105">
        <v>0</v>
      </c>
      <c r="AJ47" s="105">
        <v>8</v>
      </c>
      <c r="AK47" s="105">
        <v>61</v>
      </c>
      <c r="AL47" s="105">
        <v>0</v>
      </c>
      <c r="AM47" s="105">
        <v>0</v>
      </c>
      <c r="AN47" s="37" t="s">
        <v>297</v>
      </c>
    </row>
    <row r="48" spans="1:40" s="3" customFormat="1" ht="15.75" customHeight="1" thickBot="1" x14ac:dyDescent="0.25">
      <c r="A48" s="34" t="s">
        <v>40</v>
      </c>
      <c r="B48" s="110">
        <f t="shared" si="1"/>
        <v>31</v>
      </c>
      <c r="C48" s="107">
        <f t="shared" si="2"/>
        <v>210</v>
      </c>
      <c r="D48" s="107">
        <v>0</v>
      </c>
      <c r="E48" s="107">
        <v>0</v>
      </c>
      <c r="F48" s="107">
        <v>0</v>
      </c>
      <c r="G48" s="107">
        <v>0</v>
      </c>
      <c r="H48" s="107">
        <v>4</v>
      </c>
      <c r="I48" s="107">
        <v>33</v>
      </c>
      <c r="J48" s="107">
        <v>3</v>
      </c>
      <c r="K48" s="107">
        <v>28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3</v>
      </c>
      <c r="S48" s="107">
        <v>22</v>
      </c>
      <c r="T48" s="107">
        <v>0</v>
      </c>
      <c r="U48" s="107">
        <v>0</v>
      </c>
      <c r="V48" s="107">
        <v>7</v>
      </c>
      <c r="W48" s="107">
        <v>12</v>
      </c>
      <c r="X48" s="107">
        <v>1</v>
      </c>
      <c r="Y48" s="107">
        <v>3</v>
      </c>
      <c r="Z48" s="107">
        <v>2</v>
      </c>
      <c r="AA48" s="107">
        <v>8</v>
      </c>
      <c r="AB48" s="107">
        <v>3</v>
      </c>
      <c r="AC48" s="107">
        <v>5</v>
      </c>
      <c r="AD48" s="107">
        <v>1</v>
      </c>
      <c r="AE48" s="107">
        <v>4</v>
      </c>
      <c r="AF48" s="107">
        <v>5</v>
      </c>
      <c r="AG48" s="107">
        <v>93</v>
      </c>
      <c r="AH48" s="107">
        <v>0</v>
      </c>
      <c r="AI48" s="107">
        <v>0</v>
      </c>
      <c r="AJ48" s="107">
        <v>2</v>
      </c>
      <c r="AK48" s="107">
        <v>2</v>
      </c>
      <c r="AL48" s="107">
        <v>0</v>
      </c>
      <c r="AM48" s="107">
        <v>0</v>
      </c>
      <c r="AN48" s="38" t="s">
        <v>40</v>
      </c>
    </row>
    <row r="49" spans="1:40" s="3" customFormat="1" ht="15" customHeight="1" x14ac:dyDescent="0.2">
      <c r="A49" s="11" t="s">
        <v>309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</row>
    <row r="50" spans="1:40" ht="19" x14ac:dyDescent="0.2">
      <c r="A50" s="232" t="s">
        <v>332</v>
      </c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</row>
    <row r="51" spans="1:40" s="2" customFormat="1" ht="16.5" customHeight="1" thickBot="1" x14ac:dyDescent="0.25">
      <c r="A51" s="91" t="s">
        <v>276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2"/>
      <c r="T51" s="92" t="s">
        <v>330</v>
      </c>
      <c r="U51" s="91"/>
      <c r="V51" s="91" t="s">
        <v>310</v>
      </c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</row>
    <row r="52" spans="1:40" s="3" customFormat="1" ht="26.25" customHeight="1" x14ac:dyDescent="0.2">
      <c r="A52" s="181" t="s">
        <v>128</v>
      </c>
      <c r="B52" s="243" t="s">
        <v>129</v>
      </c>
      <c r="C52" s="243"/>
      <c r="D52" s="243" t="s">
        <v>130</v>
      </c>
      <c r="E52" s="243"/>
      <c r="F52" s="238" t="s">
        <v>142</v>
      </c>
      <c r="G52" s="241"/>
      <c r="H52" s="243" t="s">
        <v>132</v>
      </c>
      <c r="I52" s="243"/>
      <c r="J52" s="243" t="s">
        <v>134</v>
      </c>
      <c r="K52" s="243"/>
      <c r="L52" s="235" t="s">
        <v>143</v>
      </c>
      <c r="M52" s="235"/>
      <c r="N52" s="237" t="s">
        <v>137</v>
      </c>
      <c r="O52" s="237"/>
      <c r="P52" s="237" t="s">
        <v>144</v>
      </c>
      <c r="Q52" s="237"/>
      <c r="R52" s="237" t="s">
        <v>145</v>
      </c>
      <c r="S52" s="237"/>
      <c r="T52" s="237" t="s">
        <v>146</v>
      </c>
      <c r="U52" s="237"/>
      <c r="V52" s="238" t="s">
        <v>147</v>
      </c>
      <c r="W52" s="238"/>
      <c r="X52" s="235" t="s">
        <v>148</v>
      </c>
      <c r="Y52" s="235"/>
      <c r="Z52" s="235" t="s">
        <v>149</v>
      </c>
      <c r="AA52" s="235"/>
      <c r="AB52" s="235" t="s">
        <v>150</v>
      </c>
      <c r="AC52" s="235"/>
      <c r="AD52" s="237" t="s">
        <v>151</v>
      </c>
      <c r="AE52" s="237"/>
      <c r="AF52" s="237" t="s">
        <v>141</v>
      </c>
      <c r="AG52" s="237"/>
      <c r="AH52" s="238" t="s">
        <v>152</v>
      </c>
      <c r="AI52" s="238"/>
      <c r="AJ52" s="235" t="s">
        <v>153</v>
      </c>
      <c r="AK52" s="235"/>
      <c r="AL52" s="239" t="s">
        <v>308</v>
      </c>
      <c r="AM52" s="240"/>
      <c r="AN52" s="185" t="s">
        <v>128</v>
      </c>
    </row>
    <row r="53" spans="1:40" s="3" customFormat="1" ht="26.25" customHeight="1" x14ac:dyDescent="0.2">
      <c r="A53" s="242"/>
      <c r="B53" s="35" t="s">
        <v>121</v>
      </c>
      <c r="C53" s="35" t="s">
        <v>140</v>
      </c>
      <c r="D53" s="35" t="s">
        <v>121</v>
      </c>
      <c r="E53" s="35" t="s">
        <v>139</v>
      </c>
      <c r="F53" s="35" t="s">
        <v>121</v>
      </c>
      <c r="G53" s="35" t="s">
        <v>139</v>
      </c>
      <c r="H53" s="35" t="s">
        <v>121</v>
      </c>
      <c r="I53" s="35" t="s">
        <v>139</v>
      </c>
      <c r="J53" s="35" t="s">
        <v>121</v>
      </c>
      <c r="K53" s="35" t="s">
        <v>139</v>
      </c>
      <c r="L53" s="35" t="s">
        <v>121</v>
      </c>
      <c r="M53" s="35" t="s">
        <v>139</v>
      </c>
      <c r="N53" s="35" t="s">
        <v>121</v>
      </c>
      <c r="O53" s="35" t="s">
        <v>139</v>
      </c>
      <c r="P53" s="35" t="s">
        <v>121</v>
      </c>
      <c r="Q53" s="35" t="s">
        <v>139</v>
      </c>
      <c r="R53" s="35" t="s">
        <v>121</v>
      </c>
      <c r="S53" s="35" t="s">
        <v>139</v>
      </c>
      <c r="T53" s="35" t="s">
        <v>121</v>
      </c>
      <c r="U53" s="35" t="s">
        <v>139</v>
      </c>
      <c r="V53" s="35" t="s">
        <v>121</v>
      </c>
      <c r="W53" s="35" t="s">
        <v>139</v>
      </c>
      <c r="X53" s="35" t="s">
        <v>121</v>
      </c>
      <c r="Y53" s="35" t="s">
        <v>139</v>
      </c>
      <c r="Z53" s="35" t="s">
        <v>121</v>
      </c>
      <c r="AA53" s="35" t="s">
        <v>139</v>
      </c>
      <c r="AB53" s="35" t="s">
        <v>121</v>
      </c>
      <c r="AC53" s="35" t="s">
        <v>139</v>
      </c>
      <c r="AD53" s="35" t="s">
        <v>121</v>
      </c>
      <c r="AE53" s="35" t="s">
        <v>139</v>
      </c>
      <c r="AF53" s="35" t="s">
        <v>121</v>
      </c>
      <c r="AG53" s="35" t="s">
        <v>139</v>
      </c>
      <c r="AH53" s="35" t="s">
        <v>121</v>
      </c>
      <c r="AI53" s="35" t="s">
        <v>139</v>
      </c>
      <c r="AJ53" s="35" t="s">
        <v>121</v>
      </c>
      <c r="AK53" s="35" t="s">
        <v>139</v>
      </c>
      <c r="AL53" s="35" t="s">
        <v>121</v>
      </c>
      <c r="AM53" s="35" t="s">
        <v>140</v>
      </c>
      <c r="AN53" s="236"/>
    </row>
    <row r="54" spans="1:40" s="3" customFormat="1" ht="15.75" customHeight="1" x14ac:dyDescent="0.2">
      <c r="A54" s="33" t="s">
        <v>11</v>
      </c>
      <c r="B54" s="104">
        <f t="shared" ref="B54:B96" si="3">+D54+F54+H54+J54+L54+N54+P54+R54+T54+V54+X54+Z54+AB54+AD54+AF54+AH54+AJ54+AL54</f>
        <v>72</v>
      </c>
      <c r="C54" s="104">
        <f t="shared" ref="C54:C96" si="4">+E54+G54+I54+K54+M54+O54+Q54+S54+U54+W54+Y54+AA54+AC54+AE54+AG54+AI54+AK54+AM54</f>
        <v>503</v>
      </c>
      <c r="D54" s="104">
        <v>0</v>
      </c>
      <c r="E54" s="104">
        <v>0</v>
      </c>
      <c r="F54" s="104">
        <v>0</v>
      </c>
      <c r="G54" s="104">
        <v>0</v>
      </c>
      <c r="H54" s="104">
        <v>4</v>
      </c>
      <c r="I54" s="104">
        <v>15</v>
      </c>
      <c r="J54" s="104">
        <v>8</v>
      </c>
      <c r="K54" s="104">
        <v>91</v>
      </c>
      <c r="L54" s="104">
        <v>0</v>
      </c>
      <c r="M54" s="104">
        <v>0</v>
      </c>
      <c r="N54" s="104">
        <v>0</v>
      </c>
      <c r="O54" s="104">
        <v>0</v>
      </c>
      <c r="P54" s="104">
        <v>2</v>
      </c>
      <c r="Q54" s="104">
        <v>117</v>
      </c>
      <c r="R54" s="104">
        <v>13</v>
      </c>
      <c r="S54" s="104">
        <v>90</v>
      </c>
      <c r="T54" s="104">
        <v>2</v>
      </c>
      <c r="U54" s="104">
        <v>17</v>
      </c>
      <c r="V54" s="104">
        <v>18</v>
      </c>
      <c r="W54" s="104">
        <v>47</v>
      </c>
      <c r="X54" s="104">
        <v>2</v>
      </c>
      <c r="Y54" s="104">
        <v>6</v>
      </c>
      <c r="Z54" s="104">
        <v>12</v>
      </c>
      <c r="AA54" s="104">
        <v>41</v>
      </c>
      <c r="AB54" s="104">
        <v>5</v>
      </c>
      <c r="AC54" s="104">
        <v>30</v>
      </c>
      <c r="AD54" s="104">
        <v>1</v>
      </c>
      <c r="AE54" s="104">
        <v>1</v>
      </c>
      <c r="AF54" s="104">
        <v>3</v>
      </c>
      <c r="AG54" s="104">
        <v>42</v>
      </c>
      <c r="AH54" s="104">
        <v>0</v>
      </c>
      <c r="AI54" s="104">
        <v>0</v>
      </c>
      <c r="AJ54" s="104">
        <v>2</v>
      </c>
      <c r="AK54" s="105">
        <v>6</v>
      </c>
      <c r="AL54" s="121">
        <v>0</v>
      </c>
      <c r="AM54" s="122">
        <v>0</v>
      </c>
      <c r="AN54" s="39" t="s">
        <v>11</v>
      </c>
    </row>
    <row r="55" spans="1:40" s="3" customFormat="1" ht="15.75" customHeight="1" x14ac:dyDescent="0.2">
      <c r="A55" s="4" t="s">
        <v>62</v>
      </c>
      <c r="B55" s="104">
        <f t="shared" si="3"/>
        <v>16</v>
      </c>
      <c r="C55" s="104">
        <f t="shared" si="4"/>
        <v>213</v>
      </c>
      <c r="D55" s="113">
        <v>1</v>
      </c>
      <c r="E55" s="113">
        <v>1</v>
      </c>
      <c r="F55" s="113">
        <v>0</v>
      </c>
      <c r="G55" s="113">
        <v>0</v>
      </c>
      <c r="H55" s="113">
        <v>5</v>
      </c>
      <c r="I55" s="113">
        <v>58</v>
      </c>
      <c r="J55" s="113">
        <v>4</v>
      </c>
      <c r="K55" s="113">
        <v>42</v>
      </c>
      <c r="L55" s="113">
        <v>1</v>
      </c>
      <c r="M55" s="113">
        <v>1</v>
      </c>
      <c r="N55" s="113">
        <v>0</v>
      </c>
      <c r="O55" s="113">
        <v>0</v>
      </c>
      <c r="P55" s="113">
        <v>1</v>
      </c>
      <c r="Q55" s="113">
        <v>69</v>
      </c>
      <c r="R55" s="113">
        <v>0</v>
      </c>
      <c r="S55" s="113">
        <v>0</v>
      </c>
      <c r="T55" s="113">
        <v>0</v>
      </c>
      <c r="U55" s="113">
        <v>0</v>
      </c>
      <c r="V55" s="113">
        <v>1</v>
      </c>
      <c r="W55" s="113">
        <v>2</v>
      </c>
      <c r="X55" s="113">
        <v>0</v>
      </c>
      <c r="Y55" s="113">
        <v>0</v>
      </c>
      <c r="Z55" s="113">
        <v>0</v>
      </c>
      <c r="AA55" s="113">
        <v>0</v>
      </c>
      <c r="AB55" s="113">
        <v>0</v>
      </c>
      <c r="AC55" s="113">
        <v>0</v>
      </c>
      <c r="AD55" s="113">
        <v>1</v>
      </c>
      <c r="AE55" s="113">
        <v>1</v>
      </c>
      <c r="AF55" s="113">
        <v>1</v>
      </c>
      <c r="AG55" s="113">
        <v>38</v>
      </c>
      <c r="AH55" s="113">
        <v>0</v>
      </c>
      <c r="AI55" s="113">
        <v>0</v>
      </c>
      <c r="AJ55" s="113">
        <v>1</v>
      </c>
      <c r="AK55" s="115">
        <v>1</v>
      </c>
      <c r="AL55" s="115">
        <v>0</v>
      </c>
      <c r="AM55" s="114">
        <v>0</v>
      </c>
      <c r="AN55" s="40" t="s">
        <v>298</v>
      </c>
    </row>
    <row r="56" spans="1:40" s="3" customFormat="1" ht="15.75" customHeight="1" x14ac:dyDescent="0.2">
      <c r="A56" s="4" t="s">
        <v>63</v>
      </c>
      <c r="B56" s="104">
        <f t="shared" si="3"/>
        <v>3</v>
      </c>
      <c r="C56" s="104">
        <f t="shared" si="4"/>
        <v>101</v>
      </c>
      <c r="D56" s="116">
        <v>0</v>
      </c>
      <c r="E56" s="116">
        <v>0</v>
      </c>
      <c r="F56" s="116">
        <v>0</v>
      </c>
      <c r="G56" s="116">
        <v>0</v>
      </c>
      <c r="H56" s="116">
        <v>2</v>
      </c>
      <c r="I56" s="116">
        <v>11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0</v>
      </c>
      <c r="P56" s="116">
        <v>1</v>
      </c>
      <c r="Q56" s="116">
        <v>90</v>
      </c>
      <c r="R56" s="116">
        <v>0</v>
      </c>
      <c r="S56" s="116">
        <v>0</v>
      </c>
      <c r="T56" s="116">
        <v>0</v>
      </c>
      <c r="U56" s="116">
        <v>0</v>
      </c>
      <c r="V56" s="116">
        <v>0</v>
      </c>
      <c r="W56" s="116">
        <v>0</v>
      </c>
      <c r="X56" s="116">
        <v>0</v>
      </c>
      <c r="Y56" s="116">
        <v>0</v>
      </c>
      <c r="Z56" s="116">
        <v>0</v>
      </c>
      <c r="AA56" s="116">
        <v>0</v>
      </c>
      <c r="AB56" s="116">
        <v>0</v>
      </c>
      <c r="AC56" s="116">
        <v>0</v>
      </c>
      <c r="AD56" s="116">
        <v>0</v>
      </c>
      <c r="AE56" s="116">
        <v>0</v>
      </c>
      <c r="AF56" s="116">
        <v>0</v>
      </c>
      <c r="AG56" s="116">
        <v>0</v>
      </c>
      <c r="AH56" s="116">
        <v>0</v>
      </c>
      <c r="AI56" s="116">
        <v>0</v>
      </c>
      <c r="AJ56" s="116">
        <v>0</v>
      </c>
      <c r="AK56" s="118">
        <v>0</v>
      </c>
      <c r="AL56" s="118">
        <v>0</v>
      </c>
      <c r="AM56" s="117">
        <v>0</v>
      </c>
      <c r="AN56" s="40" t="s">
        <v>299</v>
      </c>
    </row>
    <row r="57" spans="1:40" s="3" customFormat="1" ht="15.75" customHeight="1" x14ac:dyDescent="0.2">
      <c r="A57" s="33" t="s">
        <v>64</v>
      </c>
      <c r="B57" s="104">
        <f t="shared" si="3"/>
        <v>66</v>
      </c>
      <c r="C57" s="104">
        <f t="shared" si="4"/>
        <v>996</v>
      </c>
      <c r="D57" s="104">
        <v>0</v>
      </c>
      <c r="E57" s="104">
        <v>0</v>
      </c>
      <c r="F57" s="104">
        <v>0</v>
      </c>
      <c r="G57" s="104">
        <v>0</v>
      </c>
      <c r="H57" s="104">
        <v>18</v>
      </c>
      <c r="I57" s="104">
        <v>111</v>
      </c>
      <c r="J57" s="104">
        <v>7</v>
      </c>
      <c r="K57" s="104">
        <v>49</v>
      </c>
      <c r="L57" s="104">
        <v>0</v>
      </c>
      <c r="M57" s="104">
        <v>0</v>
      </c>
      <c r="N57" s="104">
        <v>0</v>
      </c>
      <c r="O57" s="104">
        <v>0</v>
      </c>
      <c r="P57" s="104">
        <v>4</v>
      </c>
      <c r="Q57" s="104">
        <v>126</v>
      </c>
      <c r="R57" s="104">
        <v>13</v>
      </c>
      <c r="S57" s="104">
        <v>393</v>
      </c>
      <c r="T57" s="104">
        <v>0</v>
      </c>
      <c r="U57" s="104">
        <v>0</v>
      </c>
      <c r="V57" s="104">
        <v>3</v>
      </c>
      <c r="W57" s="104">
        <v>11</v>
      </c>
      <c r="X57" s="104">
        <v>0</v>
      </c>
      <c r="Y57" s="104">
        <v>0</v>
      </c>
      <c r="Z57" s="104">
        <v>7</v>
      </c>
      <c r="AA57" s="104">
        <v>80</v>
      </c>
      <c r="AB57" s="104">
        <v>6</v>
      </c>
      <c r="AC57" s="104">
        <v>39</v>
      </c>
      <c r="AD57" s="104">
        <v>2</v>
      </c>
      <c r="AE57" s="104">
        <v>4</v>
      </c>
      <c r="AF57" s="104">
        <v>5</v>
      </c>
      <c r="AG57" s="104">
        <v>139</v>
      </c>
      <c r="AH57" s="104">
        <v>0</v>
      </c>
      <c r="AI57" s="104">
        <v>0</v>
      </c>
      <c r="AJ57" s="104">
        <v>1</v>
      </c>
      <c r="AK57" s="105">
        <v>44</v>
      </c>
      <c r="AL57" s="105">
        <v>0</v>
      </c>
      <c r="AM57" s="112">
        <v>0</v>
      </c>
      <c r="AN57" s="39" t="s">
        <v>300</v>
      </c>
    </row>
    <row r="58" spans="1:40" s="3" customFormat="1" ht="15.75" customHeight="1" x14ac:dyDescent="0.2">
      <c r="A58" s="96" t="s">
        <v>65</v>
      </c>
      <c r="B58" s="111">
        <f t="shared" si="3"/>
        <v>81</v>
      </c>
      <c r="C58" s="106">
        <f t="shared" si="4"/>
        <v>620</v>
      </c>
      <c r="D58" s="106">
        <v>0</v>
      </c>
      <c r="E58" s="106">
        <v>0</v>
      </c>
      <c r="F58" s="106">
        <v>0</v>
      </c>
      <c r="G58" s="106">
        <v>0</v>
      </c>
      <c r="H58" s="106">
        <v>8</v>
      </c>
      <c r="I58" s="106">
        <v>48</v>
      </c>
      <c r="J58" s="106">
        <v>7</v>
      </c>
      <c r="K58" s="106">
        <v>25</v>
      </c>
      <c r="L58" s="106">
        <v>0</v>
      </c>
      <c r="M58" s="106">
        <v>0</v>
      </c>
      <c r="N58" s="106">
        <v>0</v>
      </c>
      <c r="O58" s="106">
        <v>0</v>
      </c>
      <c r="P58" s="106">
        <v>5</v>
      </c>
      <c r="Q58" s="106">
        <v>78</v>
      </c>
      <c r="R58" s="106">
        <v>18</v>
      </c>
      <c r="S58" s="106">
        <v>169</v>
      </c>
      <c r="T58" s="106">
        <v>1</v>
      </c>
      <c r="U58" s="106">
        <v>13</v>
      </c>
      <c r="V58" s="106">
        <v>0</v>
      </c>
      <c r="W58" s="106">
        <v>0</v>
      </c>
      <c r="X58" s="106">
        <v>0</v>
      </c>
      <c r="Y58" s="106">
        <v>0</v>
      </c>
      <c r="Z58" s="106">
        <v>15</v>
      </c>
      <c r="AA58" s="106">
        <v>46</v>
      </c>
      <c r="AB58" s="106">
        <v>9</v>
      </c>
      <c r="AC58" s="106">
        <v>10</v>
      </c>
      <c r="AD58" s="106">
        <v>1</v>
      </c>
      <c r="AE58" s="106">
        <v>89</v>
      </c>
      <c r="AF58" s="106">
        <v>12</v>
      </c>
      <c r="AG58" s="106">
        <v>118</v>
      </c>
      <c r="AH58" s="106">
        <v>0</v>
      </c>
      <c r="AI58" s="106">
        <v>0</v>
      </c>
      <c r="AJ58" s="106">
        <v>5</v>
      </c>
      <c r="AK58" s="106">
        <v>24</v>
      </c>
      <c r="AL58" s="106">
        <v>0</v>
      </c>
      <c r="AM58" s="119">
        <v>0</v>
      </c>
      <c r="AN58" s="97" t="s">
        <v>301</v>
      </c>
    </row>
    <row r="59" spans="1:40" s="3" customFormat="1" ht="15.75" customHeight="1" x14ac:dyDescent="0.2">
      <c r="A59" s="33" t="s">
        <v>76</v>
      </c>
      <c r="B59" s="104">
        <f t="shared" si="3"/>
        <v>256</v>
      </c>
      <c r="C59" s="104">
        <f t="shared" si="4"/>
        <v>2370</v>
      </c>
      <c r="D59" s="104">
        <v>0</v>
      </c>
      <c r="E59" s="104">
        <v>0</v>
      </c>
      <c r="F59" s="104">
        <v>0</v>
      </c>
      <c r="G59" s="104">
        <v>0</v>
      </c>
      <c r="H59" s="104">
        <v>6</v>
      </c>
      <c r="I59" s="104">
        <v>44</v>
      </c>
      <c r="J59" s="104">
        <v>4</v>
      </c>
      <c r="K59" s="104">
        <v>76</v>
      </c>
      <c r="L59" s="104">
        <v>0</v>
      </c>
      <c r="M59" s="104">
        <v>0</v>
      </c>
      <c r="N59" s="104">
        <v>3</v>
      </c>
      <c r="O59" s="104">
        <v>8</v>
      </c>
      <c r="P59" s="104">
        <v>2</v>
      </c>
      <c r="Q59" s="104">
        <v>9</v>
      </c>
      <c r="R59" s="104">
        <v>56</v>
      </c>
      <c r="S59" s="104">
        <v>695</v>
      </c>
      <c r="T59" s="104">
        <v>12</v>
      </c>
      <c r="U59" s="104">
        <v>212</v>
      </c>
      <c r="V59" s="104">
        <v>29</v>
      </c>
      <c r="W59" s="104">
        <v>149</v>
      </c>
      <c r="X59" s="104">
        <v>4</v>
      </c>
      <c r="Y59" s="104">
        <v>33</v>
      </c>
      <c r="Z59" s="104">
        <v>49</v>
      </c>
      <c r="AA59" s="104">
        <v>328</v>
      </c>
      <c r="AB59" s="104">
        <v>31</v>
      </c>
      <c r="AC59" s="104">
        <v>162</v>
      </c>
      <c r="AD59" s="104">
        <v>10</v>
      </c>
      <c r="AE59" s="104">
        <v>96</v>
      </c>
      <c r="AF59" s="104">
        <v>39</v>
      </c>
      <c r="AG59" s="104">
        <v>400</v>
      </c>
      <c r="AH59" s="104">
        <v>1</v>
      </c>
      <c r="AI59" s="104">
        <v>9</v>
      </c>
      <c r="AJ59" s="104">
        <v>10</v>
      </c>
      <c r="AK59" s="105">
        <v>149</v>
      </c>
      <c r="AL59" s="105">
        <v>0</v>
      </c>
      <c r="AM59" s="112">
        <v>0</v>
      </c>
      <c r="AN59" s="39" t="s">
        <v>76</v>
      </c>
    </row>
    <row r="60" spans="1:40" s="3" customFormat="1" ht="15.75" customHeight="1" x14ac:dyDescent="0.2">
      <c r="A60" s="33" t="s">
        <v>49</v>
      </c>
      <c r="B60" s="104">
        <f t="shared" si="3"/>
        <v>18</v>
      </c>
      <c r="C60" s="104">
        <f t="shared" si="4"/>
        <v>78</v>
      </c>
      <c r="D60" s="104">
        <v>0</v>
      </c>
      <c r="E60" s="104">
        <v>0</v>
      </c>
      <c r="F60" s="104">
        <v>0</v>
      </c>
      <c r="G60" s="104">
        <v>0</v>
      </c>
      <c r="H60" s="104">
        <v>2</v>
      </c>
      <c r="I60" s="104">
        <v>35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7</v>
      </c>
      <c r="S60" s="104">
        <v>26</v>
      </c>
      <c r="T60" s="104">
        <v>0</v>
      </c>
      <c r="U60" s="104">
        <v>0</v>
      </c>
      <c r="V60" s="104">
        <v>2</v>
      </c>
      <c r="W60" s="104">
        <v>5</v>
      </c>
      <c r="X60" s="104">
        <v>0</v>
      </c>
      <c r="Y60" s="104">
        <v>0</v>
      </c>
      <c r="Z60" s="104">
        <v>1</v>
      </c>
      <c r="AA60" s="104">
        <v>2</v>
      </c>
      <c r="AB60" s="104">
        <v>5</v>
      </c>
      <c r="AC60" s="104">
        <v>6</v>
      </c>
      <c r="AD60" s="104">
        <v>0</v>
      </c>
      <c r="AE60" s="104">
        <v>0</v>
      </c>
      <c r="AF60" s="104">
        <v>0</v>
      </c>
      <c r="AG60" s="104">
        <v>0</v>
      </c>
      <c r="AH60" s="104">
        <v>1</v>
      </c>
      <c r="AI60" s="104">
        <v>4</v>
      </c>
      <c r="AJ60" s="104">
        <v>0</v>
      </c>
      <c r="AK60" s="105">
        <v>0</v>
      </c>
      <c r="AL60" s="105">
        <v>0</v>
      </c>
      <c r="AM60" s="112">
        <v>0</v>
      </c>
      <c r="AN60" s="39" t="s">
        <v>49</v>
      </c>
    </row>
    <row r="61" spans="1:40" s="3" customFormat="1" ht="15.75" customHeight="1" x14ac:dyDescent="0.2">
      <c r="A61" s="33" t="s">
        <v>47</v>
      </c>
      <c r="B61" s="104">
        <f t="shared" si="3"/>
        <v>60</v>
      </c>
      <c r="C61" s="104">
        <f t="shared" si="4"/>
        <v>382</v>
      </c>
      <c r="D61" s="104">
        <v>0</v>
      </c>
      <c r="E61" s="104">
        <v>0</v>
      </c>
      <c r="F61" s="104">
        <v>0</v>
      </c>
      <c r="G61" s="104">
        <v>0</v>
      </c>
      <c r="H61" s="104">
        <v>9</v>
      </c>
      <c r="I61" s="104">
        <v>32</v>
      </c>
      <c r="J61" s="104">
        <v>3</v>
      </c>
      <c r="K61" s="104">
        <v>4</v>
      </c>
      <c r="L61" s="104">
        <v>0</v>
      </c>
      <c r="M61" s="104">
        <v>0</v>
      </c>
      <c r="N61" s="104">
        <v>0</v>
      </c>
      <c r="O61" s="104">
        <v>0</v>
      </c>
      <c r="P61" s="104">
        <v>3</v>
      </c>
      <c r="Q61" s="104">
        <v>92</v>
      </c>
      <c r="R61" s="104">
        <v>14</v>
      </c>
      <c r="S61" s="104">
        <v>127</v>
      </c>
      <c r="T61" s="104">
        <v>0</v>
      </c>
      <c r="U61" s="104">
        <v>0</v>
      </c>
      <c r="V61" s="104">
        <v>2</v>
      </c>
      <c r="W61" s="104">
        <v>5</v>
      </c>
      <c r="X61" s="104">
        <v>1</v>
      </c>
      <c r="Y61" s="104">
        <v>5</v>
      </c>
      <c r="Z61" s="104">
        <v>5</v>
      </c>
      <c r="AA61" s="104">
        <v>7</v>
      </c>
      <c r="AB61" s="104">
        <v>8</v>
      </c>
      <c r="AC61" s="104">
        <v>16</v>
      </c>
      <c r="AD61" s="104">
        <v>4</v>
      </c>
      <c r="AE61" s="104">
        <v>21</v>
      </c>
      <c r="AF61" s="104">
        <v>9</v>
      </c>
      <c r="AG61" s="104">
        <v>65</v>
      </c>
      <c r="AH61" s="104">
        <v>0</v>
      </c>
      <c r="AI61" s="104">
        <v>0</v>
      </c>
      <c r="AJ61" s="104">
        <v>2</v>
      </c>
      <c r="AK61" s="105">
        <v>8</v>
      </c>
      <c r="AL61" s="105">
        <v>0</v>
      </c>
      <c r="AM61" s="112">
        <v>0</v>
      </c>
      <c r="AN61" s="39" t="s">
        <v>47</v>
      </c>
    </row>
    <row r="62" spans="1:40" s="3" customFormat="1" ht="15.75" customHeight="1" x14ac:dyDescent="0.2">
      <c r="A62" s="33" t="s">
        <v>46</v>
      </c>
      <c r="B62" s="104">
        <f t="shared" si="3"/>
        <v>37</v>
      </c>
      <c r="C62" s="104">
        <f t="shared" si="4"/>
        <v>271</v>
      </c>
      <c r="D62" s="104">
        <v>0</v>
      </c>
      <c r="E62" s="104">
        <v>0</v>
      </c>
      <c r="F62" s="104">
        <v>0</v>
      </c>
      <c r="G62" s="104">
        <v>0</v>
      </c>
      <c r="H62" s="104">
        <v>3</v>
      </c>
      <c r="I62" s="104">
        <v>20</v>
      </c>
      <c r="J62" s="104">
        <v>4</v>
      </c>
      <c r="K62" s="104">
        <v>42</v>
      </c>
      <c r="L62" s="104">
        <v>0</v>
      </c>
      <c r="M62" s="104">
        <v>0</v>
      </c>
      <c r="N62" s="104">
        <v>0</v>
      </c>
      <c r="O62" s="104">
        <v>0</v>
      </c>
      <c r="P62" s="104">
        <v>1</v>
      </c>
      <c r="Q62" s="104">
        <v>11</v>
      </c>
      <c r="R62" s="104">
        <v>8</v>
      </c>
      <c r="S62" s="104">
        <v>39</v>
      </c>
      <c r="T62" s="104">
        <v>0</v>
      </c>
      <c r="U62" s="104">
        <v>0</v>
      </c>
      <c r="V62" s="104">
        <v>2</v>
      </c>
      <c r="W62" s="104">
        <v>7</v>
      </c>
      <c r="X62" s="104">
        <v>0</v>
      </c>
      <c r="Y62" s="104">
        <v>0</v>
      </c>
      <c r="Z62" s="104">
        <v>8</v>
      </c>
      <c r="AA62" s="104">
        <v>20</v>
      </c>
      <c r="AB62" s="104">
        <v>4</v>
      </c>
      <c r="AC62" s="104">
        <v>6</v>
      </c>
      <c r="AD62" s="104">
        <v>3</v>
      </c>
      <c r="AE62" s="104">
        <v>62</v>
      </c>
      <c r="AF62" s="104">
        <v>2</v>
      </c>
      <c r="AG62" s="104">
        <v>10</v>
      </c>
      <c r="AH62" s="104">
        <v>1</v>
      </c>
      <c r="AI62" s="104">
        <v>9</v>
      </c>
      <c r="AJ62" s="104">
        <v>0</v>
      </c>
      <c r="AK62" s="105">
        <v>0</v>
      </c>
      <c r="AL62" s="105">
        <v>1</v>
      </c>
      <c r="AM62" s="112">
        <v>45</v>
      </c>
      <c r="AN62" s="39" t="s">
        <v>46</v>
      </c>
    </row>
    <row r="63" spans="1:40" s="3" customFormat="1" ht="15.75" customHeight="1" x14ac:dyDescent="0.2">
      <c r="A63" s="96" t="s">
        <v>19</v>
      </c>
      <c r="B63" s="111">
        <f t="shared" si="3"/>
        <v>52</v>
      </c>
      <c r="C63" s="106">
        <f t="shared" si="4"/>
        <v>248</v>
      </c>
      <c r="D63" s="106">
        <v>0</v>
      </c>
      <c r="E63" s="106">
        <v>0</v>
      </c>
      <c r="F63" s="106">
        <v>0</v>
      </c>
      <c r="G63" s="106">
        <v>0</v>
      </c>
      <c r="H63" s="106">
        <v>9</v>
      </c>
      <c r="I63" s="106">
        <v>27</v>
      </c>
      <c r="J63" s="106">
        <v>3</v>
      </c>
      <c r="K63" s="106">
        <v>53</v>
      </c>
      <c r="L63" s="106">
        <v>0</v>
      </c>
      <c r="M63" s="106">
        <v>0</v>
      </c>
      <c r="N63" s="106">
        <v>1</v>
      </c>
      <c r="O63" s="106">
        <v>6</v>
      </c>
      <c r="P63" s="106">
        <v>2</v>
      </c>
      <c r="Q63" s="106">
        <v>12</v>
      </c>
      <c r="R63" s="106">
        <v>5</v>
      </c>
      <c r="S63" s="106">
        <v>46</v>
      </c>
      <c r="T63" s="106">
        <v>0</v>
      </c>
      <c r="U63" s="106">
        <v>0</v>
      </c>
      <c r="V63" s="106">
        <v>16</v>
      </c>
      <c r="W63" s="106">
        <v>29</v>
      </c>
      <c r="X63" s="106">
        <v>0</v>
      </c>
      <c r="Y63" s="106">
        <v>0</v>
      </c>
      <c r="Z63" s="106">
        <v>1</v>
      </c>
      <c r="AA63" s="106">
        <v>1</v>
      </c>
      <c r="AB63" s="106">
        <v>3</v>
      </c>
      <c r="AC63" s="106">
        <v>4</v>
      </c>
      <c r="AD63" s="106">
        <v>0</v>
      </c>
      <c r="AE63" s="106">
        <v>0</v>
      </c>
      <c r="AF63" s="106">
        <v>6</v>
      </c>
      <c r="AG63" s="106">
        <v>46</v>
      </c>
      <c r="AH63" s="106">
        <v>1</v>
      </c>
      <c r="AI63" s="106">
        <v>5</v>
      </c>
      <c r="AJ63" s="106">
        <v>5</v>
      </c>
      <c r="AK63" s="106">
        <v>19</v>
      </c>
      <c r="AL63" s="106">
        <v>0</v>
      </c>
      <c r="AM63" s="119">
        <v>0</v>
      </c>
      <c r="AN63" s="97" t="s">
        <v>19</v>
      </c>
    </row>
    <row r="64" spans="1:40" s="3" customFormat="1" ht="15.75" customHeight="1" x14ac:dyDescent="0.2">
      <c r="A64" s="33" t="s">
        <v>68</v>
      </c>
      <c r="B64" s="104">
        <f t="shared" si="3"/>
        <v>42</v>
      </c>
      <c r="C64" s="104">
        <f t="shared" si="4"/>
        <v>388</v>
      </c>
      <c r="D64" s="104">
        <v>0</v>
      </c>
      <c r="E64" s="104">
        <v>0</v>
      </c>
      <c r="F64" s="104">
        <v>0</v>
      </c>
      <c r="G64" s="104">
        <v>0</v>
      </c>
      <c r="H64" s="104">
        <v>4</v>
      </c>
      <c r="I64" s="104">
        <v>22</v>
      </c>
      <c r="J64" s="104">
        <v>1</v>
      </c>
      <c r="K64" s="104">
        <v>24</v>
      </c>
      <c r="L64" s="104">
        <v>0</v>
      </c>
      <c r="M64" s="104">
        <v>0</v>
      </c>
      <c r="N64" s="104">
        <v>0</v>
      </c>
      <c r="O64" s="104">
        <v>0</v>
      </c>
      <c r="P64" s="104">
        <v>1</v>
      </c>
      <c r="Q64" s="104">
        <v>15</v>
      </c>
      <c r="R64" s="104">
        <v>10</v>
      </c>
      <c r="S64" s="104">
        <v>91</v>
      </c>
      <c r="T64" s="104">
        <v>1</v>
      </c>
      <c r="U64" s="104">
        <v>9</v>
      </c>
      <c r="V64" s="104">
        <v>5</v>
      </c>
      <c r="W64" s="104">
        <v>9</v>
      </c>
      <c r="X64" s="104">
        <v>1</v>
      </c>
      <c r="Y64" s="104">
        <v>1</v>
      </c>
      <c r="Z64" s="104">
        <v>5</v>
      </c>
      <c r="AA64" s="104">
        <v>8</v>
      </c>
      <c r="AB64" s="104">
        <v>4</v>
      </c>
      <c r="AC64" s="104">
        <v>6</v>
      </c>
      <c r="AD64" s="104">
        <v>0</v>
      </c>
      <c r="AE64" s="104">
        <v>0</v>
      </c>
      <c r="AF64" s="104">
        <v>6</v>
      </c>
      <c r="AG64" s="104">
        <v>184</v>
      </c>
      <c r="AH64" s="104">
        <v>0</v>
      </c>
      <c r="AI64" s="104">
        <v>0</v>
      </c>
      <c r="AJ64" s="104">
        <v>4</v>
      </c>
      <c r="AK64" s="105">
        <v>19</v>
      </c>
      <c r="AL64" s="105">
        <v>0</v>
      </c>
      <c r="AM64" s="112">
        <v>0</v>
      </c>
      <c r="AN64" s="39" t="s">
        <v>68</v>
      </c>
    </row>
    <row r="65" spans="1:40" s="3" customFormat="1" ht="15.75" customHeight="1" x14ac:dyDescent="0.2">
      <c r="A65" s="33" t="s">
        <v>42</v>
      </c>
      <c r="B65" s="104">
        <f t="shared" si="3"/>
        <v>51</v>
      </c>
      <c r="C65" s="104">
        <f t="shared" si="4"/>
        <v>267</v>
      </c>
      <c r="D65" s="104">
        <v>0</v>
      </c>
      <c r="E65" s="104">
        <v>0</v>
      </c>
      <c r="F65" s="104">
        <v>0</v>
      </c>
      <c r="G65" s="104">
        <v>0</v>
      </c>
      <c r="H65" s="104">
        <v>6</v>
      </c>
      <c r="I65" s="104">
        <v>38</v>
      </c>
      <c r="J65" s="104">
        <v>1</v>
      </c>
      <c r="K65" s="104">
        <v>3</v>
      </c>
      <c r="L65" s="104">
        <v>0</v>
      </c>
      <c r="M65" s="104">
        <v>0</v>
      </c>
      <c r="N65" s="104">
        <v>0</v>
      </c>
      <c r="O65" s="104">
        <v>0</v>
      </c>
      <c r="P65" s="104">
        <v>1</v>
      </c>
      <c r="Q65" s="104">
        <v>5</v>
      </c>
      <c r="R65" s="104">
        <v>8</v>
      </c>
      <c r="S65" s="104">
        <v>54</v>
      </c>
      <c r="T65" s="104">
        <v>0</v>
      </c>
      <c r="U65" s="104">
        <v>0</v>
      </c>
      <c r="V65" s="104">
        <v>10</v>
      </c>
      <c r="W65" s="104">
        <v>39</v>
      </c>
      <c r="X65" s="104">
        <v>5</v>
      </c>
      <c r="Y65" s="104">
        <v>8</v>
      </c>
      <c r="Z65" s="104">
        <v>4</v>
      </c>
      <c r="AA65" s="104">
        <v>14</v>
      </c>
      <c r="AB65" s="104">
        <v>5</v>
      </c>
      <c r="AC65" s="104">
        <v>23</v>
      </c>
      <c r="AD65" s="104">
        <v>0</v>
      </c>
      <c r="AE65" s="104">
        <v>0</v>
      </c>
      <c r="AF65" s="104">
        <v>6</v>
      </c>
      <c r="AG65" s="104">
        <v>64</v>
      </c>
      <c r="AH65" s="104">
        <v>1</v>
      </c>
      <c r="AI65" s="104">
        <v>5</v>
      </c>
      <c r="AJ65" s="104">
        <v>4</v>
      </c>
      <c r="AK65" s="105">
        <v>14</v>
      </c>
      <c r="AL65" s="105">
        <v>0</v>
      </c>
      <c r="AM65" s="112">
        <v>0</v>
      </c>
      <c r="AN65" s="39" t="s">
        <v>42</v>
      </c>
    </row>
    <row r="66" spans="1:40" s="3" customFormat="1" ht="15.75" customHeight="1" x14ac:dyDescent="0.2">
      <c r="A66" s="33" t="s">
        <v>61</v>
      </c>
      <c r="B66" s="104">
        <f t="shared" si="3"/>
        <v>57</v>
      </c>
      <c r="C66" s="104">
        <f t="shared" si="4"/>
        <v>1262</v>
      </c>
      <c r="D66" s="104">
        <v>0</v>
      </c>
      <c r="E66" s="104">
        <v>0</v>
      </c>
      <c r="F66" s="104">
        <v>0</v>
      </c>
      <c r="G66" s="104">
        <v>0</v>
      </c>
      <c r="H66" s="104">
        <v>1</v>
      </c>
      <c r="I66" s="104">
        <v>8</v>
      </c>
      <c r="J66" s="104">
        <v>9</v>
      </c>
      <c r="K66" s="104">
        <v>214</v>
      </c>
      <c r="L66" s="104">
        <v>0</v>
      </c>
      <c r="M66" s="104">
        <v>0</v>
      </c>
      <c r="N66" s="104">
        <v>0</v>
      </c>
      <c r="O66" s="104">
        <v>0</v>
      </c>
      <c r="P66" s="104">
        <v>10</v>
      </c>
      <c r="Q66" s="104">
        <v>202</v>
      </c>
      <c r="R66" s="104">
        <v>14</v>
      </c>
      <c r="S66" s="104">
        <v>213</v>
      </c>
      <c r="T66" s="104">
        <v>2</v>
      </c>
      <c r="U66" s="104">
        <v>25</v>
      </c>
      <c r="V66" s="104">
        <v>3</v>
      </c>
      <c r="W66" s="104">
        <v>6</v>
      </c>
      <c r="X66" s="104">
        <v>0</v>
      </c>
      <c r="Y66" s="104">
        <v>0</v>
      </c>
      <c r="Z66" s="104">
        <v>7</v>
      </c>
      <c r="AA66" s="104">
        <v>59</v>
      </c>
      <c r="AB66" s="104">
        <v>1</v>
      </c>
      <c r="AC66" s="104">
        <v>2</v>
      </c>
      <c r="AD66" s="104">
        <v>0</v>
      </c>
      <c r="AE66" s="104">
        <v>0</v>
      </c>
      <c r="AF66" s="104">
        <v>2</v>
      </c>
      <c r="AG66" s="104">
        <v>103</v>
      </c>
      <c r="AH66" s="104">
        <v>0</v>
      </c>
      <c r="AI66" s="104">
        <v>0</v>
      </c>
      <c r="AJ66" s="104">
        <v>4</v>
      </c>
      <c r="AK66" s="105">
        <v>28</v>
      </c>
      <c r="AL66" s="105">
        <v>4</v>
      </c>
      <c r="AM66" s="112">
        <v>402</v>
      </c>
      <c r="AN66" s="39" t="s">
        <v>61</v>
      </c>
    </row>
    <row r="67" spans="1:40" s="3" customFormat="1" ht="15.75" customHeight="1" x14ac:dyDescent="0.2">
      <c r="A67" s="33" t="s">
        <v>59</v>
      </c>
      <c r="B67" s="104">
        <f t="shared" si="3"/>
        <v>38</v>
      </c>
      <c r="C67" s="104">
        <f t="shared" si="4"/>
        <v>893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04">
        <v>1</v>
      </c>
      <c r="K67" s="104">
        <v>4</v>
      </c>
      <c r="L67" s="104">
        <v>0</v>
      </c>
      <c r="M67" s="104">
        <v>0</v>
      </c>
      <c r="N67" s="104">
        <v>0</v>
      </c>
      <c r="O67" s="104">
        <v>0</v>
      </c>
      <c r="P67" s="104">
        <v>1</v>
      </c>
      <c r="Q67" s="104">
        <v>2</v>
      </c>
      <c r="R67" s="104">
        <v>4</v>
      </c>
      <c r="S67" s="104">
        <v>10</v>
      </c>
      <c r="T67" s="104">
        <v>0</v>
      </c>
      <c r="U67" s="104">
        <v>0</v>
      </c>
      <c r="V67" s="104">
        <v>3</v>
      </c>
      <c r="W67" s="104">
        <v>5</v>
      </c>
      <c r="X67" s="104">
        <v>1</v>
      </c>
      <c r="Y67" s="104">
        <v>3</v>
      </c>
      <c r="Z67" s="104">
        <v>3</v>
      </c>
      <c r="AA67" s="104">
        <v>4</v>
      </c>
      <c r="AB67" s="104">
        <v>9</v>
      </c>
      <c r="AC67" s="104">
        <v>29</v>
      </c>
      <c r="AD67" s="104">
        <v>2</v>
      </c>
      <c r="AE67" s="104">
        <v>47</v>
      </c>
      <c r="AF67" s="104">
        <v>8</v>
      </c>
      <c r="AG67" s="104">
        <v>293</v>
      </c>
      <c r="AH67" s="104">
        <v>0</v>
      </c>
      <c r="AI67" s="104">
        <v>0</v>
      </c>
      <c r="AJ67" s="104">
        <v>2</v>
      </c>
      <c r="AK67" s="105">
        <v>18</v>
      </c>
      <c r="AL67" s="105">
        <v>4</v>
      </c>
      <c r="AM67" s="112">
        <v>478</v>
      </c>
      <c r="AN67" s="39" t="s">
        <v>59</v>
      </c>
    </row>
    <row r="68" spans="1:40" s="3" customFormat="1" ht="15.75" customHeight="1" x14ac:dyDescent="0.2">
      <c r="A68" s="96" t="s">
        <v>56</v>
      </c>
      <c r="B68" s="111">
        <f t="shared" si="3"/>
        <v>11</v>
      </c>
      <c r="C68" s="106">
        <f t="shared" si="4"/>
        <v>172</v>
      </c>
      <c r="D68" s="106">
        <v>0</v>
      </c>
      <c r="E68" s="106">
        <v>0</v>
      </c>
      <c r="F68" s="106">
        <v>0</v>
      </c>
      <c r="G68" s="106">
        <v>0</v>
      </c>
      <c r="H68" s="106">
        <v>0</v>
      </c>
      <c r="I68" s="106">
        <v>0</v>
      </c>
      <c r="J68" s="106">
        <v>0</v>
      </c>
      <c r="K68" s="106">
        <v>0</v>
      </c>
      <c r="L68" s="106">
        <v>0</v>
      </c>
      <c r="M68" s="106">
        <v>0</v>
      </c>
      <c r="N68" s="106">
        <v>0</v>
      </c>
      <c r="O68" s="106">
        <v>0</v>
      </c>
      <c r="P68" s="106">
        <v>3</v>
      </c>
      <c r="Q68" s="106">
        <v>49</v>
      </c>
      <c r="R68" s="106">
        <v>3</v>
      </c>
      <c r="S68" s="106">
        <v>29</v>
      </c>
      <c r="T68" s="106">
        <v>0</v>
      </c>
      <c r="U68" s="106">
        <v>0</v>
      </c>
      <c r="V68" s="106">
        <v>0</v>
      </c>
      <c r="W68" s="106">
        <v>0</v>
      </c>
      <c r="X68" s="106">
        <v>0</v>
      </c>
      <c r="Y68" s="106">
        <v>0</v>
      </c>
      <c r="Z68" s="106">
        <v>2</v>
      </c>
      <c r="AA68" s="106">
        <v>11</v>
      </c>
      <c r="AB68" s="106">
        <v>0</v>
      </c>
      <c r="AC68" s="106">
        <v>0</v>
      </c>
      <c r="AD68" s="106">
        <v>0</v>
      </c>
      <c r="AE68" s="106">
        <v>0</v>
      </c>
      <c r="AF68" s="106">
        <v>2</v>
      </c>
      <c r="AG68" s="106">
        <v>77</v>
      </c>
      <c r="AH68" s="106">
        <v>0</v>
      </c>
      <c r="AI68" s="106">
        <v>0</v>
      </c>
      <c r="AJ68" s="106">
        <v>1</v>
      </c>
      <c r="AK68" s="106">
        <v>6</v>
      </c>
      <c r="AL68" s="106">
        <v>0</v>
      </c>
      <c r="AM68" s="119">
        <v>0</v>
      </c>
      <c r="AN68" s="97" t="s">
        <v>56</v>
      </c>
    </row>
    <row r="69" spans="1:40" s="3" customFormat="1" ht="15.75" customHeight="1" x14ac:dyDescent="0.2">
      <c r="A69" s="33" t="s">
        <v>77</v>
      </c>
      <c r="B69" s="104">
        <f t="shared" si="3"/>
        <v>166</v>
      </c>
      <c r="C69" s="104">
        <f t="shared" si="4"/>
        <v>940</v>
      </c>
      <c r="D69" s="104">
        <v>0</v>
      </c>
      <c r="E69" s="104">
        <v>0</v>
      </c>
      <c r="F69" s="104">
        <v>0</v>
      </c>
      <c r="G69" s="104">
        <v>0</v>
      </c>
      <c r="H69" s="104">
        <v>3</v>
      </c>
      <c r="I69" s="104">
        <v>15</v>
      </c>
      <c r="J69" s="104">
        <v>1</v>
      </c>
      <c r="K69" s="104">
        <v>6</v>
      </c>
      <c r="L69" s="104">
        <v>0</v>
      </c>
      <c r="M69" s="104">
        <v>0</v>
      </c>
      <c r="N69" s="104">
        <v>0</v>
      </c>
      <c r="O69" s="104">
        <v>0</v>
      </c>
      <c r="P69" s="104">
        <v>1</v>
      </c>
      <c r="Q69" s="104">
        <v>22</v>
      </c>
      <c r="R69" s="104">
        <v>33</v>
      </c>
      <c r="S69" s="104">
        <v>228</v>
      </c>
      <c r="T69" s="104">
        <v>4</v>
      </c>
      <c r="U69" s="104">
        <v>57</v>
      </c>
      <c r="V69" s="104">
        <v>12</v>
      </c>
      <c r="W69" s="104">
        <v>52</v>
      </c>
      <c r="X69" s="104">
        <v>3</v>
      </c>
      <c r="Y69" s="104">
        <v>15</v>
      </c>
      <c r="Z69" s="104">
        <v>42</v>
      </c>
      <c r="AA69" s="104">
        <v>146</v>
      </c>
      <c r="AB69" s="104">
        <v>33</v>
      </c>
      <c r="AC69" s="104">
        <v>105</v>
      </c>
      <c r="AD69" s="104">
        <v>7</v>
      </c>
      <c r="AE69" s="104">
        <v>102</v>
      </c>
      <c r="AF69" s="104">
        <v>24</v>
      </c>
      <c r="AG69" s="104">
        <v>175</v>
      </c>
      <c r="AH69" s="104">
        <v>0</v>
      </c>
      <c r="AI69" s="104">
        <v>0</v>
      </c>
      <c r="AJ69" s="104">
        <v>3</v>
      </c>
      <c r="AK69" s="105">
        <v>17</v>
      </c>
      <c r="AL69" s="105">
        <v>0</v>
      </c>
      <c r="AM69" s="112">
        <v>0</v>
      </c>
      <c r="AN69" s="39" t="s">
        <v>77</v>
      </c>
    </row>
    <row r="70" spans="1:40" s="3" customFormat="1" ht="15.75" customHeight="1" x14ac:dyDescent="0.2">
      <c r="A70" s="33" t="s">
        <v>70</v>
      </c>
      <c r="B70" s="104">
        <f t="shared" si="3"/>
        <v>51</v>
      </c>
      <c r="C70" s="104">
        <f t="shared" si="4"/>
        <v>270</v>
      </c>
      <c r="D70" s="104">
        <v>0</v>
      </c>
      <c r="E70" s="104">
        <v>0</v>
      </c>
      <c r="F70" s="104">
        <v>0</v>
      </c>
      <c r="G70" s="104">
        <v>0</v>
      </c>
      <c r="H70" s="104">
        <v>5</v>
      </c>
      <c r="I70" s="104">
        <v>24</v>
      </c>
      <c r="J70" s="104">
        <v>3</v>
      </c>
      <c r="K70" s="104">
        <v>6</v>
      </c>
      <c r="L70" s="104">
        <v>0</v>
      </c>
      <c r="M70" s="104">
        <v>0</v>
      </c>
      <c r="N70" s="104">
        <v>0</v>
      </c>
      <c r="O70" s="104">
        <v>0</v>
      </c>
      <c r="P70" s="104">
        <v>0</v>
      </c>
      <c r="Q70" s="104">
        <v>0</v>
      </c>
      <c r="R70" s="104">
        <v>6</v>
      </c>
      <c r="S70" s="104">
        <v>34</v>
      </c>
      <c r="T70" s="104">
        <v>1</v>
      </c>
      <c r="U70" s="104">
        <v>4</v>
      </c>
      <c r="V70" s="104">
        <v>4</v>
      </c>
      <c r="W70" s="104">
        <v>11</v>
      </c>
      <c r="X70" s="104">
        <v>1</v>
      </c>
      <c r="Y70" s="104">
        <v>3</v>
      </c>
      <c r="Z70" s="104">
        <v>11</v>
      </c>
      <c r="AA70" s="104">
        <v>14</v>
      </c>
      <c r="AB70" s="104">
        <v>6</v>
      </c>
      <c r="AC70" s="104">
        <v>9</v>
      </c>
      <c r="AD70" s="104">
        <v>3</v>
      </c>
      <c r="AE70" s="104">
        <v>70</v>
      </c>
      <c r="AF70" s="104">
        <v>10</v>
      </c>
      <c r="AG70" s="104">
        <v>92</v>
      </c>
      <c r="AH70" s="104">
        <v>0</v>
      </c>
      <c r="AI70" s="104">
        <v>0</v>
      </c>
      <c r="AJ70" s="104">
        <v>1</v>
      </c>
      <c r="AK70" s="105">
        <v>3</v>
      </c>
      <c r="AL70" s="105">
        <v>0</v>
      </c>
      <c r="AM70" s="112">
        <v>0</v>
      </c>
      <c r="AN70" s="39" t="s">
        <v>70</v>
      </c>
    </row>
    <row r="71" spans="1:40" s="3" customFormat="1" ht="15.75" customHeight="1" x14ac:dyDescent="0.2">
      <c r="A71" s="33" t="s">
        <v>50</v>
      </c>
      <c r="B71" s="104">
        <f t="shared" si="3"/>
        <v>73</v>
      </c>
      <c r="C71" s="104">
        <f t="shared" si="4"/>
        <v>1267</v>
      </c>
      <c r="D71" s="104">
        <v>0</v>
      </c>
      <c r="E71" s="104">
        <v>0</v>
      </c>
      <c r="F71" s="104">
        <v>0</v>
      </c>
      <c r="G71" s="104">
        <v>0</v>
      </c>
      <c r="H71" s="104">
        <v>1</v>
      </c>
      <c r="I71" s="104">
        <v>9</v>
      </c>
      <c r="J71" s="104">
        <v>3</v>
      </c>
      <c r="K71" s="104">
        <v>585</v>
      </c>
      <c r="L71" s="104">
        <v>0</v>
      </c>
      <c r="M71" s="104">
        <v>0</v>
      </c>
      <c r="N71" s="104">
        <v>1</v>
      </c>
      <c r="O71" s="104">
        <v>2</v>
      </c>
      <c r="P71" s="104">
        <v>2</v>
      </c>
      <c r="Q71" s="104">
        <v>17</v>
      </c>
      <c r="R71" s="104">
        <v>17</v>
      </c>
      <c r="S71" s="104">
        <v>197</v>
      </c>
      <c r="T71" s="104">
        <v>3</v>
      </c>
      <c r="U71" s="104">
        <v>6</v>
      </c>
      <c r="V71" s="104">
        <v>8</v>
      </c>
      <c r="W71" s="104">
        <v>25</v>
      </c>
      <c r="X71" s="104">
        <v>4</v>
      </c>
      <c r="Y71" s="104">
        <v>13</v>
      </c>
      <c r="Z71" s="104">
        <v>9</v>
      </c>
      <c r="AA71" s="104">
        <v>141</v>
      </c>
      <c r="AB71" s="104">
        <v>8</v>
      </c>
      <c r="AC71" s="104">
        <v>62</v>
      </c>
      <c r="AD71" s="104">
        <v>4</v>
      </c>
      <c r="AE71" s="104">
        <v>60</v>
      </c>
      <c r="AF71" s="104">
        <v>6</v>
      </c>
      <c r="AG71" s="104">
        <v>83</v>
      </c>
      <c r="AH71" s="104">
        <v>0</v>
      </c>
      <c r="AI71" s="104">
        <v>0</v>
      </c>
      <c r="AJ71" s="104">
        <v>7</v>
      </c>
      <c r="AK71" s="105">
        <v>67</v>
      </c>
      <c r="AL71" s="105">
        <v>0</v>
      </c>
      <c r="AM71" s="112">
        <v>0</v>
      </c>
      <c r="AN71" s="39" t="s">
        <v>50</v>
      </c>
    </row>
    <row r="72" spans="1:40" s="3" customFormat="1" ht="15.75" customHeight="1" x14ac:dyDescent="0.2">
      <c r="A72" s="33" t="s">
        <v>66</v>
      </c>
      <c r="B72" s="104">
        <f t="shared" si="3"/>
        <v>64</v>
      </c>
      <c r="C72" s="104">
        <f t="shared" si="4"/>
        <v>619</v>
      </c>
      <c r="D72" s="104">
        <v>0</v>
      </c>
      <c r="E72" s="104">
        <v>0</v>
      </c>
      <c r="F72" s="104">
        <v>0</v>
      </c>
      <c r="G72" s="104">
        <v>0</v>
      </c>
      <c r="H72" s="104">
        <v>4</v>
      </c>
      <c r="I72" s="104">
        <v>22</v>
      </c>
      <c r="J72" s="104">
        <v>20</v>
      </c>
      <c r="K72" s="104">
        <v>199</v>
      </c>
      <c r="L72" s="104">
        <v>0</v>
      </c>
      <c r="M72" s="104">
        <v>0</v>
      </c>
      <c r="N72" s="104">
        <v>0</v>
      </c>
      <c r="O72" s="104">
        <v>0</v>
      </c>
      <c r="P72" s="104">
        <v>6</v>
      </c>
      <c r="Q72" s="104">
        <v>66</v>
      </c>
      <c r="R72" s="104">
        <v>15</v>
      </c>
      <c r="S72" s="104">
        <v>138</v>
      </c>
      <c r="T72" s="104">
        <v>0</v>
      </c>
      <c r="U72" s="104">
        <v>0</v>
      </c>
      <c r="V72" s="104">
        <v>0</v>
      </c>
      <c r="W72" s="104">
        <v>0</v>
      </c>
      <c r="X72" s="104">
        <v>0</v>
      </c>
      <c r="Y72" s="104">
        <v>0</v>
      </c>
      <c r="Z72" s="104">
        <v>7</v>
      </c>
      <c r="AA72" s="104">
        <v>124</v>
      </c>
      <c r="AB72" s="104">
        <v>3</v>
      </c>
      <c r="AC72" s="104">
        <v>7</v>
      </c>
      <c r="AD72" s="104">
        <v>0</v>
      </c>
      <c r="AE72" s="104">
        <v>0</v>
      </c>
      <c r="AF72" s="104">
        <v>5</v>
      </c>
      <c r="AG72" s="104">
        <v>45</v>
      </c>
      <c r="AH72" s="104">
        <v>0</v>
      </c>
      <c r="AI72" s="104">
        <v>0</v>
      </c>
      <c r="AJ72" s="104">
        <v>4</v>
      </c>
      <c r="AK72" s="105">
        <v>18</v>
      </c>
      <c r="AL72" s="105">
        <v>0</v>
      </c>
      <c r="AM72" s="112">
        <v>0</v>
      </c>
      <c r="AN72" s="39" t="s">
        <v>66</v>
      </c>
    </row>
    <row r="73" spans="1:40" s="3" customFormat="1" ht="15.75" customHeight="1" x14ac:dyDescent="0.2">
      <c r="A73" s="96" t="s">
        <v>67</v>
      </c>
      <c r="B73" s="111">
        <f t="shared" si="3"/>
        <v>88</v>
      </c>
      <c r="C73" s="106">
        <f t="shared" si="4"/>
        <v>1479</v>
      </c>
      <c r="D73" s="106">
        <v>0</v>
      </c>
      <c r="E73" s="106">
        <v>0</v>
      </c>
      <c r="F73" s="106">
        <v>0</v>
      </c>
      <c r="G73" s="106">
        <v>0</v>
      </c>
      <c r="H73" s="106">
        <v>12</v>
      </c>
      <c r="I73" s="106">
        <v>66</v>
      </c>
      <c r="J73" s="106">
        <v>33</v>
      </c>
      <c r="K73" s="106">
        <v>737</v>
      </c>
      <c r="L73" s="106">
        <v>2</v>
      </c>
      <c r="M73" s="106">
        <v>23</v>
      </c>
      <c r="N73" s="106">
        <v>0</v>
      </c>
      <c r="O73" s="106">
        <v>0</v>
      </c>
      <c r="P73" s="106">
        <v>11</v>
      </c>
      <c r="Q73" s="106">
        <v>215</v>
      </c>
      <c r="R73" s="106">
        <v>14</v>
      </c>
      <c r="S73" s="106">
        <v>167</v>
      </c>
      <c r="T73" s="106">
        <v>0</v>
      </c>
      <c r="U73" s="106">
        <v>0</v>
      </c>
      <c r="V73" s="106">
        <v>1</v>
      </c>
      <c r="W73" s="106">
        <v>1</v>
      </c>
      <c r="X73" s="106">
        <v>1</v>
      </c>
      <c r="Y73" s="106">
        <v>3</v>
      </c>
      <c r="Z73" s="106">
        <v>2</v>
      </c>
      <c r="AA73" s="106">
        <v>3</v>
      </c>
      <c r="AB73" s="106">
        <v>1</v>
      </c>
      <c r="AC73" s="106">
        <v>1</v>
      </c>
      <c r="AD73" s="106">
        <v>2</v>
      </c>
      <c r="AE73" s="106">
        <v>55</v>
      </c>
      <c r="AF73" s="106">
        <v>2</v>
      </c>
      <c r="AG73" s="106">
        <v>13</v>
      </c>
      <c r="AH73" s="106">
        <v>0</v>
      </c>
      <c r="AI73" s="106">
        <v>0</v>
      </c>
      <c r="AJ73" s="106">
        <v>7</v>
      </c>
      <c r="AK73" s="106">
        <v>195</v>
      </c>
      <c r="AL73" s="106">
        <v>0</v>
      </c>
      <c r="AM73" s="119">
        <v>0</v>
      </c>
      <c r="AN73" s="97" t="s">
        <v>67</v>
      </c>
    </row>
    <row r="74" spans="1:40" s="3" customFormat="1" ht="15.75" customHeight="1" x14ac:dyDescent="0.2">
      <c r="A74" s="33" t="s">
        <v>283</v>
      </c>
      <c r="B74" s="104">
        <f t="shared" si="3"/>
        <v>61</v>
      </c>
      <c r="C74" s="104">
        <f t="shared" si="4"/>
        <v>717</v>
      </c>
      <c r="D74" s="104">
        <v>0</v>
      </c>
      <c r="E74" s="104">
        <v>0</v>
      </c>
      <c r="F74" s="104">
        <v>0</v>
      </c>
      <c r="G74" s="104">
        <v>0</v>
      </c>
      <c r="H74" s="104">
        <v>8</v>
      </c>
      <c r="I74" s="104">
        <v>43</v>
      </c>
      <c r="J74" s="104">
        <v>17</v>
      </c>
      <c r="K74" s="104">
        <v>143</v>
      </c>
      <c r="L74" s="104">
        <v>0</v>
      </c>
      <c r="M74" s="104">
        <v>0</v>
      </c>
      <c r="N74" s="104">
        <v>0</v>
      </c>
      <c r="O74" s="104">
        <v>0</v>
      </c>
      <c r="P74" s="104">
        <v>8</v>
      </c>
      <c r="Q74" s="104">
        <v>423</v>
      </c>
      <c r="R74" s="104">
        <v>6</v>
      </c>
      <c r="S74" s="104">
        <v>20</v>
      </c>
      <c r="T74" s="104">
        <v>0</v>
      </c>
      <c r="U74" s="104">
        <v>0</v>
      </c>
      <c r="V74" s="104">
        <v>15</v>
      </c>
      <c r="W74" s="104">
        <v>50</v>
      </c>
      <c r="X74" s="104">
        <v>0</v>
      </c>
      <c r="Y74" s="104">
        <v>0</v>
      </c>
      <c r="Z74" s="104">
        <v>0</v>
      </c>
      <c r="AA74" s="104">
        <v>0</v>
      </c>
      <c r="AB74" s="104">
        <v>1</v>
      </c>
      <c r="AC74" s="104">
        <v>9</v>
      </c>
      <c r="AD74" s="104">
        <v>0</v>
      </c>
      <c r="AE74" s="104">
        <v>0</v>
      </c>
      <c r="AF74" s="104">
        <v>2</v>
      </c>
      <c r="AG74" s="104">
        <v>20</v>
      </c>
      <c r="AH74" s="104">
        <v>0</v>
      </c>
      <c r="AI74" s="104">
        <v>0</v>
      </c>
      <c r="AJ74" s="104">
        <v>4</v>
      </c>
      <c r="AK74" s="105">
        <v>9</v>
      </c>
      <c r="AL74" s="105">
        <v>0</v>
      </c>
      <c r="AM74" s="112">
        <v>0</v>
      </c>
      <c r="AN74" s="39" t="s">
        <v>283</v>
      </c>
    </row>
    <row r="75" spans="1:40" s="3" customFormat="1" ht="15.75" customHeight="1" x14ac:dyDescent="0.2">
      <c r="A75" s="33" t="s">
        <v>34</v>
      </c>
      <c r="B75" s="104">
        <f t="shared" si="3"/>
        <v>90</v>
      </c>
      <c r="C75" s="104">
        <f t="shared" si="4"/>
        <v>715</v>
      </c>
      <c r="D75" s="104">
        <v>0</v>
      </c>
      <c r="E75" s="104">
        <v>0</v>
      </c>
      <c r="F75" s="104">
        <v>0</v>
      </c>
      <c r="G75" s="104">
        <v>0</v>
      </c>
      <c r="H75" s="104">
        <v>15</v>
      </c>
      <c r="I75" s="104">
        <v>117</v>
      </c>
      <c r="J75" s="104">
        <v>12</v>
      </c>
      <c r="K75" s="104">
        <v>132</v>
      </c>
      <c r="L75" s="104">
        <v>0</v>
      </c>
      <c r="M75" s="104">
        <v>0</v>
      </c>
      <c r="N75" s="104">
        <v>0</v>
      </c>
      <c r="O75" s="104">
        <v>0</v>
      </c>
      <c r="P75" s="104">
        <v>3</v>
      </c>
      <c r="Q75" s="104">
        <v>39</v>
      </c>
      <c r="R75" s="104">
        <v>22</v>
      </c>
      <c r="S75" s="104">
        <v>195</v>
      </c>
      <c r="T75" s="104">
        <v>0</v>
      </c>
      <c r="U75" s="104">
        <v>0</v>
      </c>
      <c r="V75" s="104">
        <v>1</v>
      </c>
      <c r="W75" s="104">
        <v>2</v>
      </c>
      <c r="X75" s="104">
        <v>0</v>
      </c>
      <c r="Y75" s="104">
        <v>0</v>
      </c>
      <c r="Z75" s="104">
        <v>10</v>
      </c>
      <c r="AA75" s="104">
        <v>18</v>
      </c>
      <c r="AB75" s="104">
        <v>9</v>
      </c>
      <c r="AC75" s="104">
        <v>26</v>
      </c>
      <c r="AD75" s="104">
        <v>2</v>
      </c>
      <c r="AE75" s="104">
        <v>6</v>
      </c>
      <c r="AF75" s="104">
        <v>10</v>
      </c>
      <c r="AG75" s="104">
        <v>100</v>
      </c>
      <c r="AH75" s="104">
        <v>1</v>
      </c>
      <c r="AI75" s="104">
        <v>12</v>
      </c>
      <c r="AJ75" s="104">
        <v>5</v>
      </c>
      <c r="AK75" s="105">
        <v>68</v>
      </c>
      <c r="AL75" s="105">
        <v>0</v>
      </c>
      <c r="AM75" s="112">
        <v>0</v>
      </c>
      <c r="AN75" s="39" t="s">
        <v>34</v>
      </c>
    </row>
    <row r="76" spans="1:40" s="3" customFormat="1" ht="15.75" customHeight="1" x14ac:dyDescent="0.2">
      <c r="A76" s="33" t="s">
        <v>21</v>
      </c>
      <c r="B76" s="104">
        <f t="shared" si="3"/>
        <v>29</v>
      </c>
      <c r="C76" s="104">
        <f t="shared" si="4"/>
        <v>290</v>
      </c>
      <c r="D76" s="104">
        <v>0</v>
      </c>
      <c r="E76" s="104">
        <v>0</v>
      </c>
      <c r="F76" s="104">
        <v>0</v>
      </c>
      <c r="G76" s="104">
        <v>0</v>
      </c>
      <c r="H76" s="104">
        <v>3</v>
      </c>
      <c r="I76" s="104">
        <v>21</v>
      </c>
      <c r="J76" s="104">
        <v>3</v>
      </c>
      <c r="K76" s="104">
        <v>137</v>
      </c>
      <c r="L76" s="104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5</v>
      </c>
      <c r="S76" s="104">
        <v>20</v>
      </c>
      <c r="T76" s="104">
        <v>0</v>
      </c>
      <c r="U76" s="104">
        <v>0</v>
      </c>
      <c r="V76" s="104">
        <v>5</v>
      </c>
      <c r="W76" s="104">
        <v>6</v>
      </c>
      <c r="X76" s="104">
        <v>1</v>
      </c>
      <c r="Y76" s="104">
        <v>1</v>
      </c>
      <c r="Z76" s="104">
        <v>3</v>
      </c>
      <c r="AA76" s="104">
        <v>11</v>
      </c>
      <c r="AB76" s="104">
        <v>2</v>
      </c>
      <c r="AC76" s="104">
        <v>3</v>
      </c>
      <c r="AD76" s="104">
        <v>1</v>
      </c>
      <c r="AE76" s="104">
        <v>38</v>
      </c>
      <c r="AF76" s="104">
        <v>5</v>
      </c>
      <c r="AG76" s="104">
        <v>43</v>
      </c>
      <c r="AH76" s="104">
        <v>0</v>
      </c>
      <c r="AI76" s="104">
        <v>0</v>
      </c>
      <c r="AJ76" s="104">
        <v>1</v>
      </c>
      <c r="AK76" s="105">
        <v>10</v>
      </c>
      <c r="AL76" s="105">
        <v>0</v>
      </c>
      <c r="AM76" s="112">
        <v>0</v>
      </c>
      <c r="AN76" s="39" t="s">
        <v>21</v>
      </c>
    </row>
    <row r="77" spans="1:40" s="3" customFormat="1" ht="15.75" customHeight="1" x14ac:dyDescent="0.2">
      <c r="A77" s="33" t="s">
        <v>44</v>
      </c>
      <c r="B77" s="104">
        <f t="shared" si="3"/>
        <v>82</v>
      </c>
      <c r="C77" s="104">
        <f t="shared" si="4"/>
        <v>905</v>
      </c>
      <c r="D77" s="104">
        <v>2</v>
      </c>
      <c r="E77" s="104">
        <v>19</v>
      </c>
      <c r="F77" s="104">
        <v>0</v>
      </c>
      <c r="G77" s="104">
        <v>0</v>
      </c>
      <c r="H77" s="104">
        <v>10</v>
      </c>
      <c r="I77" s="104">
        <v>82</v>
      </c>
      <c r="J77" s="104">
        <v>24</v>
      </c>
      <c r="K77" s="104">
        <v>374</v>
      </c>
      <c r="L77" s="104">
        <v>0</v>
      </c>
      <c r="M77" s="104">
        <v>0</v>
      </c>
      <c r="N77" s="104">
        <v>1</v>
      </c>
      <c r="O77" s="104">
        <v>1</v>
      </c>
      <c r="P77" s="104">
        <v>7</v>
      </c>
      <c r="Q77" s="104">
        <v>103</v>
      </c>
      <c r="R77" s="104">
        <v>11</v>
      </c>
      <c r="S77" s="104">
        <v>99</v>
      </c>
      <c r="T77" s="104">
        <v>0</v>
      </c>
      <c r="U77" s="104">
        <v>0</v>
      </c>
      <c r="V77" s="104">
        <v>4</v>
      </c>
      <c r="W77" s="104">
        <v>26</v>
      </c>
      <c r="X77" s="104">
        <v>2</v>
      </c>
      <c r="Y77" s="104">
        <v>5</v>
      </c>
      <c r="Z77" s="104">
        <v>2</v>
      </c>
      <c r="AA77" s="104">
        <v>3</v>
      </c>
      <c r="AB77" s="104">
        <v>3</v>
      </c>
      <c r="AC77" s="104">
        <v>4</v>
      </c>
      <c r="AD77" s="104">
        <v>1</v>
      </c>
      <c r="AE77" s="104">
        <v>18</v>
      </c>
      <c r="AF77" s="104">
        <v>1</v>
      </c>
      <c r="AG77" s="104">
        <v>2</v>
      </c>
      <c r="AH77" s="104">
        <v>0</v>
      </c>
      <c r="AI77" s="104">
        <v>0</v>
      </c>
      <c r="AJ77" s="104">
        <v>14</v>
      </c>
      <c r="AK77" s="105">
        <v>169</v>
      </c>
      <c r="AL77" s="105">
        <v>0</v>
      </c>
      <c r="AM77" s="112">
        <v>0</v>
      </c>
      <c r="AN77" s="39" t="s">
        <v>44</v>
      </c>
    </row>
    <row r="78" spans="1:40" s="3" customFormat="1" ht="15.75" customHeight="1" x14ac:dyDescent="0.2">
      <c r="A78" s="96" t="s">
        <v>75</v>
      </c>
      <c r="B78" s="111">
        <f t="shared" si="3"/>
        <v>84</v>
      </c>
      <c r="C78" s="106">
        <f t="shared" si="4"/>
        <v>608</v>
      </c>
      <c r="D78" s="106">
        <v>1</v>
      </c>
      <c r="E78" s="106">
        <v>1</v>
      </c>
      <c r="F78" s="106">
        <v>0</v>
      </c>
      <c r="G78" s="106">
        <v>0</v>
      </c>
      <c r="H78" s="106">
        <v>5</v>
      </c>
      <c r="I78" s="106">
        <v>77</v>
      </c>
      <c r="J78" s="106">
        <v>1</v>
      </c>
      <c r="K78" s="106">
        <v>5</v>
      </c>
      <c r="L78" s="106">
        <v>0</v>
      </c>
      <c r="M78" s="106">
        <v>0</v>
      </c>
      <c r="N78" s="106">
        <v>1</v>
      </c>
      <c r="O78" s="106">
        <v>1</v>
      </c>
      <c r="P78" s="106">
        <v>1</v>
      </c>
      <c r="Q78" s="106">
        <v>15</v>
      </c>
      <c r="R78" s="106">
        <v>14</v>
      </c>
      <c r="S78" s="106">
        <v>92</v>
      </c>
      <c r="T78" s="106">
        <v>1</v>
      </c>
      <c r="U78" s="106">
        <v>14</v>
      </c>
      <c r="V78" s="106">
        <v>7</v>
      </c>
      <c r="W78" s="106">
        <v>20</v>
      </c>
      <c r="X78" s="106">
        <v>2</v>
      </c>
      <c r="Y78" s="106">
        <v>7</v>
      </c>
      <c r="Z78" s="106">
        <v>22</v>
      </c>
      <c r="AA78" s="106">
        <v>73</v>
      </c>
      <c r="AB78" s="106">
        <v>15</v>
      </c>
      <c r="AC78" s="106">
        <v>30</v>
      </c>
      <c r="AD78" s="106">
        <v>0</v>
      </c>
      <c r="AE78" s="106">
        <v>0</v>
      </c>
      <c r="AF78" s="106">
        <v>13</v>
      </c>
      <c r="AG78" s="106">
        <v>272</v>
      </c>
      <c r="AH78" s="106">
        <v>0</v>
      </c>
      <c r="AI78" s="106">
        <v>0</v>
      </c>
      <c r="AJ78" s="106">
        <v>1</v>
      </c>
      <c r="AK78" s="106">
        <v>1</v>
      </c>
      <c r="AL78" s="106">
        <v>0</v>
      </c>
      <c r="AM78" s="119">
        <v>0</v>
      </c>
      <c r="AN78" s="97" t="s">
        <v>75</v>
      </c>
    </row>
    <row r="79" spans="1:40" s="3" customFormat="1" ht="15.75" customHeight="1" x14ac:dyDescent="0.2">
      <c r="A79" s="33" t="s">
        <v>37</v>
      </c>
      <c r="B79" s="104">
        <f t="shared" si="3"/>
        <v>27</v>
      </c>
      <c r="C79" s="104">
        <f t="shared" si="4"/>
        <v>3015</v>
      </c>
      <c r="D79" s="104">
        <v>0</v>
      </c>
      <c r="E79" s="104">
        <v>0</v>
      </c>
      <c r="F79" s="104">
        <v>0</v>
      </c>
      <c r="G79" s="104">
        <v>0</v>
      </c>
      <c r="H79" s="104">
        <v>1</v>
      </c>
      <c r="I79" s="104">
        <v>3</v>
      </c>
      <c r="J79" s="104">
        <v>5</v>
      </c>
      <c r="K79" s="104">
        <v>2325</v>
      </c>
      <c r="L79" s="104">
        <v>0</v>
      </c>
      <c r="M79" s="104">
        <v>0</v>
      </c>
      <c r="N79" s="104">
        <v>0</v>
      </c>
      <c r="O79" s="104">
        <v>0</v>
      </c>
      <c r="P79" s="104">
        <v>1</v>
      </c>
      <c r="Q79" s="104">
        <v>5</v>
      </c>
      <c r="R79" s="104">
        <v>4</v>
      </c>
      <c r="S79" s="104">
        <v>40</v>
      </c>
      <c r="T79" s="104">
        <v>0</v>
      </c>
      <c r="U79" s="104">
        <v>0</v>
      </c>
      <c r="V79" s="104">
        <v>3</v>
      </c>
      <c r="W79" s="104">
        <v>4</v>
      </c>
      <c r="X79" s="104">
        <v>2</v>
      </c>
      <c r="Y79" s="104">
        <v>427</v>
      </c>
      <c r="Z79" s="104">
        <v>4</v>
      </c>
      <c r="AA79" s="104">
        <v>107</v>
      </c>
      <c r="AB79" s="104">
        <v>0</v>
      </c>
      <c r="AC79" s="104">
        <v>0</v>
      </c>
      <c r="AD79" s="104">
        <v>0</v>
      </c>
      <c r="AE79" s="104">
        <v>0</v>
      </c>
      <c r="AF79" s="104">
        <v>2</v>
      </c>
      <c r="AG79" s="104">
        <v>11</v>
      </c>
      <c r="AH79" s="104">
        <v>0</v>
      </c>
      <c r="AI79" s="104">
        <v>0</v>
      </c>
      <c r="AJ79" s="104">
        <v>5</v>
      </c>
      <c r="AK79" s="105">
        <v>93</v>
      </c>
      <c r="AL79" s="105">
        <v>0</v>
      </c>
      <c r="AM79" s="112">
        <v>0</v>
      </c>
      <c r="AN79" s="39" t="s">
        <v>37</v>
      </c>
    </row>
    <row r="80" spans="1:40" s="3" customFormat="1" ht="15.75" customHeight="1" x14ac:dyDescent="0.2">
      <c r="A80" s="33" t="s">
        <v>36</v>
      </c>
      <c r="B80" s="104">
        <f t="shared" si="3"/>
        <v>31</v>
      </c>
      <c r="C80" s="104">
        <f t="shared" si="4"/>
        <v>882</v>
      </c>
      <c r="D80" s="104">
        <v>0</v>
      </c>
      <c r="E80" s="104">
        <v>0</v>
      </c>
      <c r="F80" s="104">
        <v>0</v>
      </c>
      <c r="G80" s="104">
        <v>0</v>
      </c>
      <c r="H80" s="104">
        <v>3</v>
      </c>
      <c r="I80" s="104">
        <v>25</v>
      </c>
      <c r="J80" s="104">
        <v>10</v>
      </c>
      <c r="K80" s="104">
        <v>333</v>
      </c>
      <c r="L80" s="104">
        <v>0</v>
      </c>
      <c r="M80" s="104">
        <v>0</v>
      </c>
      <c r="N80" s="104">
        <v>1</v>
      </c>
      <c r="O80" s="104">
        <v>3</v>
      </c>
      <c r="P80" s="104">
        <v>3</v>
      </c>
      <c r="Q80" s="104">
        <v>127</v>
      </c>
      <c r="R80" s="104">
        <v>8</v>
      </c>
      <c r="S80" s="104">
        <v>322</v>
      </c>
      <c r="T80" s="104">
        <v>0</v>
      </c>
      <c r="U80" s="104">
        <v>0</v>
      </c>
      <c r="V80" s="104">
        <v>0</v>
      </c>
      <c r="W80" s="104">
        <v>0</v>
      </c>
      <c r="X80" s="104">
        <v>1</v>
      </c>
      <c r="Y80" s="104">
        <v>50</v>
      </c>
      <c r="Z80" s="104">
        <v>3</v>
      </c>
      <c r="AA80" s="104">
        <v>13</v>
      </c>
      <c r="AB80" s="104">
        <v>0</v>
      </c>
      <c r="AC80" s="104">
        <v>0</v>
      </c>
      <c r="AD80" s="104">
        <v>0</v>
      </c>
      <c r="AE80" s="104">
        <v>0</v>
      </c>
      <c r="AF80" s="104">
        <v>0</v>
      </c>
      <c r="AG80" s="104">
        <v>0</v>
      </c>
      <c r="AH80" s="104">
        <v>0</v>
      </c>
      <c r="AI80" s="104">
        <v>0</v>
      </c>
      <c r="AJ80" s="104">
        <v>2</v>
      </c>
      <c r="AK80" s="105">
        <v>9</v>
      </c>
      <c r="AL80" s="105">
        <v>0</v>
      </c>
      <c r="AM80" s="112">
        <v>0</v>
      </c>
      <c r="AN80" s="39" t="s">
        <v>36</v>
      </c>
    </row>
    <row r="81" spans="1:40" s="3" customFormat="1" ht="15.75" customHeight="1" x14ac:dyDescent="0.2">
      <c r="A81" s="33" t="s">
        <v>23</v>
      </c>
      <c r="B81" s="104">
        <f t="shared" si="3"/>
        <v>50</v>
      </c>
      <c r="C81" s="104">
        <f t="shared" si="4"/>
        <v>349</v>
      </c>
      <c r="D81" s="104">
        <v>0</v>
      </c>
      <c r="E81" s="104">
        <v>0</v>
      </c>
      <c r="F81" s="104">
        <v>0</v>
      </c>
      <c r="G81" s="104">
        <v>0</v>
      </c>
      <c r="H81" s="104">
        <v>4</v>
      </c>
      <c r="I81" s="104">
        <v>36</v>
      </c>
      <c r="J81" s="104">
        <v>2</v>
      </c>
      <c r="K81" s="104">
        <v>11</v>
      </c>
      <c r="L81" s="104">
        <v>0</v>
      </c>
      <c r="M81" s="104">
        <v>0</v>
      </c>
      <c r="N81" s="104">
        <v>0</v>
      </c>
      <c r="O81" s="104">
        <v>0</v>
      </c>
      <c r="P81" s="104">
        <v>2</v>
      </c>
      <c r="Q81" s="104">
        <v>8</v>
      </c>
      <c r="R81" s="104">
        <v>4</v>
      </c>
      <c r="S81" s="104">
        <v>48</v>
      </c>
      <c r="T81" s="104">
        <v>0</v>
      </c>
      <c r="U81" s="104">
        <v>0</v>
      </c>
      <c r="V81" s="104">
        <v>10</v>
      </c>
      <c r="W81" s="104">
        <v>18</v>
      </c>
      <c r="X81" s="104">
        <v>0</v>
      </c>
      <c r="Y81" s="104">
        <v>0</v>
      </c>
      <c r="Z81" s="104">
        <v>6</v>
      </c>
      <c r="AA81" s="104">
        <v>12</v>
      </c>
      <c r="AB81" s="104">
        <v>5</v>
      </c>
      <c r="AC81" s="104">
        <v>12</v>
      </c>
      <c r="AD81" s="104">
        <v>3</v>
      </c>
      <c r="AE81" s="104">
        <v>43</v>
      </c>
      <c r="AF81" s="104">
        <v>7</v>
      </c>
      <c r="AG81" s="104">
        <v>132</v>
      </c>
      <c r="AH81" s="104">
        <v>0</v>
      </c>
      <c r="AI81" s="104">
        <v>0</v>
      </c>
      <c r="AJ81" s="104">
        <v>7</v>
      </c>
      <c r="AK81" s="105">
        <v>29</v>
      </c>
      <c r="AL81" s="105">
        <v>0</v>
      </c>
      <c r="AM81" s="112">
        <v>0</v>
      </c>
      <c r="AN81" s="39" t="s">
        <v>23</v>
      </c>
    </row>
    <row r="82" spans="1:40" s="3" customFormat="1" ht="15.75" customHeight="1" x14ac:dyDescent="0.2">
      <c r="A82" s="19" t="s">
        <v>122</v>
      </c>
      <c r="B82" s="104">
        <f t="shared" si="3"/>
        <v>68</v>
      </c>
      <c r="C82" s="104">
        <f t="shared" si="4"/>
        <v>379</v>
      </c>
      <c r="D82" s="104">
        <v>0</v>
      </c>
      <c r="E82" s="104">
        <v>0</v>
      </c>
      <c r="F82" s="104">
        <v>0</v>
      </c>
      <c r="G82" s="104">
        <v>0</v>
      </c>
      <c r="H82" s="104">
        <v>10</v>
      </c>
      <c r="I82" s="104">
        <v>52</v>
      </c>
      <c r="J82" s="104">
        <v>19</v>
      </c>
      <c r="K82" s="104">
        <v>146</v>
      </c>
      <c r="L82" s="104">
        <v>0</v>
      </c>
      <c r="M82" s="104">
        <v>0</v>
      </c>
      <c r="N82" s="104">
        <v>0</v>
      </c>
      <c r="O82" s="104">
        <v>0</v>
      </c>
      <c r="P82" s="104">
        <v>3</v>
      </c>
      <c r="Q82" s="104">
        <v>34</v>
      </c>
      <c r="R82" s="104">
        <v>9</v>
      </c>
      <c r="S82" s="104">
        <v>19</v>
      </c>
      <c r="T82" s="104">
        <v>1</v>
      </c>
      <c r="U82" s="104">
        <v>1</v>
      </c>
      <c r="V82" s="104">
        <v>9</v>
      </c>
      <c r="W82" s="104">
        <v>16</v>
      </c>
      <c r="X82" s="104">
        <v>0</v>
      </c>
      <c r="Y82" s="104">
        <v>0</v>
      </c>
      <c r="Z82" s="104">
        <v>0</v>
      </c>
      <c r="AA82" s="104">
        <v>0</v>
      </c>
      <c r="AB82" s="104">
        <v>1</v>
      </c>
      <c r="AC82" s="104">
        <v>1</v>
      </c>
      <c r="AD82" s="104">
        <v>3</v>
      </c>
      <c r="AE82" s="104">
        <v>34</v>
      </c>
      <c r="AF82" s="104">
        <v>5</v>
      </c>
      <c r="AG82" s="104">
        <v>61</v>
      </c>
      <c r="AH82" s="104">
        <v>0</v>
      </c>
      <c r="AI82" s="104">
        <v>0</v>
      </c>
      <c r="AJ82" s="104">
        <v>8</v>
      </c>
      <c r="AK82" s="105">
        <v>15</v>
      </c>
      <c r="AL82" s="105">
        <v>0</v>
      </c>
      <c r="AM82" s="112">
        <v>0</v>
      </c>
      <c r="AN82" s="39" t="s">
        <v>302</v>
      </c>
    </row>
    <row r="83" spans="1:40" s="3" customFormat="1" ht="15.75" customHeight="1" x14ac:dyDescent="0.2">
      <c r="A83" s="98" t="s">
        <v>123</v>
      </c>
      <c r="B83" s="111">
        <f t="shared" si="3"/>
        <v>37</v>
      </c>
      <c r="C83" s="106">
        <f t="shared" si="4"/>
        <v>229</v>
      </c>
      <c r="D83" s="106">
        <v>0</v>
      </c>
      <c r="E83" s="106">
        <v>0</v>
      </c>
      <c r="F83" s="106">
        <v>0</v>
      </c>
      <c r="G83" s="106">
        <v>0</v>
      </c>
      <c r="H83" s="106">
        <v>2</v>
      </c>
      <c r="I83" s="106">
        <v>7</v>
      </c>
      <c r="J83" s="106">
        <v>5</v>
      </c>
      <c r="K83" s="106">
        <v>32</v>
      </c>
      <c r="L83" s="106">
        <v>0</v>
      </c>
      <c r="M83" s="106">
        <v>0</v>
      </c>
      <c r="N83" s="106">
        <v>0</v>
      </c>
      <c r="O83" s="106">
        <v>0</v>
      </c>
      <c r="P83" s="106">
        <v>3</v>
      </c>
      <c r="Q83" s="106">
        <v>54</v>
      </c>
      <c r="R83" s="106">
        <v>4</v>
      </c>
      <c r="S83" s="106">
        <v>16</v>
      </c>
      <c r="T83" s="106">
        <v>1</v>
      </c>
      <c r="U83" s="106">
        <v>6</v>
      </c>
      <c r="V83" s="106">
        <v>11</v>
      </c>
      <c r="W83" s="106">
        <v>25</v>
      </c>
      <c r="X83" s="106">
        <v>1</v>
      </c>
      <c r="Y83" s="106">
        <v>2</v>
      </c>
      <c r="Z83" s="106">
        <v>1</v>
      </c>
      <c r="AA83" s="106">
        <v>5</v>
      </c>
      <c r="AB83" s="106">
        <v>2</v>
      </c>
      <c r="AC83" s="106">
        <v>4</v>
      </c>
      <c r="AD83" s="106">
        <v>1</v>
      </c>
      <c r="AE83" s="106">
        <v>2</v>
      </c>
      <c r="AF83" s="106">
        <v>4</v>
      </c>
      <c r="AG83" s="106">
        <v>62</v>
      </c>
      <c r="AH83" s="106">
        <v>1</v>
      </c>
      <c r="AI83" s="106">
        <v>12</v>
      </c>
      <c r="AJ83" s="106">
        <v>1</v>
      </c>
      <c r="AK83" s="106">
        <v>2</v>
      </c>
      <c r="AL83" s="106">
        <v>0</v>
      </c>
      <c r="AM83" s="119">
        <v>0</v>
      </c>
      <c r="AN83" s="97" t="s">
        <v>303</v>
      </c>
    </row>
    <row r="84" spans="1:40" s="3" customFormat="1" ht="15.75" customHeight="1" x14ac:dyDescent="0.2">
      <c r="A84" s="19" t="s">
        <v>124</v>
      </c>
      <c r="B84" s="104">
        <f t="shared" si="3"/>
        <v>50</v>
      </c>
      <c r="C84" s="104">
        <f t="shared" si="4"/>
        <v>963</v>
      </c>
      <c r="D84" s="104">
        <v>0</v>
      </c>
      <c r="E84" s="104">
        <v>0</v>
      </c>
      <c r="F84" s="104">
        <v>0</v>
      </c>
      <c r="G84" s="104">
        <v>0</v>
      </c>
      <c r="H84" s="104">
        <v>6</v>
      </c>
      <c r="I84" s="104">
        <v>88</v>
      </c>
      <c r="J84" s="104">
        <v>6</v>
      </c>
      <c r="K84" s="104">
        <v>40</v>
      </c>
      <c r="L84" s="104">
        <v>0</v>
      </c>
      <c r="M84" s="104">
        <v>0</v>
      </c>
      <c r="N84" s="104">
        <v>0</v>
      </c>
      <c r="O84" s="104">
        <v>0</v>
      </c>
      <c r="P84" s="104">
        <v>5</v>
      </c>
      <c r="Q84" s="104">
        <v>84</v>
      </c>
      <c r="R84" s="104">
        <v>6</v>
      </c>
      <c r="S84" s="104">
        <v>178</v>
      </c>
      <c r="T84" s="104">
        <v>0</v>
      </c>
      <c r="U84" s="104">
        <v>0</v>
      </c>
      <c r="V84" s="104">
        <v>5</v>
      </c>
      <c r="W84" s="104">
        <v>19</v>
      </c>
      <c r="X84" s="104">
        <v>0</v>
      </c>
      <c r="Y84" s="104">
        <v>0</v>
      </c>
      <c r="Z84" s="104">
        <v>1</v>
      </c>
      <c r="AA84" s="104">
        <v>2</v>
      </c>
      <c r="AB84" s="104">
        <v>8</v>
      </c>
      <c r="AC84" s="104">
        <v>149</v>
      </c>
      <c r="AD84" s="104">
        <v>2</v>
      </c>
      <c r="AE84" s="104">
        <v>57</v>
      </c>
      <c r="AF84" s="104">
        <v>8</v>
      </c>
      <c r="AG84" s="104">
        <v>242</v>
      </c>
      <c r="AH84" s="104">
        <v>0</v>
      </c>
      <c r="AI84" s="104">
        <v>0</v>
      </c>
      <c r="AJ84" s="104">
        <v>3</v>
      </c>
      <c r="AK84" s="105">
        <v>104</v>
      </c>
      <c r="AL84" s="105">
        <v>0</v>
      </c>
      <c r="AM84" s="112">
        <v>0</v>
      </c>
      <c r="AN84" s="39" t="s">
        <v>304</v>
      </c>
    </row>
    <row r="85" spans="1:40" s="3" customFormat="1" ht="15.75" customHeight="1" x14ac:dyDescent="0.2">
      <c r="A85" s="19" t="s">
        <v>125</v>
      </c>
      <c r="B85" s="104">
        <f t="shared" si="3"/>
        <v>46</v>
      </c>
      <c r="C85" s="104">
        <f t="shared" si="4"/>
        <v>430</v>
      </c>
      <c r="D85" s="104">
        <v>0</v>
      </c>
      <c r="E85" s="104">
        <v>0</v>
      </c>
      <c r="F85" s="104">
        <v>0</v>
      </c>
      <c r="G85" s="104">
        <v>0</v>
      </c>
      <c r="H85" s="104">
        <v>8</v>
      </c>
      <c r="I85" s="104">
        <v>46</v>
      </c>
      <c r="J85" s="104">
        <v>21</v>
      </c>
      <c r="K85" s="104">
        <v>215</v>
      </c>
      <c r="L85" s="104">
        <v>0</v>
      </c>
      <c r="M85" s="104">
        <v>0</v>
      </c>
      <c r="N85" s="104">
        <v>0</v>
      </c>
      <c r="O85" s="104">
        <v>0</v>
      </c>
      <c r="P85" s="104">
        <v>3</v>
      </c>
      <c r="Q85" s="104">
        <v>37</v>
      </c>
      <c r="R85" s="104">
        <v>3</v>
      </c>
      <c r="S85" s="104">
        <v>5</v>
      </c>
      <c r="T85" s="104">
        <v>0</v>
      </c>
      <c r="U85" s="104">
        <v>0</v>
      </c>
      <c r="V85" s="104">
        <v>3</v>
      </c>
      <c r="W85" s="104">
        <v>66</v>
      </c>
      <c r="X85" s="104">
        <v>2</v>
      </c>
      <c r="Y85" s="104">
        <v>4</v>
      </c>
      <c r="Z85" s="104">
        <v>1</v>
      </c>
      <c r="AA85" s="104">
        <v>3</v>
      </c>
      <c r="AB85" s="104">
        <v>1</v>
      </c>
      <c r="AC85" s="104">
        <v>7</v>
      </c>
      <c r="AD85" s="104">
        <v>1</v>
      </c>
      <c r="AE85" s="104">
        <v>2</v>
      </c>
      <c r="AF85" s="104">
        <v>1</v>
      </c>
      <c r="AG85" s="104">
        <v>33</v>
      </c>
      <c r="AH85" s="104">
        <v>0</v>
      </c>
      <c r="AI85" s="104">
        <v>0</v>
      </c>
      <c r="AJ85" s="104">
        <v>2</v>
      </c>
      <c r="AK85" s="105">
        <v>12</v>
      </c>
      <c r="AL85" s="105">
        <v>0</v>
      </c>
      <c r="AM85" s="112">
        <v>0</v>
      </c>
      <c r="AN85" s="39" t="s">
        <v>305</v>
      </c>
    </row>
    <row r="86" spans="1:40" s="3" customFormat="1" ht="15.75" customHeight="1" x14ac:dyDescent="0.2">
      <c r="A86" s="19" t="s">
        <v>126</v>
      </c>
      <c r="B86" s="104">
        <f t="shared" si="3"/>
        <v>121</v>
      </c>
      <c r="C86" s="104">
        <f t="shared" si="4"/>
        <v>1482</v>
      </c>
      <c r="D86" s="104">
        <v>0</v>
      </c>
      <c r="E86" s="104">
        <v>0</v>
      </c>
      <c r="F86" s="104">
        <v>0</v>
      </c>
      <c r="G86" s="104">
        <v>0</v>
      </c>
      <c r="H86" s="104">
        <v>12</v>
      </c>
      <c r="I86" s="104">
        <v>73</v>
      </c>
      <c r="J86" s="104">
        <v>52</v>
      </c>
      <c r="K86" s="104">
        <v>483</v>
      </c>
      <c r="L86" s="104">
        <v>0</v>
      </c>
      <c r="M86" s="104">
        <v>0</v>
      </c>
      <c r="N86" s="104">
        <v>0</v>
      </c>
      <c r="O86" s="104">
        <v>0</v>
      </c>
      <c r="P86" s="104">
        <v>14</v>
      </c>
      <c r="Q86" s="104">
        <v>407</v>
      </c>
      <c r="R86" s="104">
        <v>19</v>
      </c>
      <c r="S86" s="104">
        <v>227</v>
      </c>
      <c r="T86" s="104">
        <v>0</v>
      </c>
      <c r="U86" s="104">
        <v>0</v>
      </c>
      <c r="V86" s="104">
        <v>4</v>
      </c>
      <c r="W86" s="104">
        <v>41</v>
      </c>
      <c r="X86" s="104">
        <v>1</v>
      </c>
      <c r="Y86" s="104">
        <v>60</v>
      </c>
      <c r="Z86" s="104">
        <v>4</v>
      </c>
      <c r="AA86" s="104">
        <v>7</v>
      </c>
      <c r="AB86" s="104">
        <v>1</v>
      </c>
      <c r="AC86" s="104">
        <v>1</v>
      </c>
      <c r="AD86" s="104">
        <v>0</v>
      </c>
      <c r="AE86" s="104">
        <v>0</v>
      </c>
      <c r="AF86" s="104">
        <v>1</v>
      </c>
      <c r="AG86" s="104">
        <v>7</v>
      </c>
      <c r="AH86" s="104">
        <v>0</v>
      </c>
      <c r="AI86" s="104">
        <v>0</v>
      </c>
      <c r="AJ86" s="104">
        <v>13</v>
      </c>
      <c r="AK86" s="105">
        <v>176</v>
      </c>
      <c r="AL86" s="105">
        <v>0</v>
      </c>
      <c r="AM86" s="112">
        <v>0</v>
      </c>
      <c r="AN86" s="39" t="s">
        <v>306</v>
      </c>
    </row>
    <row r="87" spans="1:40" s="3" customFormat="1" ht="15.75" customHeight="1" x14ac:dyDescent="0.2">
      <c r="A87" s="19" t="s">
        <v>127</v>
      </c>
      <c r="B87" s="104">
        <f t="shared" si="3"/>
        <v>74</v>
      </c>
      <c r="C87" s="104">
        <f t="shared" si="4"/>
        <v>1596</v>
      </c>
      <c r="D87" s="104">
        <v>0</v>
      </c>
      <c r="E87" s="104">
        <v>0</v>
      </c>
      <c r="F87" s="104">
        <v>0</v>
      </c>
      <c r="G87" s="104">
        <v>0</v>
      </c>
      <c r="H87" s="104">
        <v>11</v>
      </c>
      <c r="I87" s="104">
        <v>84</v>
      </c>
      <c r="J87" s="104">
        <v>25</v>
      </c>
      <c r="K87" s="104">
        <v>184</v>
      </c>
      <c r="L87" s="104">
        <v>1</v>
      </c>
      <c r="M87" s="104">
        <v>1</v>
      </c>
      <c r="N87" s="104">
        <v>1</v>
      </c>
      <c r="O87" s="104">
        <v>1</v>
      </c>
      <c r="P87" s="104">
        <v>8</v>
      </c>
      <c r="Q87" s="104">
        <v>230</v>
      </c>
      <c r="R87" s="104">
        <v>13</v>
      </c>
      <c r="S87" s="104">
        <v>115</v>
      </c>
      <c r="T87" s="104">
        <v>0</v>
      </c>
      <c r="U87" s="104">
        <v>0</v>
      </c>
      <c r="V87" s="104">
        <v>1</v>
      </c>
      <c r="W87" s="104">
        <v>1</v>
      </c>
      <c r="X87" s="104">
        <v>0</v>
      </c>
      <c r="Y87" s="104">
        <v>0</v>
      </c>
      <c r="Z87" s="104">
        <v>3</v>
      </c>
      <c r="AA87" s="104">
        <v>853</v>
      </c>
      <c r="AB87" s="104">
        <v>3</v>
      </c>
      <c r="AC87" s="104">
        <v>23</v>
      </c>
      <c r="AD87" s="104">
        <v>2</v>
      </c>
      <c r="AE87" s="104">
        <v>39</v>
      </c>
      <c r="AF87" s="104">
        <v>3</v>
      </c>
      <c r="AG87" s="104">
        <v>60</v>
      </c>
      <c r="AH87" s="104">
        <v>0</v>
      </c>
      <c r="AI87" s="104">
        <v>0</v>
      </c>
      <c r="AJ87" s="104">
        <v>3</v>
      </c>
      <c r="AK87" s="105">
        <v>5</v>
      </c>
      <c r="AL87" s="105">
        <v>0</v>
      </c>
      <c r="AM87" s="112">
        <v>0</v>
      </c>
      <c r="AN87" s="39" t="s">
        <v>307</v>
      </c>
    </row>
    <row r="88" spans="1:40" s="3" customFormat="1" ht="15.75" customHeight="1" x14ac:dyDescent="0.2">
      <c r="A88" s="96" t="s">
        <v>69</v>
      </c>
      <c r="B88" s="111">
        <f t="shared" si="3"/>
        <v>40</v>
      </c>
      <c r="C88" s="106">
        <f t="shared" si="4"/>
        <v>349</v>
      </c>
      <c r="D88" s="106">
        <v>0</v>
      </c>
      <c r="E88" s="106">
        <v>0</v>
      </c>
      <c r="F88" s="106">
        <v>0</v>
      </c>
      <c r="G88" s="106">
        <v>0</v>
      </c>
      <c r="H88" s="106">
        <v>7</v>
      </c>
      <c r="I88" s="106">
        <v>24</v>
      </c>
      <c r="J88" s="106">
        <v>4</v>
      </c>
      <c r="K88" s="106">
        <v>27</v>
      </c>
      <c r="L88" s="106">
        <v>0</v>
      </c>
      <c r="M88" s="106">
        <v>0</v>
      </c>
      <c r="N88" s="106">
        <v>0</v>
      </c>
      <c r="O88" s="106">
        <v>0</v>
      </c>
      <c r="P88" s="106">
        <v>2</v>
      </c>
      <c r="Q88" s="106">
        <v>81</v>
      </c>
      <c r="R88" s="106">
        <v>9</v>
      </c>
      <c r="S88" s="106">
        <v>88</v>
      </c>
      <c r="T88" s="106">
        <v>0</v>
      </c>
      <c r="U88" s="106">
        <v>0</v>
      </c>
      <c r="V88" s="106">
        <v>3</v>
      </c>
      <c r="W88" s="106">
        <v>6</v>
      </c>
      <c r="X88" s="106">
        <v>1</v>
      </c>
      <c r="Y88" s="106">
        <v>52</v>
      </c>
      <c r="Z88" s="106">
        <v>0</v>
      </c>
      <c r="AA88" s="106">
        <v>0</v>
      </c>
      <c r="AB88" s="106">
        <v>2</v>
      </c>
      <c r="AC88" s="106">
        <v>4</v>
      </c>
      <c r="AD88" s="106">
        <v>1</v>
      </c>
      <c r="AE88" s="106">
        <v>1</v>
      </c>
      <c r="AF88" s="106">
        <v>8</v>
      </c>
      <c r="AG88" s="106">
        <v>61</v>
      </c>
      <c r="AH88" s="106">
        <v>0</v>
      </c>
      <c r="AI88" s="106">
        <v>0</v>
      </c>
      <c r="AJ88" s="106">
        <v>3</v>
      </c>
      <c r="AK88" s="106">
        <v>5</v>
      </c>
      <c r="AL88" s="106">
        <v>0</v>
      </c>
      <c r="AM88" s="119">
        <v>0</v>
      </c>
      <c r="AN88" s="97" t="s">
        <v>69</v>
      </c>
    </row>
    <row r="89" spans="1:40" s="3" customFormat="1" ht="15.75" customHeight="1" x14ac:dyDescent="0.2">
      <c r="A89" s="33" t="s">
        <v>17</v>
      </c>
      <c r="B89" s="104">
        <f t="shared" si="3"/>
        <v>124</v>
      </c>
      <c r="C89" s="104">
        <f t="shared" si="4"/>
        <v>709</v>
      </c>
      <c r="D89" s="104">
        <v>0</v>
      </c>
      <c r="E89" s="104">
        <v>0</v>
      </c>
      <c r="F89" s="104">
        <v>0</v>
      </c>
      <c r="G89" s="104">
        <v>0</v>
      </c>
      <c r="H89" s="104">
        <v>1</v>
      </c>
      <c r="I89" s="104">
        <v>4</v>
      </c>
      <c r="J89" s="104">
        <v>3</v>
      </c>
      <c r="K89" s="104">
        <v>77</v>
      </c>
      <c r="L89" s="104">
        <v>0</v>
      </c>
      <c r="M89" s="104">
        <v>0</v>
      </c>
      <c r="N89" s="104">
        <v>0</v>
      </c>
      <c r="O89" s="104">
        <v>0</v>
      </c>
      <c r="P89" s="104">
        <v>0</v>
      </c>
      <c r="Q89" s="104">
        <v>0</v>
      </c>
      <c r="R89" s="104">
        <v>29</v>
      </c>
      <c r="S89" s="104">
        <v>220</v>
      </c>
      <c r="T89" s="104">
        <v>2</v>
      </c>
      <c r="U89" s="104">
        <v>7</v>
      </c>
      <c r="V89" s="104">
        <v>12</v>
      </c>
      <c r="W89" s="104">
        <v>23</v>
      </c>
      <c r="X89" s="104">
        <v>0</v>
      </c>
      <c r="Y89" s="104">
        <v>0</v>
      </c>
      <c r="Z89" s="104">
        <v>39</v>
      </c>
      <c r="AA89" s="104">
        <v>142</v>
      </c>
      <c r="AB89" s="104">
        <v>17</v>
      </c>
      <c r="AC89" s="104">
        <v>96</v>
      </c>
      <c r="AD89" s="104">
        <v>1</v>
      </c>
      <c r="AE89" s="104">
        <v>2</v>
      </c>
      <c r="AF89" s="104">
        <v>16</v>
      </c>
      <c r="AG89" s="104">
        <v>125</v>
      </c>
      <c r="AH89" s="104">
        <v>1</v>
      </c>
      <c r="AI89" s="104">
        <v>5</v>
      </c>
      <c r="AJ89" s="104">
        <v>3</v>
      </c>
      <c r="AK89" s="105">
        <v>8</v>
      </c>
      <c r="AL89" s="105">
        <v>0</v>
      </c>
      <c r="AM89" s="112">
        <v>0</v>
      </c>
      <c r="AN89" s="39" t="s">
        <v>17</v>
      </c>
    </row>
    <row r="90" spans="1:40" s="3" customFormat="1" ht="15.75" customHeight="1" x14ac:dyDescent="0.2">
      <c r="A90" s="33" t="s">
        <v>16</v>
      </c>
      <c r="B90" s="104">
        <f t="shared" si="3"/>
        <v>38</v>
      </c>
      <c r="C90" s="104">
        <f t="shared" si="4"/>
        <v>215</v>
      </c>
      <c r="D90" s="104">
        <v>0</v>
      </c>
      <c r="E90" s="104">
        <v>0</v>
      </c>
      <c r="F90" s="104">
        <v>0</v>
      </c>
      <c r="G90" s="104">
        <v>0</v>
      </c>
      <c r="H90" s="104">
        <v>2</v>
      </c>
      <c r="I90" s="104">
        <v>12</v>
      </c>
      <c r="J90" s="104">
        <v>4</v>
      </c>
      <c r="K90" s="104">
        <v>34</v>
      </c>
      <c r="L90" s="104">
        <v>0</v>
      </c>
      <c r="M90" s="104">
        <v>0</v>
      </c>
      <c r="N90" s="104">
        <v>0</v>
      </c>
      <c r="O90" s="104">
        <v>0</v>
      </c>
      <c r="P90" s="104">
        <v>2</v>
      </c>
      <c r="Q90" s="104">
        <v>13</v>
      </c>
      <c r="R90" s="104">
        <v>7</v>
      </c>
      <c r="S90" s="104">
        <v>47</v>
      </c>
      <c r="T90" s="104">
        <v>1</v>
      </c>
      <c r="U90" s="104">
        <v>6</v>
      </c>
      <c r="V90" s="104">
        <v>2</v>
      </c>
      <c r="W90" s="104">
        <v>6</v>
      </c>
      <c r="X90" s="104">
        <v>0</v>
      </c>
      <c r="Y90" s="104">
        <v>0</v>
      </c>
      <c r="Z90" s="104">
        <v>10</v>
      </c>
      <c r="AA90" s="104">
        <v>30</v>
      </c>
      <c r="AB90" s="104">
        <v>4</v>
      </c>
      <c r="AC90" s="104">
        <v>15</v>
      </c>
      <c r="AD90" s="104">
        <v>0</v>
      </c>
      <c r="AE90" s="104">
        <v>0</v>
      </c>
      <c r="AF90" s="104">
        <v>5</v>
      </c>
      <c r="AG90" s="104">
        <v>27</v>
      </c>
      <c r="AH90" s="104">
        <v>0</v>
      </c>
      <c r="AI90" s="104">
        <v>0</v>
      </c>
      <c r="AJ90" s="104">
        <v>1</v>
      </c>
      <c r="AK90" s="105">
        <v>25</v>
      </c>
      <c r="AL90" s="105">
        <v>0</v>
      </c>
      <c r="AM90" s="112">
        <v>0</v>
      </c>
      <c r="AN90" s="39" t="s">
        <v>16</v>
      </c>
    </row>
    <row r="91" spans="1:40" ht="15.75" customHeight="1" x14ac:dyDescent="0.2">
      <c r="A91" s="33" t="s">
        <v>24</v>
      </c>
      <c r="B91" s="104">
        <f t="shared" si="3"/>
        <v>65</v>
      </c>
      <c r="C91" s="104">
        <f t="shared" si="4"/>
        <v>722</v>
      </c>
      <c r="D91" s="104">
        <v>0</v>
      </c>
      <c r="E91" s="104">
        <v>0</v>
      </c>
      <c r="F91" s="104">
        <v>0</v>
      </c>
      <c r="G91" s="104">
        <v>0</v>
      </c>
      <c r="H91" s="104">
        <v>2</v>
      </c>
      <c r="I91" s="104">
        <v>3</v>
      </c>
      <c r="J91" s="104">
        <v>6</v>
      </c>
      <c r="K91" s="104">
        <v>203</v>
      </c>
      <c r="L91" s="104">
        <v>0</v>
      </c>
      <c r="M91" s="104">
        <v>0</v>
      </c>
      <c r="N91" s="104">
        <v>3</v>
      </c>
      <c r="O91" s="104">
        <v>45</v>
      </c>
      <c r="P91" s="104">
        <v>0</v>
      </c>
      <c r="Q91" s="104">
        <v>0</v>
      </c>
      <c r="R91" s="104">
        <v>17</v>
      </c>
      <c r="S91" s="104">
        <v>170</v>
      </c>
      <c r="T91" s="104">
        <v>2</v>
      </c>
      <c r="U91" s="104">
        <v>9</v>
      </c>
      <c r="V91" s="104">
        <v>5</v>
      </c>
      <c r="W91" s="104">
        <v>15</v>
      </c>
      <c r="X91" s="104">
        <v>2</v>
      </c>
      <c r="Y91" s="104">
        <v>15</v>
      </c>
      <c r="Z91" s="104">
        <v>8</v>
      </c>
      <c r="AA91" s="104">
        <v>119</v>
      </c>
      <c r="AB91" s="104">
        <v>5</v>
      </c>
      <c r="AC91" s="104">
        <v>16</v>
      </c>
      <c r="AD91" s="104">
        <v>5</v>
      </c>
      <c r="AE91" s="104">
        <v>41</v>
      </c>
      <c r="AF91" s="104">
        <v>8</v>
      </c>
      <c r="AG91" s="104">
        <v>79</v>
      </c>
      <c r="AH91" s="104">
        <v>0</v>
      </c>
      <c r="AI91" s="104">
        <v>0</v>
      </c>
      <c r="AJ91" s="104">
        <v>2</v>
      </c>
      <c r="AK91" s="105">
        <v>7</v>
      </c>
      <c r="AL91" s="105">
        <v>0</v>
      </c>
      <c r="AM91" s="112">
        <v>0</v>
      </c>
      <c r="AN91" s="39" t="s">
        <v>24</v>
      </c>
    </row>
    <row r="92" spans="1:40" ht="15.75" customHeight="1" x14ac:dyDescent="0.2">
      <c r="A92" s="33" t="s">
        <v>20</v>
      </c>
      <c r="B92" s="104">
        <f t="shared" si="3"/>
        <v>88</v>
      </c>
      <c r="C92" s="104">
        <f t="shared" si="4"/>
        <v>505</v>
      </c>
      <c r="D92" s="104">
        <v>0</v>
      </c>
      <c r="E92" s="104">
        <v>0</v>
      </c>
      <c r="F92" s="104">
        <v>0</v>
      </c>
      <c r="G92" s="104">
        <v>0</v>
      </c>
      <c r="H92" s="104">
        <v>2</v>
      </c>
      <c r="I92" s="104">
        <v>7</v>
      </c>
      <c r="J92" s="104">
        <v>1</v>
      </c>
      <c r="K92" s="104">
        <v>17</v>
      </c>
      <c r="L92" s="104">
        <v>0</v>
      </c>
      <c r="M92" s="104">
        <v>0</v>
      </c>
      <c r="N92" s="104">
        <v>1</v>
      </c>
      <c r="O92" s="104">
        <v>4</v>
      </c>
      <c r="P92" s="104">
        <v>0</v>
      </c>
      <c r="Q92" s="104">
        <v>0</v>
      </c>
      <c r="R92" s="104">
        <v>26</v>
      </c>
      <c r="S92" s="104">
        <v>184</v>
      </c>
      <c r="T92" s="104">
        <v>1</v>
      </c>
      <c r="U92" s="104">
        <v>1</v>
      </c>
      <c r="V92" s="104">
        <v>9</v>
      </c>
      <c r="W92" s="104">
        <v>22</v>
      </c>
      <c r="X92" s="104">
        <v>2</v>
      </c>
      <c r="Y92" s="104">
        <v>4</v>
      </c>
      <c r="Z92" s="104">
        <v>24</v>
      </c>
      <c r="AA92" s="104">
        <v>114</v>
      </c>
      <c r="AB92" s="104">
        <v>6</v>
      </c>
      <c r="AC92" s="104">
        <v>20</v>
      </c>
      <c r="AD92" s="104">
        <v>3</v>
      </c>
      <c r="AE92" s="104">
        <v>55</v>
      </c>
      <c r="AF92" s="104">
        <v>7</v>
      </c>
      <c r="AG92" s="104">
        <v>58</v>
      </c>
      <c r="AH92" s="104">
        <v>1</v>
      </c>
      <c r="AI92" s="104">
        <v>5</v>
      </c>
      <c r="AJ92" s="104">
        <v>5</v>
      </c>
      <c r="AK92" s="105">
        <v>14</v>
      </c>
      <c r="AL92" s="105">
        <v>0</v>
      </c>
      <c r="AM92" s="112">
        <v>0</v>
      </c>
      <c r="AN92" s="39" t="s">
        <v>20</v>
      </c>
    </row>
    <row r="93" spans="1:40" ht="15.75" customHeight="1" x14ac:dyDescent="0.2">
      <c r="A93" s="96" t="s">
        <v>78</v>
      </c>
      <c r="B93" s="111">
        <f t="shared" si="3"/>
        <v>63</v>
      </c>
      <c r="C93" s="106">
        <f t="shared" si="4"/>
        <v>1506</v>
      </c>
      <c r="D93" s="106">
        <v>0</v>
      </c>
      <c r="E93" s="106">
        <v>0</v>
      </c>
      <c r="F93" s="106">
        <v>0</v>
      </c>
      <c r="G93" s="106">
        <v>0</v>
      </c>
      <c r="H93" s="106">
        <v>6</v>
      </c>
      <c r="I93" s="106">
        <v>86</v>
      </c>
      <c r="J93" s="106">
        <v>4</v>
      </c>
      <c r="K93" s="106">
        <v>307</v>
      </c>
      <c r="L93" s="106">
        <v>0</v>
      </c>
      <c r="M93" s="106">
        <v>0</v>
      </c>
      <c r="N93" s="106">
        <v>0</v>
      </c>
      <c r="O93" s="106">
        <v>0</v>
      </c>
      <c r="P93" s="106">
        <v>2</v>
      </c>
      <c r="Q93" s="106">
        <v>32</v>
      </c>
      <c r="R93" s="106">
        <v>11</v>
      </c>
      <c r="S93" s="106">
        <v>158</v>
      </c>
      <c r="T93" s="106">
        <v>1</v>
      </c>
      <c r="U93" s="106">
        <v>18</v>
      </c>
      <c r="V93" s="106">
        <v>7</v>
      </c>
      <c r="W93" s="106">
        <v>18</v>
      </c>
      <c r="X93" s="106">
        <v>2</v>
      </c>
      <c r="Y93" s="106">
        <v>2</v>
      </c>
      <c r="Z93" s="106">
        <v>8</v>
      </c>
      <c r="AA93" s="106">
        <v>89</v>
      </c>
      <c r="AB93" s="106">
        <v>5</v>
      </c>
      <c r="AC93" s="106">
        <v>12</v>
      </c>
      <c r="AD93" s="106">
        <v>4</v>
      </c>
      <c r="AE93" s="106">
        <v>83</v>
      </c>
      <c r="AF93" s="106">
        <v>10</v>
      </c>
      <c r="AG93" s="106">
        <v>456</v>
      </c>
      <c r="AH93" s="106">
        <v>0</v>
      </c>
      <c r="AI93" s="106">
        <v>0</v>
      </c>
      <c r="AJ93" s="106">
        <v>2</v>
      </c>
      <c r="AK93" s="106">
        <v>11</v>
      </c>
      <c r="AL93" s="106">
        <v>1</v>
      </c>
      <c r="AM93" s="119">
        <v>234</v>
      </c>
      <c r="AN93" s="97" t="s">
        <v>78</v>
      </c>
    </row>
    <row r="94" spans="1:40" ht="15.75" customHeight="1" x14ac:dyDescent="0.2">
      <c r="A94" s="33" t="s">
        <v>79</v>
      </c>
      <c r="B94" s="104">
        <f t="shared" si="3"/>
        <v>93</v>
      </c>
      <c r="C94" s="104">
        <f t="shared" si="4"/>
        <v>1620</v>
      </c>
      <c r="D94" s="104">
        <v>0</v>
      </c>
      <c r="E94" s="104">
        <v>0</v>
      </c>
      <c r="F94" s="104">
        <v>0</v>
      </c>
      <c r="G94" s="104">
        <v>0</v>
      </c>
      <c r="H94" s="104">
        <v>7</v>
      </c>
      <c r="I94" s="104">
        <v>38</v>
      </c>
      <c r="J94" s="104">
        <v>11</v>
      </c>
      <c r="K94" s="104">
        <v>320</v>
      </c>
      <c r="L94" s="104">
        <v>0</v>
      </c>
      <c r="M94" s="104">
        <v>0</v>
      </c>
      <c r="N94" s="104">
        <v>2</v>
      </c>
      <c r="O94" s="104">
        <v>23</v>
      </c>
      <c r="P94" s="104">
        <v>10</v>
      </c>
      <c r="Q94" s="104">
        <v>228</v>
      </c>
      <c r="R94" s="104">
        <v>21</v>
      </c>
      <c r="S94" s="104">
        <v>323</v>
      </c>
      <c r="T94" s="104">
        <v>1</v>
      </c>
      <c r="U94" s="104">
        <v>0</v>
      </c>
      <c r="V94" s="104">
        <v>7</v>
      </c>
      <c r="W94" s="104">
        <v>55</v>
      </c>
      <c r="X94" s="104">
        <v>4</v>
      </c>
      <c r="Y94" s="104">
        <v>18</v>
      </c>
      <c r="Z94" s="104">
        <v>9</v>
      </c>
      <c r="AA94" s="104">
        <v>146</v>
      </c>
      <c r="AB94" s="104">
        <v>2</v>
      </c>
      <c r="AC94" s="104">
        <v>10</v>
      </c>
      <c r="AD94" s="104">
        <v>3</v>
      </c>
      <c r="AE94" s="104">
        <v>152</v>
      </c>
      <c r="AF94" s="104">
        <v>9</v>
      </c>
      <c r="AG94" s="104">
        <v>222</v>
      </c>
      <c r="AH94" s="104">
        <v>1</v>
      </c>
      <c r="AI94" s="104">
        <v>11</v>
      </c>
      <c r="AJ94" s="104">
        <v>5</v>
      </c>
      <c r="AK94" s="105">
        <v>57</v>
      </c>
      <c r="AL94" s="105">
        <v>1</v>
      </c>
      <c r="AM94" s="112">
        <v>17</v>
      </c>
      <c r="AN94" s="39" t="s">
        <v>79</v>
      </c>
    </row>
    <row r="95" spans="1:40" ht="15.75" customHeight="1" x14ac:dyDescent="0.2">
      <c r="A95" s="33" t="s">
        <v>53</v>
      </c>
      <c r="B95" s="104">
        <f t="shared" si="3"/>
        <v>6</v>
      </c>
      <c r="C95" s="104">
        <f t="shared" si="4"/>
        <v>566</v>
      </c>
      <c r="D95" s="104">
        <v>0</v>
      </c>
      <c r="E95" s="104">
        <v>0</v>
      </c>
      <c r="F95" s="104">
        <v>0</v>
      </c>
      <c r="G95" s="104">
        <v>0</v>
      </c>
      <c r="H95" s="104">
        <v>0</v>
      </c>
      <c r="I95" s="104">
        <v>0</v>
      </c>
      <c r="J95" s="104">
        <v>0</v>
      </c>
      <c r="K95" s="104">
        <v>0</v>
      </c>
      <c r="L95" s="104">
        <v>0</v>
      </c>
      <c r="M95" s="104">
        <v>0</v>
      </c>
      <c r="N95" s="104">
        <v>0</v>
      </c>
      <c r="O95" s="104">
        <v>0</v>
      </c>
      <c r="P95" s="104">
        <v>0</v>
      </c>
      <c r="Q95" s="104">
        <v>0</v>
      </c>
      <c r="R95" s="104">
        <v>2</v>
      </c>
      <c r="S95" s="104">
        <v>5</v>
      </c>
      <c r="T95" s="104">
        <v>0</v>
      </c>
      <c r="U95" s="104">
        <v>0</v>
      </c>
      <c r="V95" s="104">
        <v>0</v>
      </c>
      <c r="W95" s="104">
        <v>0</v>
      </c>
      <c r="X95" s="104">
        <v>0</v>
      </c>
      <c r="Y95" s="104">
        <v>0</v>
      </c>
      <c r="Z95" s="104">
        <v>0</v>
      </c>
      <c r="AA95" s="104">
        <v>0</v>
      </c>
      <c r="AB95" s="104">
        <v>0</v>
      </c>
      <c r="AC95" s="104">
        <v>0</v>
      </c>
      <c r="AD95" s="104">
        <v>0</v>
      </c>
      <c r="AE95" s="104">
        <v>0</v>
      </c>
      <c r="AF95" s="104">
        <v>4</v>
      </c>
      <c r="AG95" s="104">
        <v>561</v>
      </c>
      <c r="AH95" s="104">
        <v>0</v>
      </c>
      <c r="AI95" s="104">
        <v>0</v>
      </c>
      <c r="AJ95" s="104">
        <v>0</v>
      </c>
      <c r="AK95" s="105">
        <v>0</v>
      </c>
      <c r="AL95" s="105">
        <v>0</v>
      </c>
      <c r="AM95" s="112">
        <v>0</v>
      </c>
      <c r="AN95" s="39" t="s">
        <v>53</v>
      </c>
    </row>
    <row r="96" spans="1:40" ht="15.75" customHeight="1" thickBot="1" x14ac:dyDescent="0.25">
      <c r="A96" s="34" t="s">
        <v>80</v>
      </c>
      <c r="B96" s="110">
        <f t="shared" si="3"/>
        <v>64</v>
      </c>
      <c r="C96" s="107">
        <f t="shared" si="4"/>
        <v>506</v>
      </c>
      <c r="D96" s="107">
        <v>0</v>
      </c>
      <c r="E96" s="107">
        <v>0</v>
      </c>
      <c r="F96" s="107">
        <v>0</v>
      </c>
      <c r="G96" s="107">
        <v>0</v>
      </c>
      <c r="H96" s="107">
        <v>3</v>
      </c>
      <c r="I96" s="107">
        <v>6</v>
      </c>
      <c r="J96" s="107">
        <v>7</v>
      </c>
      <c r="K96" s="107">
        <v>128</v>
      </c>
      <c r="L96" s="107">
        <v>0</v>
      </c>
      <c r="M96" s="107">
        <v>0</v>
      </c>
      <c r="N96" s="107">
        <v>0</v>
      </c>
      <c r="O96" s="107">
        <v>0</v>
      </c>
      <c r="P96" s="107">
        <v>1</v>
      </c>
      <c r="Q96" s="107">
        <v>1</v>
      </c>
      <c r="R96" s="107">
        <v>18</v>
      </c>
      <c r="S96" s="107">
        <v>142</v>
      </c>
      <c r="T96" s="107">
        <v>0</v>
      </c>
      <c r="U96" s="107">
        <v>0</v>
      </c>
      <c r="V96" s="107">
        <v>1</v>
      </c>
      <c r="W96" s="107">
        <v>1</v>
      </c>
      <c r="X96" s="107">
        <v>2</v>
      </c>
      <c r="Y96" s="107">
        <v>3</v>
      </c>
      <c r="Z96" s="107">
        <v>15</v>
      </c>
      <c r="AA96" s="107">
        <v>115</v>
      </c>
      <c r="AB96" s="107">
        <v>7</v>
      </c>
      <c r="AC96" s="107">
        <v>11</v>
      </c>
      <c r="AD96" s="107">
        <v>2</v>
      </c>
      <c r="AE96" s="107">
        <v>36</v>
      </c>
      <c r="AF96" s="107">
        <v>7</v>
      </c>
      <c r="AG96" s="107">
        <v>62</v>
      </c>
      <c r="AH96" s="107">
        <v>0</v>
      </c>
      <c r="AI96" s="107">
        <v>0</v>
      </c>
      <c r="AJ96" s="107">
        <v>1</v>
      </c>
      <c r="AK96" s="107">
        <v>1</v>
      </c>
      <c r="AL96" s="107">
        <v>0</v>
      </c>
      <c r="AM96" s="120">
        <v>0</v>
      </c>
      <c r="AN96" s="41" t="s">
        <v>80</v>
      </c>
    </row>
    <row r="97" spans="1:40" s="3" customFormat="1" ht="15.75" customHeight="1" x14ac:dyDescent="0.2">
      <c r="A97" s="11" t="s">
        <v>155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</row>
    <row r="98" spans="1:40" ht="16.5" customHeight="1" x14ac:dyDescent="0.2"/>
    <row r="99" spans="1:40" ht="16.5" customHeight="1" x14ac:dyDescent="0.2"/>
    <row r="104" spans="1:4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</sheetData>
  <mergeCells count="44">
    <mergeCell ref="A1:AN1"/>
    <mergeCell ref="A50:AN50"/>
    <mergeCell ref="A52:A53"/>
    <mergeCell ref="B52:C52"/>
    <mergeCell ref="D52:E52"/>
    <mergeCell ref="H52:I52"/>
    <mergeCell ref="J52:K52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  <mergeCell ref="AB52:AC52"/>
    <mergeCell ref="AD52:AE52"/>
    <mergeCell ref="AH52:AI52"/>
    <mergeCell ref="F52:G52"/>
    <mergeCell ref="L52:M52"/>
    <mergeCell ref="V52:W52"/>
    <mergeCell ref="X52:Y52"/>
    <mergeCell ref="Z52:AA52"/>
    <mergeCell ref="N52:O52"/>
    <mergeCell ref="P52:Q52"/>
    <mergeCell ref="R52:S52"/>
    <mergeCell ref="T52:U52"/>
    <mergeCell ref="AF52:AG52"/>
    <mergeCell ref="AJ52:AK52"/>
    <mergeCell ref="AN52:AN53"/>
    <mergeCell ref="AD3:AE3"/>
    <mergeCell ref="AH3:AI3"/>
    <mergeCell ref="AF3:AG3"/>
    <mergeCell ref="AJ3:AK3"/>
    <mergeCell ref="AN3:AN4"/>
    <mergeCell ref="AL3:AM3"/>
    <mergeCell ref="AL52:AM52"/>
  </mergeCells>
  <phoneticPr fontId="3"/>
  <pageMargins left="0.55118110236220474" right="0.47244094488188981" top="0.98425196850393704" bottom="0.78740157480314965" header="0.51181102362204722" footer="0.51181102362204722"/>
  <pageSetup paperSize="9" scale="97" firstPageNumber="76" pageOrder="overThenDown" orientation="portrait" useFirstPageNumber="1" r:id="rId1"/>
  <headerFooter differentOddEven="1" alignWithMargins="0">
    <oddHeader>&amp;L〔４〕事　業　所</oddHeader>
    <oddFooter>&amp;C&amp;P</oddFooter>
    <evenHeader>&amp;R〔４〕事　業　所</evenHeader>
    <evenFooter>&amp;C&amp;P</evenFooter>
  </headerFooter>
  <rowBreaks count="1" manualBreakCount="1">
    <brk id="49" max="39" man="1"/>
  </rowBreaks>
  <colBreaks count="1" manualBreakCount="1">
    <brk id="21" max="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4-1</vt:lpstr>
      <vt:lpstr>4-2</vt:lpstr>
      <vt:lpstr>4-3</vt:lpstr>
      <vt:lpstr>4-4</vt:lpstr>
      <vt:lpstr>'4-1'!Print_Area</vt:lpstr>
      <vt:lpstr>'4-2'!Print_Area</vt:lpstr>
      <vt:lpstr>'4-3'!Print_Area</vt:lpstr>
      <vt:lpstr>'4-4'!Print_Area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2026-01-19T05:33:47Z</dcterms:modified>
</cp:coreProperties>
</file>