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2A32F674-C114-434E-A67B-8E578102816E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９-1" sheetId="4" r:id="rId1"/>
    <sheet name="９-2" sheetId="23" r:id="rId2"/>
    <sheet name="９-3・4" sheetId="33" r:id="rId3"/>
    <sheet name="9-5・6" sheetId="31" r:id="rId4"/>
    <sheet name="9-7" sheetId="32" r:id="rId5"/>
    <sheet name="9-8・9・10" sheetId="34" r:id="rId6"/>
    <sheet name="9-11" sheetId="8" r:id="rId7"/>
    <sheet name="9-12" sheetId="11" r:id="rId8"/>
    <sheet name="9-13・14" sheetId="35" r:id="rId9"/>
    <sheet name="9-15・16" sheetId="26" r:id="rId10"/>
  </sheets>
  <definedNames>
    <definedName name="_xlnm.Print_Area" localSheetId="1">'９-2'!$A$1:$F$51</definedName>
    <definedName name="_xlnm.Print_Area" localSheetId="3">'9-5・6'!$A$1:$Q$30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34" l="1"/>
  <c r="H33" i="34"/>
  <c r="H22" i="34" s="1"/>
  <c r="H32" i="34"/>
  <c r="H31" i="34"/>
  <c r="H30" i="34"/>
  <c r="H29" i="34"/>
  <c r="H28" i="34"/>
  <c r="H27" i="34"/>
  <c r="H26" i="34"/>
  <c r="H25" i="34"/>
  <c r="H24" i="34"/>
  <c r="H23" i="34"/>
  <c r="M22" i="34"/>
  <c r="L22" i="34"/>
  <c r="K22" i="34"/>
  <c r="J22" i="34"/>
  <c r="I22" i="34"/>
  <c r="G22" i="34"/>
  <c r="F22" i="34"/>
  <c r="E22" i="34"/>
  <c r="D22" i="34"/>
  <c r="N7" i="34"/>
  <c r="K24" i="33"/>
  <c r="J24" i="33"/>
  <c r="I24" i="33"/>
  <c r="H24" i="33"/>
  <c r="G24" i="33"/>
  <c r="F24" i="33"/>
  <c r="E24" i="33"/>
  <c r="D24" i="33"/>
  <c r="C24" i="33"/>
  <c r="B24" i="33"/>
  <c r="D12" i="33"/>
  <c r="D11" i="33"/>
  <c r="D10" i="33"/>
  <c r="D9" i="33"/>
  <c r="D8" i="33"/>
  <c r="B41" i="26" l="1"/>
  <c r="B40" i="26"/>
  <c r="B39" i="26"/>
  <c r="B38" i="26"/>
  <c r="B37" i="26"/>
  <c r="C58" i="32" l="1"/>
  <c r="C57" i="32"/>
  <c r="C56" i="32"/>
  <c r="H27" i="31"/>
  <c r="F11" i="31"/>
  <c r="Q27" i="31"/>
  <c r="Q26" i="31"/>
  <c r="Q25" i="31"/>
  <c r="Q24" i="31"/>
  <c r="Q23" i="31"/>
  <c r="K20" i="4" l="1"/>
  <c r="J20" i="4"/>
  <c r="I20" i="4"/>
  <c r="H20" i="4"/>
  <c r="G20" i="4"/>
  <c r="F20" i="4"/>
  <c r="E20" i="4"/>
  <c r="D20" i="4"/>
  <c r="C20" i="4"/>
  <c r="C28" i="26" l="1"/>
  <c r="D32" i="26"/>
  <c r="C32" i="26"/>
  <c r="D31" i="26"/>
  <c r="C31" i="26"/>
  <c r="D30" i="26"/>
  <c r="C30" i="26"/>
  <c r="D29" i="26"/>
  <c r="C29" i="26"/>
  <c r="D28" i="26"/>
  <c r="B32" i="26"/>
  <c r="B31" i="26"/>
  <c r="B30" i="26"/>
  <c r="B29" i="26"/>
  <c r="B28" i="26"/>
  <c r="K23" i="11" l="1"/>
  <c r="J23" i="11"/>
  <c r="I23" i="11"/>
  <c r="H23" i="11"/>
  <c r="G23" i="11"/>
  <c r="F23" i="11"/>
  <c r="E23" i="11"/>
  <c r="E7" i="11" s="1"/>
  <c r="D23" i="11"/>
  <c r="M23" i="11"/>
  <c r="L23" i="11"/>
  <c r="K8" i="11"/>
  <c r="J8" i="11"/>
  <c r="K7" i="11"/>
  <c r="J7" i="11"/>
  <c r="I8" i="11"/>
  <c r="I7" i="11" s="1"/>
  <c r="H8" i="11"/>
  <c r="H7" i="11" s="1"/>
  <c r="G8" i="11"/>
  <c r="F8" i="11"/>
  <c r="G7" i="11"/>
  <c r="F7" i="11"/>
  <c r="E8" i="11"/>
  <c r="D8" i="11"/>
  <c r="D7" i="11"/>
  <c r="M8" i="11"/>
  <c r="L8" i="11"/>
  <c r="L7" i="11"/>
  <c r="K23" i="8"/>
  <c r="J23" i="8"/>
  <c r="I23" i="8"/>
  <c r="H23" i="8"/>
  <c r="G23" i="8"/>
  <c r="F23" i="8"/>
  <c r="K8" i="8"/>
  <c r="K7" i="8" s="1"/>
  <c r="J8" i="8"/>
  <c r="J7" i="8" s="1"/>
  <c r="I8" i="8"/>
  <c r="H8" i="8"/>
  <c r="H7" i="8" s="1"/>
  <c r="I7" i="8"/>
  <c r="G8" i="8"/>
  <c r="G7" i="8" s="1"/>
  <c r="F8" i="8"/>
  <c r="F7" i="8"/>
  <c r="E23" i="8"/>
  <c r="D23" i="8"/>
  <c r="D7" i="8" s="1"/>
  <c r="M23" i="8"/>
  <c r="L23" i="8"/>
  <c r="E8" i="8"/>
  <c r="D8" i="8"/>
  <c r="M8" i="8"/>
  <c r="L8" i="8"/>
  <c r="E7" i="8"/>
  <c r="M7" i="11" l="1"/>
  <c r="M7" i="8"/>
  <c r="L7" i="8"/>
  <c r="A27" i="31" l="1"/>
  <c r="A26" i="31"/>
  <c r="A25" i="31"/>
  <c r="A24" i="31"/>
  <c r="A23" i="31"/>
  <c r="K17" i="4" l="1"/>
  <c r="J17" i="4"/>
  <c r="I17" i="4"/>
  <c r="H17" i="4"/>
  <c r="G17" i="4"/>
  <c r="F17" i="4"/>
  <c r="E17" i="4"/>
  <c r="D17" i="4"/>
  <c r="C17" i="4"/>
  <c r="K14" i="4" l="1"/>
  <c r="H14" i="4" l="1"/>
  <c r="C14" i="4" l="1"/>
  <c r="G14" i="4" l="1"/>
  <c r="D14" i="4" l="1"/>
  <c r="J14" i="4" l="1"/>
  <c r="I14" i="4"/>
  <c r="F14" i="4"/>
  <c r="E14" i="4"/>
</calcChain>
</file>

<file path=xl/sharedStrings.xml><?xml version="1.0" encoding="utf-8"?>
<sst xmlns="http://schemas.openxmlformats.org/spreadsheetml/2006/main" count="640" uniqueCount="305">
  <si>
    <t>年次・区分</t>
    <rPh sb="0" eb="1">
      <t>ネンド</t>
    </rPh>
    <rPh sb="1" eb="2">
      <t>ジ</t>
    </rPh>
    <rPh sb="3" eb="5">
      <t>クブン</t>
    </rPh>
    <phoneticPr fontId="4"/>
  </si>
  <si>
    <t>総　　　　　　　　数</t>
    <rPh sb="0" eb="1">
      <t>フサ</t>
    </rPh>
    <rPh sb="9" eb="10">
      <t>カズ</t>
    </rPh>
    <phoneticPr fontId="4"/>
  </si>
  <si>
    <t>舗　　装　　道</t>
    <rPh sb="0" eb="1">
      <t>ミセ</t>
    </rPh>
    <rPh sb="3" eb="4">
      <t>ソウ</t>
    </rPh>
    <rPh sb="6" eb="7">
      <t>ミチ</t>
    </rPh>
    <phoneticPr fontId="4"/>
  </si>
  <si>
    <t>橋　　　　　　　　梁</t>
    <rPh sb="0" eb="1">
      <t>ハシ</t>
    </rPh>
    <rPh sb="9" eb="10">
      <t>ハリ</t>
    </rPh>
    <phoneticPr fontId="4"/>
  </si>
  <si>
    <t>その他の</t>
    <rPh sb="0" eb="3">
      <t>ソノタ</t>
    </rPh>
    <phoneticPr fontId="4"/>
  </si>
  <si>
    <t>施設</t>
    <rPh sb="0" eb="2">
      <t>シセツ</t>
    </rPh>
    <phoneticPr fontId="4"/>
  </si>
  <si>
    <t>路線数</t>
    <rPh sb="0" eb="2">
      <t>ロセン</t>
    </rPh>
    <rPh sb="2" eb="3">
      <t>カズ</t>
    </rPh>
    <phoneticPr fontId="4"/>
  </si>
  <si>
    <t>延　長</t>
    <rPh sb="0" eb="1">
      <t>エン</t>
    </rPh>
    <rPh sb="2" eb="3">
      <t>チョウ</t>
    </rPh>
    <phoneticPr fontId="4"/>
  </si>
  <si>
    <t>面　　積</t>
    <rPh sb="0" eb="1">
      <t>メン</t>
    </rPh>
    <rPh sb="3" eb="4">
      <t>セキ</t>
    </rPh>
    <phoneticPr fontId="4"/>
  </si>
  <si>
    <t>橋数</t>
    <rPh sb="0" eb="1">
      <t>ハシ</t>
    </rPh>
    <rPh sb="1" eb="2">
      <t>カズ</t>
    </rPh>
    <phoneticPr fontId="4"/>
  </si>
  <si>
    <t>面積</t>
    <rPh sb="0" eb="1">
      <t>メン</t>
    </rPh>
    <rPh sb="1" eb="2">
      <t>セキ</t>
    </rPh>
    <phoneticPr fontId="4"/>
  </si>
  <si>
    <t>横断</t>
    <rPh sb="0" eb="2">
      <t>オウダン</t>
    </rPh>
    <phoneticPr fontId="4"/>
  </si>
  <si>
    <t>歩道橋</t>
    <rPh sb="0" eb="3">
      <t>ホドウキョウ</t>
    </rPh>
    <phoneticPr fontId="4"/>
  </si>
  <si>
    <t>　</t>
    <phoneticPr fontId="4"/>
  </si>
  <si>
    <t>ｍ</t>
    <phoneticPr fontId="4"/>
  </si>
  <si>
    <t>㎡</t>
    <phoneticPr fontId="4"/>
  </si>
  <si>
    <t>一般国道</t>
    <rPh sb="0" eb="2">
      <t>イッパン</t>
    </rPh>
    <rPh sb="2" eb="4">
      <t>コクドウ</t>
    </rPh>
    <phoneticPr fontId="4"/>
  </si>
  <si>
    <t>高速道路</t>
    <rPh sb="0" eb="2">
      <t>コウソク</t>
    </rPh>
    <rPh sb="2" eb="4">
      <t>ドウロ</t>
    </rPh>
    <phoneticPr fontId="4"/>
  </si>
  <si>
    <t>第二京阪道路</t>
    <rPh sb="0" eb="2">
      <t>ダイニ</t>
    </rPh>
    <rPh sb="2" eb="4">
      <t>ケイハン</t>
    </rPh>
    <rPh sb="4" eb="6">
      <t>ドウロ</t>
    </rPh>
    <phoneticPr fontId="4"/>
  </si>
  <si>
    <t>近畿自動車道</t>
    <rPh sb="0" eb="2">
      <t>キンキ</t>
    </rPh>
    <rPh sb="2" eb="5">
      <t>ジドウシャ</t>
    </rPh>
    <rPh sb="5" eb="6">
      <t>ドウ</t>
    </rPh>
    <phoneticPr fontId="4"/>
  </si>
  <si>
    <t>府道</t>
    <rPh sb="0" eb="1">
      <t>フ</t>
    </rPh>
    <rPh sb="1" eb="2">
      <t>ドウ</t>
    </rPh>
    <phoneticPr fontId="4"/>
  </si>
  <si>
    <t>主要地方道</t>
    <rPh sb="0" eb="2">
      <t>シュヨウ</t>
    </rPh>
    <rPh sb="2" eb="4">
      <t>チホウ</t>
    </rPh>
    <rPh sb="4" eb="5">
      <t>ミチ</t>
    </rPh>
    <phoneticPr fontId="4"/>
  </si>
  <si>
    <t>一般府道</t>
    <rPh sb="0" eb="2">
      <t>イッパン</t>
    </rPh>
    <rPh sb="2" eb="3">
      <t>フ</t>
    </rPh>
    <rPh sb="3" eb="4">
      <t>ミチ</t>
    </rPh>
    <phoneticPr fontId="4"/>
  </si>
  <si>
    <t>市道</t>
    <rPh sb="0" eb="1">
      <t>シ</t>
    </rPh>
    <rPh sb="1" eb="2">
      <t>ミチ</t>
    </rPh>
    <phoneticPr fontId="4"/>
  </si>
  <si>
    <t>資料：国土交通省近畿地方整備局大阪国道事務所、西日本高速道路株式会社関西支社大阪高速道路</t>
    <rPh sb="0" eb="2">
      <t>シリョウ</t>
    </rPh>
    <rPh sb="3" eb="5">
      <t>コクド</t>
    </rPh>
    <rPh sb="5" eb="8">
      <t>コウツウショウ</t>
    </rPh>
    <rPh sb="8" eb="10">
      <t>キンキ</t>
    </rPh>
    <rPh sb="10" eb="12">
      <t>チホウ</t>
    </rPh>
    <rPh sb="12" eb="14">
      <t>セイビ</t>
    </rPh>
    <rPh sb="14" eb="15">
      <t>キョク</t>
    </rPh>
    <rPh sb="15" eb="17">
      <t>オオサカ</t>
    </rPh>
    <rPh sb="17" eb="19">
      <t>コクドウ</t>
    </rPh>
    <rPh sb="19" eb="22">
      <t>ジムショ</t>
    </rPh>
    <rPh sb="34" eb="36">
      <t>カンサイ</t>
    </rPh>
    <rPh sb="36" eb="38">
      <t>シシャ</t>
    </rPh>
    <rPh sb="38" eb="40">
      <t>オオサカ</t>
    </rPh>
    <rPh sb="40" eb="42">
      <t>コウソク</t>
    </rPh>
    <rPh sb="42" eb="44">
      <t>ドウロ</t>
    </rPh>
    <phoneticPr fontId="4"/>
  </si>
  <si>
    <t>区　　　　　分</t>
    <rPh sb="0" eb="1">
      <t>ク</t>
    </rPh>
    <rPh sb="6" eb="7">
      <t>ブン</t>
    </rPh>
    <phoneticPr fontId="4"/>
  </si>
  <si>
    <t xml:space="preserve">開発許可件数  </t>
    <rPh sb="0" eb="2">
      <t>カイハツ</t>
    </rPh>
    <rPh sb="2" eb="4">
      <t>キョカ</t>
    </rPh>
    <rPh sb="4" eb="6">
      <t>ケンスウ</t>
    </rPh>
    <phoneticPr fontId="4"/>
  </si>
  <si>
    <t>道路位置指定件数</t>
    <rPh sb="0" eb="2">
      <t>ドウロ</t>
    </rPh>
    <rPh sb="2" eb="4">
      <t>イチ</t>
    </rPh>
    <rPh sb="4" eb="6">
      <t>シテイ</t>
    </rPh>
    <rPh sb="6" eb="8">
      <t>ケンスウ</t>
    </rPh>
    <phoneticPr fontId="4"/>
  </si>
  <si>
    <t>-</t>
  </si>
  <si>
    <t>　　資料：まちづくり部建築指導課</t>
    <rPh sb="2" eb="4">
      <t>シリョウ</t>
    </rPh>
    <rPh sb="10" eb="11">
      <t>タテベ</t>
    </rPh>
    <rPh sb="11" eb="13">
      <t>ケンチク</t>
    </rPh>
    <rPh sb="13" eb="15">
      <t>シドウ</t>
    </rPh>
    <rPh sb="15" eb="16">
      <t>カ</t>
    </rPh>
    <phoneticPr fontId="4"/>
  </si>
  <si>
    <t>総　数</t>
    <rPh sb="0" eb="1">
      <t>フサ</t>
    </rPh>
    <rPh sb="2" eb="3">
      <t>カズ</t>
    </rPh>
    <phoneticPr fontId="4"/>
  </si>
  <si>
    <t>市　営</t>
    <rPh sb="0" eb="1">
      <t>シ</t>
    </rPh>
    <rPh sb="2" eb="3">
      <t>エイ</t>
    </rPh>
    <phoneticPr fontId="4"/>
  </si>
  <si>
    <t>府　営</t>
    <rPh sb="0" eb="1">
      <t>フ</t>
    </rPh>
    <rPh sb="2" eb="3">
      <t>エイ</t>
    </rPh>
    <phoneticPr fontId="4"/>
  </si>
  <si>
    <t>府供給</t>
    <rPh sb="0" eb="1">
      <t>フ</t>
    </rPh>
    <rPh sb="1" eb="3">
      <t>キョウキュウ</t>
    </rPh>
    <phoneticPr fontId="4"/>
  </si>
  <si>
    <t>Ｕ　Ｒ</t>
    <phoneticPr fontId="4"/>
  </si>
  <si>
    <t>公　社</t>
    <rPh sb="0" eb="1">
      <t>オオヤケ</t>
    </rPh>
    <rPh sb="2" eb="3">
      <t>シャ</t>
    </rPh>
    <phoneticPr fontId="4"/>
  </si>
  <si>
    <t>賃　貸</t>
    <rPh sb="0" eb="1">
      <t>チン</t>
    </rPh>
    <rPh sb="2" eb="3">
      <t>カシ</t>
    </rPh>
    <phoneticPr fontId="4"/>
  </si>
  <si>
    <t>総数</t>
    <rPh sb="0" eb="2">
      <t>ソウスウ</t>
    </rPh>
    <phoneticPr fontId="4"/>
  </si>
  <si>
    <t>区　　　　分</t>
    <rPh sb="0" eb="1">
      <t>ク</t>
    </rPh>
    <rPh sb="5" eb="6">
      <t>ブン</t>
    </rPh>
    <phoneticPr fontId="4"/>
  </si>
  <si>
    <t>棟数</t>
  </si>
  <si>
    <t>面積</t>
  </si>
  <si>
    <t>棟数</t>
    <rPh sb="0" eb="1">
      <t>ムネ</t>
    </rPh>
    <rPh sb="1" eb="2">
      <t>カズ</t>
    </rPh>
    <phoneticPr fontId="4"/>
  </si>
  <si>
    <t>面積</t>
    <phoneticPr fontId="4"/>
  </si>
  <si>
    <t>木造</t>
    <rPh sb="0" eb="2">
      <t>モクゾウ</t>
    </rPh>
    <phoneticPr fontId="4"/>
  </si>
  <si>
    <t>専用住宅</t>
    <rPh sb="0" eb="2">
      <t>センヨウ</t>
    </rPh>
    <rPh sb="2" eb="4">
      <t>ジュウタク</t>
    </rPh>
    <phoneticPr fontId="4"/>
  </si>
  <si>
    <t>共同住宅</t>
    <rPh sb="0" eb="2">
      <t>キョウドウ</t>
    </rPh>
    <rPh sb="2" eb="4">
      <t>ジュウタク</t>
    </rPh>
    <phoneticPr fontId="4"/>
  </si>
  <si>
    <t>併用住宅</t>
    <rPh sb="0" eb="2">
      <t>ヘイヨウ</t>
    </rPh>
    <rPh sb="2" eb="4">
      <t>ジュウタク</t>
    </rPh>
    <phoneticPr fontId="4"/>
  </si>
  <si>
    <t>農家住宅</t>
    <rPh sb="0" eb="2">
      <t>ノウカ</t>
    </rPh>
    <rPh sb="2" eb="4">
      <t>ジュウタク</t>
    </rPh>
    <phoneticPr fontId="4"/>
  </si>
  <si>
    <t>養蚕住宅</t>
    <rPh sb="0" eb="1">
      <t>ヨウ</t>
    </rPh>
    <rPh sb="1" eb="2">
      <t>カイコ</t>
    </rPh>
    <rPh sb="2" eb="4">
      <t>ジュウタク</t>
    </rPh>
    <phoneticPr fontId="4"/>
  </si>
  <si>
    <t>旅館・料亭</t>
    <rPh sb="0" eb="2">
      <t>リョカン</t>
    </rPh>
    <rPh sb="3" eb="5">
      <t>リョウテイ</t>
    </rPh>
    <phoneticPr fontId="4"/>
  </si>
  <si>
    <t>ホテル・         簡易旅館</t>
    <rPh sb="13" eb="15">
      <t>カンイ</t>
    </rPh>
    <rPh sb="15" eb="17">
      <t>リョカン</t>
    </rPh>
    <phoneticPr fontId="4"/>
  </si>
  <si>
    <t>店舗</t>
    <rPh sb="0" eb="2">
      <t>テンポ</t>
    </rPh>
    <phoneticPr fontId="4"/>
  </si>
  <si>
    <t>劇場</t>
    <rPh sb="0" eb="2">
      <t>ゲキジョウ</t>
    </rPh>
    <phoneticPr fontId="4"/>
  </si>
  <si>
    <t>公衆浴場</t>
    <rPh sb="0" eb="2">
      <t>コウシュウ</t>
    </rPh>
    <rPh sb="2" eb="4">
      <t>ヨクジョウ</t>
    </rPh>
    <phoneticPr fontId="4"/>
  </si>
  <si>
    <t>病院</t>
    <rPh sb="0" eb="2">
      <t>ビョウイン</t>
    </rPh>
    <phoneticPr fontId="4"/>
  </si>
  <si>
    <t>倉庫</t>
    <rPh sb="0" eb="2">
      <t>ソウコ</t>
    </rPh>
    <phoneticPr fontId="4"/>
  </si>
  <si>
    <t>土蔵</t>
    <rPh sb="0" eb="1">
      <t>ド</t>
    </rPh>
    <rPh sb="1" eb="2">
      <t>クラ</t>
    </rPh>
    <phoneticPr fontId="4"/>
  </si>
  <si>
    <t>附属家</t>
    <rPh sb="0" eb="1">
      <t>フ</t>
    </rPh>
    <rPh sb="1" eb="2">
      <t>ゾク</t>
    </rPh>
    <rPh sb="2" eb="3">
      <t>イエ</t>
    </rPh>
    <phoneticPr fontId="4"/>
  </si>
  <si>
    <t>非木造</t>
    <rPh sb="0" eb="1">
      <t>ヒ</t>
    </rPh>
    <rPh sb="1" eb="3">
      <t>モクゾウ</t>
    </rPh>
    <phoneticPr fontId="4"/>
  </si>
  <si>
    <t>住宅・アパート</t>
    <rPh sb="0" eb="2">
      <t>ジュウタク</t>
    </rPh>
    <phoneticPr fontId="4"/>
  </si>
  <si>
    <t>事務所・店舗</t>
    <rPh sb="0" eb="3">
      <t>ジムショ</t>
    </rPh>
    <rPh sb="4" eb="6">
      <t>テンポ</t>
    </rPh>
    <phoneticPr fontId="4"/>
  </si>
  <si>
    <t>ホテル・病院</t>
    <rPh sb="4" eb="6">
      <t>ビョウイン</t>
    </rPh>
    <phoneticPr fontId="4"/>
  </si>
  <si>
    <t>工場・倉庫</t>
    <rPh sb="0" eb="2">
      <t>コウジョウ</t>
    </rPh>
    <rPh sb="3" eb="5">
      <t>ソウコ</t>
    </rPh>
    <phoneticPr fontId="4"/>
  </si>
  <si>
    <t>その他</t>
    <rPh sb="0" eb="3">
      <t>ソノタ</t>
    </rPh>
    <phoneticPr fontId="4"/>
  </si>
  <si>
    <t>　　　非木造の銀行は事務所・店舗に、市場は工場・倉庫に、劇場はホテル・病院に含まれる。</t>
    <rPh sb="3" eb="4">
      <t>ヒ</t>
    </rPh>
    <rPh sb="4" eb="6">
      <t>モクゾウ</t>
    </rPh>
    <rPh sb="10" eb="13">
      <t>ジムショ</t>
    </rPh>
    <rPh sb="14" eb="16">
      <t>テンポ</t>
    </rPh>
    <rPh sb="21" eb="23">
      <t>コウジョウ</t>
    </rPh>
    <rPh sb="24" eb="26">
      <t>ソウコ</t>
    </rPh>
    <rPh sb="28" eb="30">
      <t>ゲキジョウ</t>
    </rPh>
    <rPh sb="35" eb="37">
      <t>ビョウイン</t>
    </rPh>
    <rPh sb="38" eb="39">
      <t>フク</t>
    </rPh>
    <phoneticPr fontId="4"/>
  </si>
  <si>
    <t>資料：総務部課税課</t>
    <rPh sb="3" eb="5">
      <t>ソウム</t>
    </rPh>
    <rPh sb="5" eb="6">
      <t>ブ</t>
    </rPh>
    <rPh sb="6" eb="7">
      <t>カ</t>
    </rPh>
    <phoneticPr fontId="4"/>
  </si>
  <si>
    <t>月</t>
    <rPh sb="0" eb="1">
      <t>ツキ</t>
    </rPh>
    <phoneticPr fontId="4"/>
  </si>
  <si>
    <t>総　　数</t>
    <rPh sb="0" eb="1">
      <t>フサ</t>
    </rPh>
    <rPh sb="3" eb="4">
      <t>カズ</t>
    </rPh>
    <phoneticPr fontId="4"/>
  </si>
  <si>
    <t>長屋建住宅</t>
    <rPh sb="0" eb="2">
      <t>ナガヤ</t>
    </rPh>
    <rPh sb="2" eb="3">
      <t>ケン</t>
    </rPh>
    <rPh sb="3" eb="5">
      <t>ジュウタク</t>
    </rPh>
    <phoneticPr fontId="4"/>
  </si>
  <si>
    <t>非　住　宅</t>
    <rPh sb="0" eb="1">
      <t>ヒ</t>
    </rPh>
    <rPh sb="2" eb="3">
      <t>ジュウ</t>
    </rPh>
    <rPh sb="4" eb="5">
      <t>タク</t>
    </rPh>
    <phoneticPr fontId="4"/>
  </si>
  <si>
    <t>　　資料：まちづくり部建築指導課</t>
    <rPh sb="2" eb="4">
      <t>シリョウ</t>
    </rPh>
    <rPh sb="11" eb="13">
      <t>ケンチク</t>
    </rPh>
    <rPh sb="13" eb="15">
      <t>シドウ</t>
    </rPh>
    <rPh sb="15" eb="16">
      <t>カ</t>
    </rPh>
    <phoneticPr fontId="4"/>
  </si>
  <si>
    <t>棟　数</t>
  </si>
  <si>
    <t>棟　数</t>
    <phoneticPr fontId="4"/>
  </si>
  <si>
    <t>棟　数</t>
    <rPh sb="0" eb="1">
      <t>ムネ</t>
    </rPh>
    <rPh sb="2" eb="3">
      <t>カズ</t>
    </rPh>
    <phoneticPr fontId="4"/>
  </si>
  <si>
    <t>ホテル・        簡易旅館</t>
    <rPh sb="12" eb="14">
      <t>カンイ</t>
    </rPh>
    <rPh sb="14" eb="16">
      <t>リョカン</t>
    </rPh>
    <phoneticPr fontId="4"/>
  </si>
  <si>
    <t>　　　免税点未満の家屋を含む。</t>
    <phoneticPr fontId="4"/>
  </si>
  <si>
    <t>　　　平成27年以降は分類変更につき、木造の公衆浴場は倉庫に含まれる。</t>
    <rPh sb="3" eb="5">
      <t>ヘイセイ</t>
    </rPh>
    <rPh sb="7" eb="8">
      <t>ネン</t>
    </rPh>
    <rPh sb="8" eb="10">
      <t>イコウ</t>
    </rPh>
    <rPh sb="11" eb="13">
      <t>ブンルイ</t>
    </rPh>
    <rPh sb="13" eb="15">
      <t>ヘンコウ</t>
    </rPh>
    <rPh sb="19" eb="21">
      <t>モクゾウ</t>
    </rPh>
    <rPh sb="22" eb="24">
      <t>コウシュウ</t>
    </rPh>
    <rPh sb="24" eb="26">
      <t>ヨクジョウ</t>
    </rPh>
    <rPh sb="27" eb="29">
      <t>ソウコ</t>
    </rPh>
    <rPh sb="30" eb="31">
      <t>フク</t>
    </rPh>
    <phoneticPr fontId="4"/>
  </si>
  <si>
    <t>計</t>
    <rPh sb="0" eb="1">
      <t>ケイ</t>
    </rPh>
    <phoneticPr fontId="4"/>
  </si>
  <si>
    <t>区　　　分</t>
    <rPh sb="0" eb="1">
      <t>ク</t>
    </rPh>
    <rPh sb="4" eb="5">
      <t>ブン</t>
    </rPh>
    <phoneticPr fontId="4"/>
  </si>
  <si>
    <t>公園数</t>
  </si>
  <si>
    <t>面　積</t>
  </si>
  <si>
    <t>公園数</t>
    <rPh sb="0" eb="2">
      <t>コウエン</t>
    </rPh>
    <rPh sb="2" eb="3">
      <t>カズ</t>
    </rPh>
    <phoneticPr fontId="4"/>
  </si>
  <si>
    <t>面　積</t>
    <rPh sb="0" eb="1">
      <t>メン</t>
    </rPh>
    <rPh sb="2" eb="3">
      <t>セキ</t>
    </rPh>
    <phoneticPr fontId="4"/>
  </si>
  <si>
    <t>都市公園</t>
    <rPh sb="0" eb="4">
      <t>トシコウエン</t>
    </rPh>
    <phoneticPr fontId="4"/>
  </si>
  <si>
    <t>都市公園以外</t>
    <rPh sb="0" eb="4">
      <t>トシコウエン</t>
    </rPh>
    <rPh sb="4" eb="6">
      <t>イガイ</t>
    </rPh>
    <phoneticPr fontId="4"/>
  </si>
  <si>
    <t>本表は、各年度末現在の数値である。</t>
    <rPh sb="0" eb="1">
      <t>ホン</t>
    </rPh>
    <rPh sb="1" eb="2">
      <t>ヒョウ</t>
    </rPh>
    <rPh sb="4" eb="5">
      <t>カク</t>
    </rPh>
    <rPh sb="5" eb="7">
      <t>ネンド</t>
    </rPh>
    <rPh sb="7" eb="8">
      <t>スエ</t>
    </rPh>
    <rPh sb="8" eb="10">
      <t>ゲンザイ</t>
    </rPh>
    <rPh sb="11" eb="13">
      <t>スウチ</t>
    </rPh>
    <phoneticPr fontId="4"/>
  </si>
  <si>
    <t>年  　　 度</t>
    <rPh sb="0" eb="1">
      <t>トシ</t>
    </rPh>
    <rPh sb="6" eb="7">
      <t>タビ</t>
    </rPh>
    <phoneticPr fontId="4"/>
  </si>
  <si>
    <t>整備面積</t>
    <rPh sb="0" eb="2">
      <t>セイビ</t>
    </rPh>
    <rPh sb="2" eb="4">
      <t>メンセキ</t>
    </rPh>
    <phoneticPr fontId="4"/>
  </si>
  <si>
    <t>処理面積</t>
    <rPh sb="0" eb="2">
      <t>ショリ</t>
    </rPh>
    <rPh sb="2" eb="4">
      <t>メンセキ</t>
    </rPh>
    <phoneticPr fontId="4"/>
  </si>
  <si>
    <t>排水人口</t>
    <rPh sb="0" eb="2">
      <t>ハイスイ</t>
    </rPh>
    <rPh sb="2" eb="4">
      <t>ジンコウ</t>
    </rPh>
    <phoneticPr fontId="4"/>
  </si>
  <si>
    <t>処理人口</t>
    <rPh sb="0" eb="2">
      <t>ショリ</t>
    </rPh>
    <rPh sb="2" eb="4">
      <t>ジンコウ</t>
    </rPh>
    <phoneticPr fontId="4"/>
  </si>
  <si>
    <t>普及率</t>
    <rPh sb="0" eb="1">
      <t>フツウ</t>
    </rPh>
    <rPh sb="1" eb="2">
      <t>キュウ</t>
    </rPh>
    <rPh sb="2" eb="3">
      <t>リツ</t>
    </rPh>
    <phoneticPr fontId="4"/>
  </si>
  <si>
    <t>管渠延長</t>
    <rPh sb="0" eb="1">
      <t>カン</t>
    </rPh>
    <rPh sb="1" eb="2">
      <t>キョ</t>
    </rPh>
    <rPh sb="2" eb="4">
      <t>エンチョウ</t>
    </rPh>
    <phoneticPr fontId="4"/>
  </si>
  <si>
    <t>ha</t>
    <phoneticPr fontId="4"/>
  </si>
  <si>
    <t>人</t>
    <rPh sb="0" eb="1">
      <t>ヒト</t>
    </rPh>
    <phoneticPr fontId="4"/>
  </si>
  <si>
    <t>％</t>
    <phoneticPr fontId="4"/>
  </si>
  <si>
    <t>　　備考：整備面積及び処理面積は、守口処理区分の12haを除く。</t>
    <rPh sb="2" eb="4">
      <t>ビコウ</t>
    </rPh>
    <rPh sb="5" eb="7">
      <t>セイビ</t>
    </rPh>
    <rPh sb="7" eb="9">
      <t>メンセキ</t>
    </rPh>
    <rPh sb="9" eb="10">
      <t>オヨ</t>
    </rPh>
    <rPh sb="11" eb="13">
      <t>ショリ</t>
    </rPh>
    <rPh sb="13" eb="15">
      <t>メンセキ</t>
    </rPh>
    <rPh sb="17" eb="19">
      <t>モリグチ</t>
    </rPh>
    <rPh sb="19" eb="21">
      <t>ショリ</t>
    </rPh>
    <rPh sb="21" eb="23">
      <t>クブン</t>
    </rPh>
    <rPh sb="29" eb="30">
      <t>ノゾ</t>
    </rPh>
    <phoneticPr fontId="4"/>
  </si>
  <si>
    <t>　　　　　普及率については、各年度末人口に対する処理人口の割合である。</t>
    <rPh sb="5" eb="6">
      <t>フツウ</t>
    </rPh>
    <rPh sb="6" eb="7">
      <t>キュウ</t>
    </rPh>
    <rPh sb="7" eb="8">
      <t>リツ</t>
    </rPh>
    <rPh sb="14" eb="15">
      <t>カク</t>
    </rPh>
    <rPh sb="15" eb="18">
      <t>ネンドマツ</t>
    </rPh>
    <rPh sb="18" eb="20">
      <t>ジンコウ</t>
    </rPh>
    <rPh sb="21" eb="22">
      <t>タイ</t>
    </rPh>
    <rPh sb="24" eb="26">
      <t>ショリ</t>
    </rPh>
    <rPh sb="26" eb="28">
      <t>ジンコウ</t>
    </rPh>
    <rPh sb="29" eb="31">
      <t>ワリアイ</t>
    </rPh>
    <phoneticPr fontId="4"/>
  </si>
  <si>
    <t>年　次</t>
    <rPh sb="0" eb="1">
      <t>トシ</t>
    </rPh>
    <rPh sb="2" eb="3">
      <t>ツギ</t>
    </rPh>
    <phoneticPr fontId="4"/>
  </si>
  <si>
    <t>件数</t>
    <rPh sb="0" eb="2">
      <t>ケンスウ</t>
    </rPh>
    <phoneticPr fontId="4"/>
  </si>
  <si>
    <t>　　資料：農業委員会事務局</t>
    <rPh sb="2" eb="4">
      <t>シリョウ</t>
    </rPh>
    <rPh sb="5" eb="7">
      <t>ノウギョウ</t>
    </rPh>
    <rPh sb="7" eb="10">
      <t>イインカイ</t>
    </rPh>
    <rPh sb="10" eb="13">
      <t>ジムキョク</t>
    </rPh>
    <phoneticPr fontId="4"/>
  </si>
  <si>
    <t>総　　　数</t>
    <rPh sb="0" eb="1">
      <t>フサ</t>
    </rPh>
    <rPh sb="4" eb="5">
      <t>カズ</t>
    </rPh>
    <phoneticPr fontId="4"/>
  </si>
  <si>
    <t>住　　　宅</t>
    <rPh sb="0" eb="1">
      <t>ジュウ</t>
    </rPh>
    <rPh sb="4" eb="5">
      <t>タク</t>
    </rPh>
    <phoneticPr fontId="4"/>
  </si>
  <si>
    <t>店　　　舗</t>
    <rPh sb="0" eb="1">
      <t>ミセ</t>
    </rPh>
    <rPh sb="4" eb="5">
      <t>ミセ</t>
    </rPh>
    <phoneticPr fontId="4"/>
  </si>
  <si>
    <t>駐　車　場</t>
    <rPh sb="0" eb="1">
      <t>チュウ</t>
    </rPh>
    <rPh sb="2" eb="3">
      <t>クルマ</t>
    </rPh>
    <rPh sb="4" eb="5">
      <t>バ</t>
    </rPh>
    <phoneticPr fontId="4"/>
  </si>
  <si>
    <t>件　数</t>
    <rPh sb="0" eb="1">
      <t>ケン</t>
    </rPh>
    <rPh sb="2" eb="3">
      <t>カズ</t>
    </rPh>
    <phoneticPr fontId="4"/>
  </si>
  <si>
    <t>倉　　　庫</t>
    <rPh sb="0" eb="1">
      <t>クラ</t>
    </rPh>
    <rPh sb="4" eb="5">
      <t>コ</t>
    </rPh>
    <phoneticPr fontId="4"/>
  </si>
  <si>
    <t>工　　　場</t>
    <rPh sb="0" eb="1">
      <t>コウ</t>
    </rPh>
    <rPh sb="4" eb="5">
      <t>バ</t>
    </rPh>
    <phoneticPr fontId="4"/>
  </si>
  <si>
    <t>資 材 置 場</t>
    <rPh sb="0" eb="1">
      <t>シ</t>
    </rPh>
    <rPh sb="2" eb="3">
      <t>ザイ</t>
    </rPh>
    <rPh sb="4" eb="5">
      <t>チ</t>
    </rPh>
    <rPh sb="6" eb="7">
      <t>バ</t>
    </rPh>
    <phoneticPr fontId="4"/>
  </si>
  <si>
    <t>そ　の　他</t>
    <rPh sb="4" eb="5">
      <t>ホカ</t>
    </rPh>
    <phoneticPr fontId="4"/>
  </si>
  <si>
    <t>新（増）設</t>
    <rPh sb="0" eb="1">
      <t>シン</t>
    </rPh>
    <rPh sb="2" eb="3">
      <t>ゾウ</t>
    </rPh>
    <rPh sb="4" eb="5">
      <t>セツ</t>
    </rPh>
    <phoneticPr fontId="4"/>
  </si>
  <si>
    <t>改　造</t>
    <rPh sb="0" eb="1">
      <t>アラタ</t>
    </rPh>
    <rPh sb="2" eb="3">
      <t>ヅクリ</t>
    </rPh>
    <phoneticPr fontId="4"/>
  </si>
  <si>
    <t>浄化槽切替</t>
    <rPh sb="0" eb="1">
      <t>キヨシ</t>
    </rPh>
    <rPh sb="1" eb="2">
      <t>カ</t>
    </rPh>
    <rPh sb="2" eb="3">
      <t>ソウ</t>
    </rPh>
    <rPh sb="3" eb="4">
      <t>キリ</t>
    </rPh>
    <rPh sb="4" eb="5">
      <t>テイ</t>
    </rPh>
    <phoneticPr fontId="4"/>
  </si>
  <si>
    <t>都市基幹公園</t>
    <rPh sb="0" eb="2">
      <t>トシ</t>
    </rPh>
    <rPh sb="2" eb="4">
      <t>キカン</t>
    </rPh>
    <rPh sb="4" eb="6">
      <t>コウエン</t>
    </rPh>
    <phoneticPr fontId="3"/>
  </si>
  <si>
    <t>その他の公園</t>
    <rPh sb="2" eb="3">
      <t>タ</t>
    </rPh>
    <rPh sb="4" eb="6">
      <t>コウエン</t>
    </rPh>
    <phoneticPr fontId="3"/>
  </si>
  <si>
    <t>総 数</t>
    <rPh sb="0" eb="1">
      <t>フサ</t>
    </rPh>
    <rPh sb="2" eb="3">
      <t>カズ</t>
    </rPh>
    <phoneticPr fontId="16"/>
  </si>
  <si>
    <t>一戸建</t>
    <rPh sb="0" eb="2">
      <t>イッコ</t>
    </rPh>
    <rPh sb="2" eb="3">
      <t>ダテ</t>
    </rPh>
    <phoneticPr fontId="16"/>
  </si>
  <si>
    <t>長屋建・共同住宅・その他</t>
    <phoneticPr fontId="16"/>
  </si>
  <si>
    <t>総数</t>
    <rPh sb="0" eb="1">
      <t>フサ</t>
    </rPh>
    <rPh sb="1" eb="2">
      <t>カズ</t>
    </rPh>
    <phoneticPr fontId="16"/>
  </si>
  <si>
    <t>木造</t>
    <rPh sb="0" eb="1">
      <t>キ</t>
    </rPh>
    <rPh sb="1" eb="2">
      <t>ヅクリ</t>
    </rPh>
    <phoneticPr fontId="16"/>
  </si>
  <si>
    <t>非木造</t>
    <rPh sb="0" eb="1">
      <t>ヒ</t>
    </rPh>
    <rPh sb="1" eb="3">
      <t>モクゾウ</t>
    </rPh>
    <phoneticPr fontId="16"/>
  </si>
  <si>
    <t>空き家総数</t>
    <rPh sb="0" eb="1">
      <t>ア</t>
    </rPh>
    <rPh sb="2" eb="3">
      <t>ヤ</t>
    </rPh>
    <rPh sb="3" eb="4">
      <t>フサ</t>
    </rPh>
    <rPh sb="4" eb="5">
      <t>カズ</t>
    </rPh>
    <phoneticPr fontId="5"/>
  </si>
  <si>
    <t xml:space="preserve"> 二次的住宅</t>
    <rPh sb="1" eb="2">
      <t>ニ</t>
    </rPh>
    <rPh sb="2" eb="3">
      <t>ツギ</t>
    </rPh>
    <rPh sb="3" eb="4">
      <t>マト</t>
    </rPh>
    <rPh sb="4" eb="5">
      <t>ジュウ</t>
    </rPh>
    <rPh sb="5" eb="6">
      <t>タク</t>
    </rPh>
    <phoneticPr fontId="5"/>
  </si>
  <si>
    <t xml:space="preserve"> 賃貸用の住宅</t>
    <rPh sb="1" eb="2">
      <t>チン</t>
    </rPh>
    <rPh sb="2" eb="3">
      <t>カシ</t>
    </rPh>
    <rPh sb="3" eb="4">
      <t>ヨウ</t>
    </rPh>
    <rPh sb="5" eb="6">
      <t>ジュウ</t>
    </rPh>
    <rPh sb="6" eb="7">
      <t>タク</t>
    </rPh>
    <phoneticPr fontId="5"/>
  </si>
  <si>
    <t xml:space="preserve"> 売却用の住宅</t>
    <phoneticPr fontId="3"/>
  </si>
  <si>
    <t xml:space="preserve"> その他の住宅</t>
    <rPh sb="3" eb="4">
      <t>タ</t>
    </rPh>
    <rPh sb="5" eb="6">
      <t>ジュウ</t>
    </rPh>
    <rPh sb="6" eb="7">
      <t>タク</t>
    </rPh>
    <phoneticPr fontId="5"/>
  </si>
  <si>
    <t>　　資料：総務省統計局「住宅・土地統計調査」</t>
    <rPh sb="2" eb="4">
      <t>シリョウ</t>
    </rPh>
    <rPh sb="5" eb="8">
      <t>ソウムショウ</t>
    </rPh>
    <rPh sb="8" eb="11">
      <t>トウケイキョク</t>
    </rPh>
    <rPh sb="12" eb="14">
      <t>ジュウタク</t>
    </rPh>
    <rPh sb="15" eb="17">
      <t>トチ</t>
    </rPh>
    <rPh sb="17" eb="19">
      <t>トウケイ</t>
    </rPh>
    <rPh sb="19" eb="21">
      <t>チョウサ</t>
    </rPh>
    <phoneticPr fontId="3"/>
  </si>
  <si>
    <t>年 次</t>
    <rPh sb="0" eb="1">
      <t>ネン</t>
    </rPh>
    <rPh sb="2" eb="3">
      <t>ツギ</t>
    </rPh>
    <phoneticPr fontId="3"/>
  </si>
  <si>
    <t>門真市まちづくり基本条例</t>
    <rPh sb="0" eb="3">
      <t>カドマシ</t>
    </rPh>
    <rPh sb="8" eb="10">
      <t>キホン</t>
    </rPh>
    <rPh sb="10" eb="12">
      <t>ジョウレイ</t>
    </rPh>
    <phoneticPr fontId="3"/>
  </si>
  <si>
    <t>備考：本表の数値は、増築及び固定資産税免税点未満の家屋を含む。</t>
    <rPh sb="0" eb="2">
      <t>ビコウ</t>
    </rPh>
    <rPh sb="14" eb="16">
      <t>コテイ</t>
    </rPh>
    <rPh sb="16" eb="19">
      <t>シサンゼイ</t>
    </rPh>
    <phoneticPr fontId="4"/>
  </si>
  <si>
    <t>(空き家率)</t>
    <rPh sb="1" eb="2">
      <t>ア</t>
    </rPh>
    <rPh sb="3" eb="4">
      <t>ヤ</t>
    </rPh>
    <rPh sb="4" eb="5">
      <t>リツ</t>
    </rPh>
    <phoneticPr fontId="3"/>
  </si>
  <si>
    <t>住区基幹公園</t>
    <rPh sb="0" eb="2">
      <t>ジュウク</t>
    </rPh>
    <rPh sb="2" eb="4">
      <t>キカン</t>
    </rPh>
    <rPh sb="4" eb="6">
      <t>コウエン</t>
    </rPh>
    <phoneticPr fontId="3"/>
  </si>
  <si>
    <t>空き家総数</t>
    <rPh sb="0" eb="1">
      <t>ア</t>
    </rPh>
    <rPh sb="2" eb="3">
      <t>ヤ</t>
    </rPh>
    <rPh sb="3" eb="4">
      <t>フサ</t>
    </rPh>
    <rPh sb="4" eb="5">
      <t>カズ</t>
    </rPh>
    <phoneticPr fontId="3"/>
  </si>
  <si>
    <t>(空き家率)</t>
    <rPh sb="1" eb="2">
      <t>ア</t>
    </rPh>
    <rPh sb="3" eb="4">
      <t>ヤ</t>
    </rPh>
    <rPh sb="4" eb="5">
      <t>リツ</t>
    </rPh>
    <phoneticPr fontId="1"/>
  </si>
  <si>
    <t>(17.4% (大阪府15.2％、全国13.6％))</t>
    <rPh sb="7" eb="10">
      <t>オオサカフ</t>
    </rPh>
    <rPh sb="16" eb="18">
      <t>ゼンコク</t>
    </rPh>
    <phoneticPr fontId="1"/>
  </si>
  <si>
    <t xml:space="preserve"> 二次的住宅</t>
    <rPh sb="1" eb="2">
      <t>ニ</t>
    </rPh>
    <rPh sb="2" eb="3">
      <t>ツギ</t>
    </rPh>
    <rPh sb="3" eb="4">
      <t>マト</t>
    </rPh>
    <rPh sb="4" eb="5">
      <t>ジュウ</t>
    </rPh>
    <rPh sb="5" eb="6">
      <t>タク</t>
    </rPh>
    <phoneticPr fontId="3"/>
  </si>
  <si>
    <t xml:space="preserve"> 賃貸用の住宅</t>
    <rPh sb="1" eb="2">
      <t>チン</t>
    </rPh>
    <rPh sb="2" eb="3">
      <t>カシ</t>
    </rPh>
    <rPh sb="3" eb="4">
      <t>ヨウ</t>
    </rPh>
    <rPh sb="5" eb="6">
      <t>ジュウ</t>
    </rPh>
    <rPh sb="6" eb="7">
      <t>タク</t>
    </rPh>
    <phoneticPr fontId="3"/>
  </si>
  <si>
    <t xml:space="preserve"> 売却用の住宅</t>
  </si>
  <si>
    <t>平成30年</t>
    <rPh sb="0" eb="2">
      <t>ヘイセイ</t>
    </rPh>
    <rPh sb="4" eb="5">
      <t>ネン</t>
    </rPh>
    <phoneticPr fontId="1"/>
  </si>
  <si>
    <t>　　　事務所、大阪府枚方土木事務所、まちづくり部道路公園課　</t>
    <rPh sb="7" eb="10">
      <t>オオサカフ</t>
    </rPh>
    <rPh sb="24" eb="26">
      <t>ドウロ</t>
    </rPh>
    <rPh sb="26" eb="28">
      <t>コウエン</t>
    </rPh>
    <phoneticPr fontId="4"/>
  </si>
  <si>
    <t>　　資料：まちづくり部道路公園課</t>
    <rPh sb="2" eb="4">
      <t>シリョウ</t>
    </rPh>
    <rPh sb="11" eb="13">
      <t>ドウロ</t>
    </rPh>
    <rPh sb="13" eb="16">
      <t>コウエンカ</t>
    </rPh>
    <rPh sb="15" eb="16">
      <t>カ</t>
    </rPh>
    <phoneticPr fontId="4"/>
  </si>
  <si>
    <t>令和２年</t>
    <rPh sb="0" eb="2">
      <t>レイワ</t>
    </rPh>
    <rPh sb="3" eb="4">
      <t>ネン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</si>
  <si>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</si>
  <si>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　　資料：環境水道部お客さまセンター</t>
    <rPh sb="2" eb="4">
      <t>シリョウ</t>
    </rPh>
    <rPh sb="5" eb="10">
      <t>カンキョウスイドウブ</t>
    </rPh>
    <rPh sb="11" eb="12">
      <t>キャク</t>
    </rPh>
    <phoneticPr fontId="4"/>
  </si>
  <si>
    <t>令和元年</t>
    <rPh sb="0" eb="2">
      <t>レイワ</t>
    </rPh>
    <rPh sb="2" eb="4">
      <t>ガンネン</t>
    </rPh>
    <phoneticPr fontId="3"/>
  </si>
  <si>
    <t>令和３年</t>
    <rPh sb="0" eb="2">
      <t>レイワ</t>
    </rPh>
    <rPh sb="3" eb="4">
      <t>ネン</t>
    </rPh>
    <phoneticPr fontId="3"/>
  </si>
  <si>
    <t>　　備考：本表は四捨五入又は不詳を含んでいることから、総数と内訳の合計は必ずしも一致しない。</t>
    <rPh sb="2" eb="4">
      <t>ビコウ</t>
    </rPh>
    <rPh sb="5" eb="6">
      <t>ホン</t>
    </rPh>
    <rPh sb="6" eb="7">
      <t>ヒョウ</t>
    </rPh>
    <rPh sb="8" eb="12">
      <t>シシャゴニュウ</t>
    </rPh>
    <rPh sb="12" eb="13">
      <t>マタ</t>
    </rPh>
    <rPh sb="14" eb="16">
      <t>フショウ</t>
    </rPh>
    <rPh sb="17" eb="18">
      <t>フク</t>
    </rPh>
    <rPh sb="27" eb="29">
      <t>ソウスウ</t>
    </rPh>
    <rPh sb="30" eb="32">
      <t>ウチワケ</t>
    </rPh>
    <rPh sb="33" eb="35">
      <t>ゴウケイ</t>
    </rPh>
    <rPh sb="36" eb="37">
      <t>カナラ</t>
    </rPh>
    <rPh sb="40" eb="42">
      <t>イッチ</t>
    </rPh>
    <phoneticPr fontId="3"/>
  </si>
  <si>
    <t>総　数</t>
    <rPh sb="0" eb="1">
      <t>フサ</t>
    </rPh>
    <rPh sb="2" eb="3">
      <t>カズ</t>
    </rPh>
    <phoneticPr fontId="16"/>
  </si>
  <si>
    <t>持　家</t>
    <rPh sb="0" eb="1">
      <t>ジ</t>
    </rPh>
    <rPh sb="2" eb="3">
      <t>イエ</t>
    </rPh>
    <phoneticPr fontId="3"/>
  </si>
  <si>
    <t>公　営</t>
    <rPh sb="0" eb="1">
      <t>コウ</t>
    </rPh>
    <rPh sb="2" eb="3">
      <t>エイ</t>
    </rPh>
    <phoneticPr fontId="3"/>
  </si>
  <si>
    <t>UR・公社</t>
    <rPh sb="3" eb="5">
      <t>コウシャ</t>
    </rPh>
    <phoneticPr fontId="3"/>
  </si>
  <si>
    <t>民　間</t>
    <rPh sb="0" eb="1">
      <t>タミ</t>
    </rPh>
    <rPh sb="2" eb="3">
      <t>アイダ</t>
    </rPh>
    <phoneticPr fontId="3"/>
  </si>
  <si>
    <t>給与住宅</t>
    <rPh sb="0" eb="2">
      <t>キュウヨ</t>
    </rPh>
    <rPh sb="2" eb="4">
      <t>ジュウタク</t>
    </rPh>
    <phoneticPr fontId="3"/>
  </si>
  <si>
    <t>住宅総数</t>
    <rPh sb="0" eb="2">
      <t>ジュウタク</t>
    </rPh>
    <rPh sb="2" eb="4">
      <t>ソウスウ</t>
    </rPh>
    <phoneticPr fontId="5"/>
  </si>
  <si>
    <t>昭和46年～55年</t>
    <phoneticPr fontId="3"/>
  </si>
  <si>
    <t>昭和56年～平成２年</t>
    <rPh sb="6" eb="8">
      <t>ヘイセイ</t>
    </rPh>
    <rPh sb="9" eb="10">
      <t>ネン</t>
    </rPh>
    <phoneticPr fontId="21"/>
  </si>
  <si>
    <t>平成３年～12年</t>
    <rPh sb="0" eb="2">
      <t>ヘイセイ</t>
    </rPh>
    <rPh sb="7" eb="8">
      <t>ネン</t>
    </rPh>
    <phoneticPr fontId="21"/>
  </si>
  <si>
    <t>平成13年～22年</t>
    <rPh sb="8" eb="9">
      <t>ネン</t>
    </rPh>
    <phoneticPr fontId="4"/>
  </si>
  <si>
    <t>昭和45年以前</t>
    <rPh sb="5" eb="6">
      <t>イ</t>
    </rPh>
    <rPh sb="6" eb="7">
      <t>マエ</t>
    </rPh>
    <phoneticPr fontId="21"/>
  </si>
  <si>
    <t>平成23年～27年</t>
    <rPh sb="8" eb="9">
      <t>ネン</t>
    </rPh>
    <phoneticPr fontId="4"/>
  </si>
  <si>
    <t>平成28年～30年９月</t>
    <rPh sb="0" eb="2">
      <t>ヘイセイ</t>
    </rPh>
    <rPh sb="4" eb="5">
      <t>ネン</t>
    </rPh>
    <rPh sb="8" eb="9">
      <t>ネン</t>
    </rPh>
    <rPh sb="10" eb="11">
      <t>ガツ</t>
    </rPh>
    <phoneticPr fontId="4"/>
  </si>
  <si>
    <t>総数（鉄筋コンクリート）</t>
    <rPh sb="0" eb="2">
      <t>ソウスウ</t>
    </rPh>
    <rPh sb="3" eb="5">
      <t>テッキン</t>
    </rPh>
    <phoneticPr fontId="4"/>
  </si>
  <si>
    <t>単位：戸</t>
    <rPh sb="0" eb="2">
      <t>タンイ</t>
    </rPh>
    <rPh sb="3" eb="4">
      <t>コ</t>
    </rPh>
    <phoneticPr fontId="4"/>
  </si>
  <si>
    <t>単位：㎡</t>
    <rPh sb="0" eb="2">
      <t>タンイ</t>
    </rPh>
    <phoneticPr fontId="4"/>
  </si>
  <si>
    <t>　　　  本表は、各年度　　末現在の数値である。</t>
    <rPh sb="5" eb="6">
      <t>ホン</t>
    </rPh>
    <rPh sb="6" eb="7">
      <t>ヒョウ</t>
    </rPh>
    <rPh sb="9" eb="10">
      <t>カク</t>
    </rPh>
    <rPh sb="10" eb="11">
      <t>トシ</t>
    </rPh>
    <rPh sb="11" eb="12">
      <t>ド</t>
    </rPh>
    <rPh sb="14" eb="15">
      <t>スエ</t>
    </rPh>
    <rPh sb="15" eb="17">
      <t>ゲンザイ</t>
    </rPh>
    <rPh sb="18" eb="20">
      <t>スウチ</t>
    </rPh>
    <phoneticPr fontId="4"/>
  </si>
  <si>
    <t>年　　　度</t>
    <rPh sb="0" eb="1">
      <t>トシ</t>
    </rPh>
    <rPh sb="4" eb="5">
      <t>タビ</t>
    </rPh>
    <phoneticPr fontId="4"/>
  </si>
  <si>
    <t>給　水　人　口</t>
    <rPh sb="0" eb="1">
      <t>キュウ</t>
    </rPh>
    <rPh sb="2" eb="3">
      <t>ミズ</t>
    </rPh>
    <rPh sb="4" eb="5">
      <t>ヒト</t>
    </rPh>
    <rPh sb="6" eb="7">
      <t>クチ</t>
    </rPh>
    <phoneticPr fontId="4"/>
  </si>
  <si>
    <t>給　　　　　　　　水　　　　　　　　栓　　　　　　　　数</t>
    <rPh sb="0" eb="1">
      <t>キュウスイ</t>
    </rPh>
    <phoneticPr fontId="4"/>
  </si>
  <si>
    <t>年度</t>
    <rPh sb="0" eb="1">
      <t>ネン</t>
    </rPh>
    <rPh sb="1" eb="2">
      <t>ド</t>
    </rPh>
    <phoneticPr fontId="3"/>
  </si>
  <si>
    <t>総　　　　　　　　　数</t>
    <rPh sb="0" eb="1">
      <t>ソウスウ</t>
    </rPh>
    <phoneticPr fontId="4"/>
  </si>
  <si>
    <t>専　　　　　　　　　用</t>
    <rPh sb="0" eb="1">
      <t>センヨウ</t>
    </rPh>
    <phoneticPr fontId="4"/>
  </si>
  <si>
    <t>共　用</t>
    <rPh sb="0" eb="1">
      <t>キョウ</t>
    </rPh>
    <rPh sb="2" eb="3">
      <t>ヨウ</t>
    </rPh>
    <phoneticPr fontId="4"/>
  </si>
  <si>
    <t>総　　数</t>
    <rPh sb="0" eb="1">
      <t>ソウ</t>
    </rPh>
    <rPh sb="3" eb="4">
      <t>スウ</t>
    </rPh>
    <phoneticPr fontId="4"/>
  </si>
  <si>
    <t>専　　用</t>
    <rPh sb="0" eb="1">
      <t>セン</t>
    </rPh>
    <rPh sb="3" eb="4">
      <t>ヨウ</t>
    </rPh>
    <phoneticPr fontId="4"/>
  </si>
  <si>
    <t>共　　用</t>
    <rPh sb="0" eb="1">
      <t>トモ</t>
    </rPh>
    <rPh sb="3" eb="4">
      <t>ヨウ</t>
    </rPh>
    <phoneticPr fontId="4"/>
  </si>
  <si>
    <t>一 般 用</t>
    <rPh sb="0" eb="1">
      <t>イチ</t>
    </rPh>
    <rPh sb="2" eb="3">
      <t>ハン</t>
    </rPh>
    <rPh sb="4" eb="5">
      <t>ヨウ</t>
    </rPh>
    <phoneticPr fontId="4"/>
  </si>
  <si>
    <t>湯 屋 用</t>
    <rPh sb="0" eb="1">
      <t>ユ</t>
    </rPh>
    <rPh sb="2" eb="3">
      <t>ヤ</t>
    </rPh>
    <rPh sb="4" eb="5">
      <t>ヨウ</t>
    </rPh>
    <phoneticPr fontId="4"/>
  </si>
  <si>
    <t>臨 時 用</t>
    <rPh sb="0" eb="1">
      <t>ノゾム</t>
    </rPh>
    <rPh sb="2" eb="3">
      <t>ジ</t>
    </rPh>
    <rPh sb="4" eb="5">
      <t>ヨウ</t>
    </rPh>
    <phoneticPr fontId="4"/>
  </si>
  <si>
    <t>観 賞 用</t>
    <rPh sb="0" eb="1">
      <t>ミ</t>
    </rPh>
    <rPh sb="2" eb="3">
      <t>ショウ</t>
    </rPh>
    <rPh sb="4" eb="5">
      <t>カンショウヨウ</t>
    </rPh>
    <phoneticPr fontId="4"/>
  </si>
  <si>
    <t>元</t>
    <rPh sb="0" eb="1">
      <t>ガン</t>
    </rPh>
    <phoneticPr fontId="3"/>
  </si>
  <si>
    <t>　　資料：環境水道部経営総務課</t>
    <rPh sb="2" eb="4">
      <t>シリョウ</t>
    </rPh>
    <rPh sb="5" eb="10">
      <t>カンキョウスイドウブ</t>
    </rPh>
    <rPh sb="10" eb="12">
      <t>ケイエイ</t>
    </rPh>
    <rPh sb="12" eb="15">
      <t>ソウムカ</t>
    </rPh>
    <phoneticPr fontId="4"/>
  </si>
  <si>
    <t>　　単位：㎥</t>
    <rPh sb="2" eb="4">
      <t>タンイ</t>
    </rPh>
    <phoneticPr fontId="4"/>
  </si>
  <si>
    <t>年　　度</t>
    <rPh sb="0" eb="1">
      <t>トシ</t>
    </rPh>
    <rPh sb="3" eb="4">
      <t>タビ</t>
    </rPh>
    <phoneticPr fontId="4"/>
  </si>
  <si>
    <t>取　　　水　　　量</t>
    <rPh sb="0" eb="1">
      <t>ト</t>
    </rPh>
    <rPh sb="4" eb="5">
      <t>ミズ</t>
    </rPh>
    <rPh sb="8" eb="9">
      <t>リョウ</t>
    </rPh>
    <phoneticPr fontId="4"/>
  </si>
  <si>
    <t>配　　　水　　　量</t>
    <rPh sb="0" eb="1">
      <t>クバ</t>
    </rPh>
    <rPh sb="4" eb="5">
      <t>ミズ</t>
    </rPh>
    <rPh sb="8" eb="9">
      <t>リョウ</t>
    </rPh>
    <phoneticPr fontId="4"/>
  </si>
  <si>
    <t>給　　　　　　　　水　　　　　　　　量　　</t>
    <rPh sb="0" eb="1">
      <t>キュウ</t>
    </rPh>
    <rPh sb="9" eb="10">
      <t>ミズ</t>
    </rPh>
    <rPh sb="18" eb="19">
      <t>リョウ</t>
    </rPh>
    <phoneticPr fontId="4"/>
  </si>
  <si>
    <t>総　　量</t>
    <rPh sb="0" eb="1">
      <t>フサ</t>
    </rPh>
    <rPh sb="3" eb="4">
      <t>リョウ</t>
    </rPh>
    <phoneticPr fontId="4"/>
  </si>
  <si>
    <t>１日最大</t>
    <rPh sb="1" eb="2">
      <t>ヒ</t>
    </rPh>
    <rPh sb="2" eb="4">
      <t>サイダイ</t>
    </rPh>
    <phoneticPr fontId="4"/>
  </si>
  <si>
    <t>１日最小</t>
    <rPh sb="1" eb="2">
      <t>ヒ</t>
    </rPh>
    <rPh sb="2" eb="4">
      <t>サイショウ</t>
    </rPh>
    <phoneticPr fontId="4"/>
  </si>
  <si>
    <t>家　　事　　用</t>
    <rPh sb="0" eb="1">
      <t>イエ</t>
    </rPh>
    <rPh sb="3" eb="4">
      <t>コト</t>
    </rPh>
    <rPh sb="6" eb="7">
      <t>ヨウ</t>
    </rPh>
    <phoneticPr fontId="4"/>
  </si>
  <si>
    <t>営 業 用</t>
    <rPh sb="0" eb="1">
      <t>エイ</t>
    </rPh>
    <rPh sb="2" eb="3">
      <t>ギョウ</t>
    </rPh>
    <rPh sb="4" eb="5">
      <t>ヨウ</t>
    </rPh>
    <phoneticPr fontId="4"/>
  </si>
  <si>
    <t>公 共 用</t>
    <rPh sb="0" eb="1">
      <t>コウ</t>
    </rPh>
    <rPh sb="2" eb="3">
      <t>トモ</t>
    </rPh>
    <rPh sb="4" eb="5">
      <t>ヨウ</t>
    </rPh>
    <phoneticPr fontId="4"/>
  </si>
  <si>
    <t>工 場 用</t>
    <rPh sb="0" eb="1">
      <t>コウ</t>
    </rPh>
    <rPh sb="2" eb="3">
      <t>バ</t>
    </rPh>
    <rPh sb="4" eb="5">
      <t>ヨウ</t>
    </rPh>
    <phoneticPr fontId="4"/>
  </si>
  <si>
    <t>臨 時 用</t>
    <rPh sb="0" eb="1">
      <t>リン</t>
    </rPh>
    <rPh sb="2" eb="3">
      <t>トキ</t>
    </rPh>
    <rPh sb="4" eb="5">
      <t>ヨウ</t>
    </rPh>
    <phoneticPr fontId="4"/>
  </si>
  <si>
    <t>観 賞 用</t>
    <rPh sb="0" eb="1">
      <t>カン</t>
    </rPh>
    <rPh sb="2" eb="3">
      <t>ショウ</t>
    </rPh>
    <rPh sb="4" eb="5">
      <t>カンショウヨウ</t>
    </rPh>
    <phoneticPr fontId="4"/>
  </si>
  <si>
    <t>共用</t>
    <rPh sb="0" eb="1">
      <t>トモ</t>
    </rPh>
    <rPh sb="1" eb="2">
      <t>ヨウ</t>
    </rPh>
    <phoneticPr fontId="4"/>
  </si>
  <si>
    <t>　　　　　　　　　　　　　　　　　　 　　　　　　　　　　　　　　　　　　　　本表は、各年度　末現在の数値である。</t>
    <phoneticPr fontId="4"/>
  </si>
  <si>
    <t>　　単位：ｍ</t>
    <phoneticPr fontId="4"/>
  </si>
  <si>
    <t>　</t>
  </si>
  <si>
    <t>年度</t>
  </si>
  <si>
    <t>管　種</t>
    <phoneticPr fontId="4"/>
  </si>
  <si>
    <t>口　　　　　　　　　　径　　　　　　　　　　別　　　　　　　　　　布　　　　　　　　　　設　　　　　　　　　　数</t>
    <phoneticPr fontId="4"/>
  </si>
  <si>
    <t>総 延 長</t>
    <phoneticPr fontId="4"/>
  </si>
  <si>
    <t>φ　75</t>
    <phoneticPr fontId="4"/>
  </si>
  <si>
    <t>φ　80</t>
    <phoneticPr fontId="3"/>
  </si>
  <si>
    <t>φ　100</t>
    <phoneticPr fontId="4"/>
  </si>
  <si>
    <t>φ　150</t>
    <phoneticPr fontId="4"/>
  </si>
  <si>
    <t>φ　200</t>
    <phoneticPr fontId="4"/>
  </si>
  <si>
    <t>φ　250</t>
    <phoneticPr fontId="4"/>
  </si>
  <si>
    <t>φ　300</t>
    <phoneticPr fontId="4"/>
  </si>
  <si>
    <t>φ　350</t>
    <phoneticPr fontId="4"/>
  </si>
  <si>
    <t>φ　400</t>
    <phoneticPr fontId="4"/>
  </si>
  <si>
    <t>φ　450</t>
    <phoneticPr fontId="3"/>
  </si>
  <si>
    <t>φ　500</t>
    <phoneticPr fontId="4"/>
  </si>
  <si>
    <t>φ　600</t>
    <phoneticPr fontId="4"/>
  </si>
  <si>
    <t>φ　700</t>
    <phoneticPr fontId="4"/>
  </si>
  <si>
    <t>φ　800</t>
    <phoneticPr fontId="4"/>
  </si>
  <si>
    <t>φ　1000</t>
    <phoneticPr fontId="4"/>
  </si>
  <si>
    <t>φ　1200</t>
    <phoneticPr fontId="4"/>
  </si>
  <si>
    <t>総延長</t>
  </si>
  <si>
    <t>鋳鉄管</t>
  </si>
  <si>
    <t>鋼管</t>
  </si>
  <si>
    <t>9-1．道路の現況</t>
    <rPh sb="4" eb="5">
      <t>ミチ</t>
    </rPh>
    <rPh sb="5" eb="6">
      <t>ロ</t>
    </rPh>
    <rPh sb="7" eb="8">
      <t>ウツツ</t>
    </rPh>
    <rPh sb="8" eb="9">
      <t>イワン</t>
    </rPh>
    <phoneticPr fontId="4"/>
  </si>
  <si>
    <t>本表は、各年４月１日現在の数値である。</t>
    <rPh sb="0" eb="1">
      <t>ホン</t>
    </rPh>
    <rPh sb="1" eb="2">
      <t>ヒョウ</t>
    </rPh>
    <rPh sb="4" eb="6">
      <t>カクネン</t>
    </rPh>
    <rPh sb="7" eb="8">
      <t>ガツ</t>
    </rPh>
    <rPh sb="9" eb="10">
      <t>ニチ</t>
    </rPh>
    <rPh sb="10" eb="12">
      <t>ゲンザイ</t>
    </rPh>
    <rPh sb="13" eb="15">
      <t>スウチ</t>
    </rPh>
    <phoneticPr fontId="4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</si>
  <si>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</si>
  <si>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</si>
  <si>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</si>
  <si>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9-2．開発行為年度別件数</t>
    <rPh sb="4" eb="5">
      <t>カイ</t>
    </rPh>
    <rPh sb="5" eb="6">
      <t>パツ</t>
    </rPh>
    <rPh sb="6" eb="7">
      <t>ギョウ</t>
    </rPh>
    <rPh sb="7" eb="8">
      <t>タメ</t>
    </rPh>
    <rPh sb="8" eb="9">
      <t>トシ</t>
    </rPh>
    <rPh sb="9" eb="10">
      <t>タビ</t>
    </rPh>
    <rPh sb="10" eb="11">
      <t>ベツ</t>
    </rPh>
    <rPh sb="11" eb="12">
      <t>ケン</t>
    </rPh>
    <rPh sb="12" eb="13">
      <t>カズ</t>
    </rPh>
    <phoneticPr fontId="4"/>
  </si>
  <si>
    <t>令和２年度</t>
    <rPh sb="0" eb="2">
      <t>レイワ</t>
    </rPh>
    <rPh sb="3" eb="4">
      <t>ネン</t>
    </rPh>
    <rPh sb="4" eb="5">
      <t>ド</t>
    </rPh>
    <phoneticPr fontId="3"/>
  </si>
  <si>
    <t>令和３年度</t>
    <rPh sb="0" eb="2">
      <t>レイワ</t>
    </rPh>
    <rPh sb="3" eb="4">
      <t>ネン</t>
    </rPh>
    <rPh sb="4" eb="5">
      <t>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</si>
  <si>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</si>
  <si>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</si>
  <si>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>9-3．公的賃貸住宅の推移</t>
    <rPh sb="4" eb="5">
      <t>オオヤケ</t>
    </rPh>
    <rPh sb="5" eb="6">
      <t>テキ</t>
    </rPh>
    <rPh sb="6" eb="7">
      <t>チン</t>
    </rPh>
    <rPh sb="7" eb="8">
      <t>カシ</t>
    </rPh>
    <rPh sb="8" eb="9">
      <t>ジュウ</t>
    </rPh>
    <rPh sb="9" eb="10">
      <t>タク</t>
    </rPh>
    <rPh sb="11" eb="12">
      <t>スイ</t>
    </rPh>
    <rPh sb="12" eb="13">
      <t>ワタル</t>
    </rPh>
    <phoneticPr fontId="4"/>
  </si>
  <si>
    <t>本表は、各年４月１日現在の数値である。</t>
    <phoneticPr fontId="4"/>
  </si>
  <si>
    <t>資料：まちづくり部都市政策課、大阪府住宅建築局住宅経営室経営管理課、</t>
    <rPh sb="0" eb="2">
      <t>シリョウ</t>
    </rPh>
    <rPh sb="8" eb="9">
      <t>ブ</t>
    </rPh>
    <rPh sb="9" eb="11">
      <t>トシ</t>
    </rPh>
    <rPh sb="11" eb="13">
      <t>セイサク</t>
    </rPh>
    <rPh sb="13" eb="14">
      <t>カ</t>
    </rPh>
    <rPh sb="15" eb="18">
      <t>オオサカフ</t>
    </rPh>
    <rPh sb="18" eb="20">
      <t>ジュウタク</t>
    </rPh>
    <rPh sb="20" eb="22">
      <t>ケンチク</t>
    </rPh>
    <rPh sb="22" eb="23">
      <t>キョク</t>
    </rPh>
    <rPh sb="23" eb="25">
      <t>ジュウタク</t>
    </rPh>
    <rPh sb="25" eb="27">
      <t>ケイエイ</t>
    </rPh>
    <rPh sb="27" eb="28">
      <t>シツ</t>
    </rPh>
    <rPh sb="28" eb="30">
      <t>ケイエイ</t>
    </rPh>
    <rPh sb="30" eb="32">
      <t>カンリ</t>
    </rPh>
    <rPh sb="32" eb="33">
      <t>カ</t>
    </rPh>
    <phoneticPr fontId="4"/>
  </si>
  <si>
    <t xml:space="preserve">      大阪府住宅供給公社、独立行政法人都市再生機構西日本支社</t>
    <phoneticPr fontId="4"/>
  </si>
  <si>
    <t>9-4．公   園</t>
    <rPh sb="4" eb="5">
      <t>コウ</t>
    </rPh>
    <rPh sb="8" eb="9">
      <t>エン</t>
    </rPh>
    <phoneticPr fontId="4"/>
  </si>
  <si>
    <t>本表は、各年４月１日現在の数値である。</t>
    <rPh sb="0" eb="1">
      <t>ホン</t>
    </rPh>
    <rPh sb="1" eb="2">
      <t>ヒョウ</t>
    </rPh>
    <rPh sb="4" eb="5">
      <t>カク</t>
    </rPh>
    <rPh sb="5" eb="6">
      <t>カクネン</t>
    </rPh>
    <rPh sb="7" eb="8">
      <t>ガツ</t>
    </rPh>
    <rPh sb="9" eb="10">
      <t>ヒ</t>
    </rPh>
    <rPh sb="10" eb="12">
      <t>ゲンザイ</t>
    </rPh>
    <rPh sb="13" eb="15">
      <t>スウチ</t>
    </rPh>
    <phoneticPr fontId="4"/>
  </si>
  <si>
    <t>令和６年度</t>
    <rPh sb="0" eb="2">
      <t>レイワ</t>
    </rPh>
    <rPh sb="3" eb="4">
      <t>ネン</t>
    </rPh>
    <rPh sb="4" eb="5">
      <t>ド</t>
    </rPh>
    <phoneticPr fontId="3"/>
  </si>
  <si>
    <t>　　9-5．給　水　人　口 　及　び　給　水　施　設</t>
    <rPh sb="6" eb="7">
      <t>キュウ</t>
    </rPh>
    <rPh sb="8" eb="9">
      <t>ミズ</t>
    </rPh>
    <rPh sb="10" eb="11">
      <t>ジン</t>
    </rPh>
    <rPh sb="12" eb="13">
      <t>クチ</t>
    </rPh>
    <rPh sb="15" eb="16">
      <t>オヨ</t>
    </rPh>
    <rPh sb="19" eb="20">
      <t>キュウ</t>
    </rPh>
    <rPh sb="21" eb="22">
      <t>ミズ</t>
    </rPh>
    <rPh sb="23" eb="24">
      <t>シ</t>
    </rPh>
    <rPh sb="25" eb="26">
      <t>セツ</t>
    </rPh>
    <phoneticPr fontId="4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</si>
  <si>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</si>
  <si>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</si>
  <si>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</si>
  <si>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</si>
  <si>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　　  9-6．取　水　量 、 配　 水　量　及　び　給　水　量</t>
    <rPh sb="8" eb="9">
      <t>ト</t>
    </rPh>
    <rPh sb="10" eb="11">
      <t>ミズ</t>
    </rPh>
    <rPh sb="12" eb="13">
      <t>リョウ</t>
    </rPh>
    <rPh sb="16" eb="17">
      <t>クバ</t>
    </rPh>
    <rPh sb="19" eb="20">
      <t>ミズ</t>
    </rPh>
    <rPh sb="21" eb="22">
      <t>リョウ</t>
    </rPh>
    <rPh sb="23" eb="24">
      <t>オヨ</t>
    </rPh>
    <rPh sb="27" eb="28">
      <t>キュウ</t>
    </rPh>
    <rPh sb="29" eb="30">
      <t>ミズ</t>
    </rPh>
    <rPh sb="31" eb="32">
      <t>リョウ</t>
    </rPh>
    <phoneticPr fontId="4"/>
  </si>
  <si>
    <t>元</t>
    <rPh sb="0" eb="1">
      <t>ガン</t>
    </rPh>
    <phoneticPr fontId="6"/>
  </si>
  <si>
    <t>　　　　　　　　　　　　　　　　　   9-7．配　　水　　管　　布　　設　　状　　況</t>
    <phoneticPr fontId="4"/>
  </si>
  <si>
    <t>9-8．公共下水道</t>
    <rPh sb="4" eb="5">
      <t>オオヤケ</t>
    </rPh>
    <rPh sb="5" eb="6">
      <t>トモ</t>
    </rPh>
    <rPh sb="6" eb="7">
      <t>シタ</t>
    </rPh>
    <rPh sb="7" eb="8">
      <t>ミズ</t>
    </rPh>
    <rPh sb="8" eb="9">
      <t>ミチ</t>
    </rPh>
    <phoneticPr fontId="4"/>
  </si>
  <si>
    <t>9-10．水洗便所普及状況</t>
    <rPh sb="5" eb="6">
      <t>ミズ</t>
    </rPh>
    <rPh sb="6" eb="7">
      <t>アラ</t>
    </rPh>
    <rPh sb="7" eb="8">
      <t>ビン</t>
    </rPh>
    <rPh sb="8" eb="9">
      <t>トコロ</t>
    </rPh>
    <rPh sb="9" eb="10">
      <t>フツウ</t>
    </rPh>
    <rPh sb="10" eb="11">
      <t>キュウ</t>
    </rPh>
    <rPh sb="11" eb="12">
      <t>ジョウ</t>
    </rPh>
    <rPh sb="12" eb="13">
      <t>イワン</t>
    </rPh>
    <phoneticPr fontId="4"/>
  </si>
  <si>
    <t>単位：件</t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</si>
  <si>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</si>
  <si>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</si>
  <si>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</si>
  <si>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    和    ５    年    度</t>
    <rPh sb="0" eb="1">
      <t>レイ</t>
    </rPh>
    <rPh sb="5" eb="6">
      <t>ワ</t>
    </rPh>
    <phoneticPr fontId="4"/>
  </si>
  <si>
    <t>４ 月</t>
    <rPh sb="2" eb="3">
      <t>ガツ</t>
    </rPh>
    <phoneticPr fontId="4"/>
  </si>
  <si>
    <t>５ 月</t>
    <rPh sb="2" eb="3">
      <t>ガツ</t>
    </rPh>
    <phoneticPr fontId="4"/>
  </si>
  <si>
    <t>６ 月</t>
    <rPh sb="2" eb="3">
      <t>ガツ</t>
    </rPh>
    <phoneticPr fontId="4"/>
  </si>
  <si>
    <t>７ 月</t>
    <rPh sb="2" eb="3">
      <t>ガツ</t>
    </rPh>
    <phoneticPr fontId="4"/>
  </si>
  <si>
    <t>８ 月</t>
    <rPh sb="2" eb="3">
      <t>ガツ</t>
    </rPh>
    <phoneticPr fontId="4"/>
  </si>
  <si>
    <t>９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</si>
  <si>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</si>
  <si>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</si>
  <si>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</si>
  <si>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１ 月</t>
    <rPh sb="2" eb="3">
      <t>ガツ</t>
    </rPh>
    <phoneticPr fontId="4"/>
  </si>
  <si>
    <t>２ 月</t>
    <rPh sb="2" eb="3">
      <t>ガツ</t>
    </rPh>
    <phoneticPr fontId="4"/>
  </si>
  <si>
    <t>３ 月</t>
    <rPh sb="2" eb="3">
      <t>ガツ</t>
    </rPh>
    <phoneticPr fontId="4"/>
  </si>
  <si>
    <t>9-11．種類別新築建築物の状況</t>
    <rPh sb="5" eb="7">
      <t>シュルイ</t>
    </rPh>
    <rPh sb="7" eb="8">
      <t>ベツ</t>
    </rPh>
    <rPh sb="8" eb="10">
      <t>シンチク</t>
    </rPh>
    <rPh sb="10" eb="13">
      <t>タテモノ</t>
    </rPh>
    <rPh sb="14" eb="16">
      <t>ジョウキョウ</t>
    </rPh>
    <phoneticPr fontId="4"/>
  </si>
  <si>
    <t>本表の数値は、各年１月１日現在の数値である。</t>
    <rPh sb="0" eb="1">
      <t>ホン</t>
    </rPh>
    <rPh sb="1" eb="2">
      <t>ヒョウ</t>
    </rPh>
    <rPh sb="3" eb="5">
      <t>スウチ</t>
    </rPh>
    <rPh sb="7" eb="8">
      <t>カク</t>
    </rPh>
    <rPh sb="8" eb="9">
      <t>ネン</t>
    </rPh>
    <rPh sb="10" eb="11">
      <t>ガツ</t>
    </rPh>
    <rPh sb="12" eb="13">
      <t>ヒ</t>
    </rPh>
    <rPh sb="13" eb="15">
      <t>ゲンザイ</t>
    </rPh>
    <rPh sb="16" eb="18">
      <t>スウチ</t>
    </rPh>
    <phoneticPr fontId="4"/>
  </si>
  <si>
    <t>単位：㎡</t>
    <phoneticPr fontId="22"/>
  </si>
  <si>
    <t>9-12．種類別建築物の状況</t>
    <rPh sb="5" eb="6">
      <t>タネ</t>
    </rPh>
    <rPh sb="6" eb="7">
      <t>タグイ</t>
    </rPh>
    <rPh sb="7" eb="8">
      <t>ベツ</t>
    </rPh>
    <rPh sb="8" eb="9">
      <t>タツル</t>
    </rPh>
    <rPh sb="9" eb="10">
      <t>チク</t>
    </rPh>
    <rPh sb="10" eb="11">
      <t>モノ</t>
    </rPh>
    <rPh sb="12" eb="13">
      <t>ジョウ</t>
    </rPh>
    <rPh sb="13" eb="14">
      <t>イワン</t>
    </rPh>
    <phoneticPr fontId="4"/>
  </si>
  <si>
    <t>9-13．住宅の所有の関係、建築の時期別住宅数</t>
    <rPh sb="5" eb="7">
      <t>ジュウタク</t>
    </rPh>
    <rPh sb="8" eb="10">
      <t>ショユウ</t>
    </rPh>
    <rPh sb="11" eb="13">
      <t>カンケイ</t>
    </rPh>
    <rPh sb="14" eb="16">
      <t>ケンチク</t>
    </rPh>
    <rPh sb="17" eb="19">
      <t>ジキ</t>
    </rPh>
    <rPh sb="19" eb="20">
      <t>ベツ</t>
    </rPh>
    <rPh sb="20" eb="23">
      <t>ジュウタクスウ</t>
    </rPh>
    <phoneticPr fontId="3"/>
  </si>
  <si>
    <t>建築の時期
（７区分）</t>
    <rPh sb="0" eb="2">
      <t>ケンチク</t>
    </rPh>
    <rPh sb="3" eb="5">
      <t>ジキ</t>
    </rPh>
    <phoneticPr fontId="3"/>
  </si>
  <si>
    <t>借　家</t>
    <phoneticPr fontId="3"/>
  </si>
  <si>
    <t>令和５年</t>
    <rPh sb="0" eb="2">
      <t>レイワ</t>
    </rPh>
    <rPh sb="3" eb="4">
      <t>ネン</t>
    </rPh>
    <phoneticPr fontId="1"/>
  </si>
  <si>
    <t>平成23年～令和２年</t>
    <rPh sb="6" eb="8">
      <t>レイワ</t>
    </rPh>
    <rPh sb="9" eb="10">
      <t>ネン</t>
    </rPh>
    <phoneticPr fontId="4"/>
  </si>
  <si>
    <t>令和３年～５年９月</t>
    <rPh sb="0" eb="2">
      <t>レイワ</t>
    </rPh>
    <rPh sb="3" eb="4">
      <t>ネン</t>
    </rPh>
    <rPh sb="6" eb="7">
      <t>ネン</t>
    </rPh>
    <rPh sb="8" eb="9">
      <t>ガツ</t>
    </rPh>
    <phoneticPr fontId="4"/>
  </si>
  <si>
    <t>9-14．空き家状況</t>
    <rPh sb="5" eb="6">
      <t>ア</t>
    </rPh>
    <rPh sb="7" eb="8">
      <t>ヤ</t>
    </rPh>
    <rPh sb="8" eb="10">
      <t>ジョウキョウ</t>
    </rPh>
    <phoneticPr fontId="3"/>
  </si>
  <si>
    <t>賃貸・売却用及び二次的住宅を除く空き家</t>
    <rPh sb="0" eb="2">
      <t>チンタイ</t>
    </rPh>
    <rPh sb="3" eb="6">
      <t>バイキャクヨウ</t>
    </rPh>
    <rPh sb="6" eb="7">
      <t>オヨ</t>
    </rPh>
    <rPh sb="8" eb="11">
      <t>ニジテキ</t>
    </rPh>
    <rPh sb="11" eb="13">
      <t>ジュウタク</t>
    </rPh>
    <rPh sb="14" eb="15">
      <t>ノゾ</t>
    </rPh>
    <rPh sb="16" eb="17">
      <t>ア</t>
    </rPh>
    <rPh sb="18" eb="19">
      <t>ヤ</t>
    </rPh>
    <phoneticPr fontId="3"/>
  </si>
  <si>
    <t>(17.0% (大阪府14.2％、全国13.8％))</t>
    <rPh sb="7" eb="10">
      <t>オオサカフ</t>
    </rPh>
    <rPh sb="16" eb="18">
      <t>ゼンコク</t>
    </rPh>
    <phoneticPr fontId="1"/>
  </si>
  <si>
    <t>空き家の種類
(４区分)</t>
    <phoneticPr fontId="3"/>
  </si>
  <si>
    <t>9-15．農地転用状況</t>
    <rPh sb="5" eb="6">
      <t>ノウ</t>
    </rPh>
    <rPh sb="6" eb="7">
      <t>チ</t>
    </rPh>
    <rPh sb="7" eb="8">
      <t>テン</t>
    </rPh>
    <rPh sb="8" eb="9">
      <t>ヨウ</t>
    </rPh>
    <rPh sb="9" eb="10">
      <t>ジョウ</t>
    </rPh>
    <rPh sb="10" eb="11">
      <t>イワン</t>
    </rPh>
    <phoneticPr fontId="4"/>
  </si>
  <si>
    <t>農地法第３条申請＝農地のままの権利移転行為</t>
    <rPh sb="0" eb="3">
      <t>ノウチホウ</t>
    </rPh>
    <rPh sb="3" eb="4">
      <t>ダイ</t>
    </rPh>
    <rPh sb="5" eb="6">
      <t>ジョウ</t>
    </rPh>
    <rPh sb="6" eb="8">
      <t>シンセイ</t>
    </rPh>
    <rPh sb="9" eb="11">
      <t>ノウチ</t>
    </rPh>
    <rPh sb="15" eb="17">
      <t>ケンリ</t>
    </rPh>
    <rPh sb="17" eb="19">
      <t>イテン</t>
    </rPh>
    <rPh sb="19" eb="21">
      <t>コウイ</t>
    </rPh>
    <phoneticPr fontId="4"/>
  </si>
  <si>
    <t>農地法第４条申請＝市街化調整区域で、農地を農地以外にする場合</t>
    <rPh sb="0" eb="3">
      <t>ノウチホウ</t>
    </rPh>
    <rPh sb="3" eb="4">
      <t>ダイ</t>
    </rPh>
    <rPh sb="5" eb="6">
      <t>３ジョウ</t>
    </rPh>
    <rPh sb="6" eb="8">
      <t>シンセイ</t>
    </rPh>
    <rPh sb="9" eb="12">
      <t>シガイカ</t>
    </rPh>
    <rPh sb="12" eb="14">
      <t>チョウセイ</t>
    </rPh>
    <rPh sb="14" eb="16">
      <t>クイキ</t>
    </rPh>
    <rPh sb="18" eb="20">
      <t>ノウチ</t>
    </rPh>
    <rPh sb="23" eb="25">
      <t>イガイ</t>
    </rPh>
    <rPh sb="28" eb="30">
      <t>バアイ</t>
    </rPh>
    <phoneticPr fontId="4"/>
  </si>
  <si>
    <t>農地法第４条届出＝市街化区域で、農地を農地以外にする場合</t>
    <rPh sb="0" eb="3">
      <t>ノウチホウ</t>
    </rPh>
    <rPh sb="3" eb="4">
      <t>ダイ</t>
    </rPh>
    <rPh sb="5" eb="6">
      <t>３ジョウ</t>
    </rPh>
    <rPh sb="6" eb="8">
      <t>トドケデ</t>
    </rPh>
    <rPh sb="9" eb="12">
      <t>シガイカ</t>
    </rPh>
    <rPh sb="12" eb="14">
      <t>クイキ</t>
    </rPh>
    <rPh sb="16" eb="18">
      <t>ノウチ</t>
    </rPh>
    <rPh sb="21" eb="23">
      <t>イガイ</t>
    </rPh>
    <rPh sb="26" eb="28">
      <t>バアイ</t>
    </rPh>
    <phoneticPr fontId="4"/>
  </si>
  <si>
    <t>農地法第５条申請＝市街化調整区域で、農地を農地以外にする場合で権利移転行為</t>
    <rPh sb="0" eb="3">
      <t>ノウチホウ</t>
    </rPh>
    <rPh sb="3" eb="4">
      <t>ダイ</t>
    </rPh>
    <rPh sb="5" eb="6">
      <t>３ジョウ</t>
    </rPh>
    <rPh sb="6" eb="8">
      <t>シンセイ</t>
    </rPh>
    <rPh sb="9" eb="12">
      <t>シガイカ</t>
    </rPh>
    <rPh sb="12" eb="14">
      <t>チョウセイ</t>
    </rPh>
    <rPh sb="14" eb="16">
      <t>クイキ</t>
    </rPh>
    <rPh sb="18" eb="20">
      <t>ノウチ</t>
    </rPh>
    <rPh sb="23" eb="25">
      <t>イガイ</t>
    </rPh>
    <rPh sb="28" eb="30">
      <t>バアイ</t>
    </rPh>
    <rPh sb="31" eb="33">
      <t>ケンリ</t>
    </rPh>
    <rPh sb="33" eb="35">
      <t>イテン</t>
    </rPh>
    <rPh sb="35" eb="37">
      <t>コウイ</t>
    </rPh>
    <phoneticPr fontId="4"/>
  </si>
  <si>
    <t>農地法第５条届出＝市街化区域で、農地を農地以外にする場合で権利移転行為</t>
    <rPh sb="0" eb="3">
      <t>ノウチホウ</t>
    </rPh>
    <rPh sb="3" eb="4">
      <t>ダイ</t>
    </rPh>
    <rPh sb="5" eb="6">
      <t>３ジョウ</t>
    </rPh>
    <rPh sb="6" eb="8">
      <t>トドケデ</t>
    </rPh>
    <rPh sb="9" eb="12">
      <t>シガイカ</t>
    </rPh>
    <rPh sb="12" eb="14">
      <t>クイキ</t>
    </rPh>
    <rPh sb="16" eb="18">
      <t>ノウチ</t>
    </rPh>
    <rPh sb="21" eb="23">
      <t>イガイ</t>
    </rPh>
    <rPh sb="26" eb="28">
      <t>バアイ</t>
    </rPh>
    <rPh sb="29" eb="31">
      <t>ケンリ</t>
    </rPh>
    <rPh sb="31" eb="33">
      <t>イテン</t>
    </rPh>
    <rPh sb="33" eb="35">
      <t>コウイ</t>
    </rPh>
    <phoneticPr fontId="4"/>
  </si>
  <si>
    <t>単位：㎡</t>
    <phoneticPr fontId="3"/>
  </si>
  <si>
    <t>３ 条 申 請</t>
    <rPh sb="2" eb="3">
      <t>ジョウ</t>
    </rPh>
    <rPh sb="4" eb="5">
      <t>サル</t>
    </rPh>
    <rPh sb="6" eb="7">
      <t>ショウ</t>
    </rPh>
    <phoneticPr fontId="4"/>
  </si>
  <si>
    <t>４ 条 申 請</t>
    <phoneticPr fontId="4"/>
  </si>
  <si>
    <t>４ 条 届 出</t>
    <rPh sb="4" eb="5">
      <t>トドケ</t>
    </rPh>
    <rPh sb="6" eb="7">
      <t>デ</t>
    </rPh>
    <phoneticPr fontId="4"/>
  </si>
  <si>
    <t>５ 条 申 請</t>
    <phoneticPr fontId="4"/>
  </si>
  <si>
    <t>５ 条 届 出</t>
    <phoneticPr fontId="4"/>
  </si>
  <si>
    <t>9-16．用途別農地転用状況</t>
    <rPh sb="5" eb="6">
      <t>ヨウ</t>
    </rPh>
    <rPh sb="6" eb="7">
      <t>ト</t>
    </rPh>
    <rPh sb="7" eb="8">
      <t>ベツ</t>
    </rPh>
    <rPh sb="8" eb="9">
      <t>ノウ</t>
    </rPh>
    <rPh sb="9" eb="10">
      <t>チ</t>
    </rPh>
    <rPh sb="10" eb="11">
      <t>テン</t>
    </rPh>
    <rPh sb="11" eb="12">
      <t>ヨウ</t>
    </rPh>
    <rPh sb="12" eb="13">
      <t>ジョウ</t>
    </rPh>
    <rPh sb="13" eb="14">
      <t>イワン</t>
    </rPh>
    <phoneticPr fontId="4"/>
  </si>
  <si>
    <t>２</t>
    <phoneticPr fontId="3"/>
  </si>
  <si>
    <t>３</t>
    <phoneticPr fontId="3"/>
  </si>
  <si>
    <t>４</t>
    <phoneticPr fontId="3"/>
  </si>
  <si>
    <t>５</t>
    <phoneticPr fontId="3"/>
  </si>
  <si>
    <t xml:space="preserve">      平成９年以降は分類変更につき、木造の事務所、銀行は店舗に、工場は倉庫に、</t>
    <phoneticPr fontId="4"/>
  </si>
  <si>
    <t>備考：平成９年以降は分類変更につき、木造の事務所、銀行は店舗に、工場は倉庫に、</t>
    <rPh sb="0" eb="2">
      <t>ビコウ</t>
    </rPh>
    <rPh sb="3" eb="5">
      <t>ヘイセイ</t>
    </rPh>
    <rPh sb="6" eb="7">
      <t>ネン</t>
    </rPh>
    <rPh sb="7" eb="9">
      <t>イコウ</t>
    </rPh>
    <rPh sb="10" eb="12">
      <t>ブンルイ</t>
    </rPh>
    <rPh sb="12" eb="14">
      <t>ヘンコウ</t>
    </rPh>
    <phoneticPr fontId="4"/>
  </si>
  <si>
    <t>9-9．建　　築　　確　 　認　　</t>
    <rPh sb="4" eb="5">
      <t>タツル</t>
    </rPh>
    <rPh sb="7" eb="8">
      <t>チク</t>
    </rPh>
    <rPh sb="10" eb="11">
      <t>アキラ</t>
    </rPh>
    <rPh sb="14" eb="15">
      <t>ニン</t>
    </rPh>
    <phoneticPr fontId="4"/>
  </si>
  <si>
    <t>　　申　　請　　状　　況　　</t>
    <phoneticPr fontId="3"/>
  </si>
  <si>
    <t>区　　分</t>
    <rPh sb="0" eb="1">
      <t>ク</t>
    </rPh>
    <rPh sb="3" eb="4">
      <t>ブン</t>
    </rPh>
    <phoneticPr fontId="4"/>
  </si>
  <si>
    <t xml:space="preserve">    備考：本表は、門真市及び指定確認検査機関における</t>
    <rPh sb="4" eb="6">
      <t>ビコウ</t>
    </rPh>
    <phoneticPr fontId="4"/>
  </si>
  <si>
    <t xml:space="preserve">  確認交付件数である。（計画変更は除く）</t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</si>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</sst>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平&quot;&quot;成&quot;#,###&quot;年&quot;&quot;度&quot;"/>
    <numFmt numFmtId="177" formatCode="#,###"/>
    <numFmt numFmtId="178" formatCode="#"/>
    <numFmt numFmtId="179" formatCode="&quot;平&quot;&quot;成&quot;#,###&quot;年&quot;"/>
    <numFmt numFmtId="180" formatCode="#,##0;[Red]#,##0"/>
    <numFmt numFmtId="182" formatCode="#,##0.0;[Red]\-#,##0.0"/>
    <numFmt numFmtId="183" formatCode="\ \ #,###"/>
    <numFmt numFmtId="184" formatCode="0.0%"/>
    <numFmt numFmtId="185" formatCode="##,###,###,##0;&quot;-&quot;#,###,###,##0"/>
    <numFmt numFmtId="188" formatCode="\-"/>
    <numFmt numFmtId="189" formatCode="#,##0;[Red]\-#,##0;\-"/>
    <numFmt numFmtId="190" formatCode="#,##0.00;[Red]#,##0.00"/>
  </numFmts>
  <fonts count="25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Times New Roman"/>
      <family val="1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MS明朝"/>
      <family val="2"/>
      <charset val="128"/>
    </font>
    <font>
      <b/>
      <sz val="11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42">
    <xf numFmtId="0" fontId="0" fillId="0" borderId="0" xfId="0"/>
    <xf numFmtId="0" fontId="5" fillId="0" borderId="0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distributed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9" xfId="1" applyFont="1" applyFill="1" applyBorder="1" applyAlignment="1">
      <alignment horizontal="distributed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7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8" fillId="0" borderId="0" xfId="1" applyFont="1" applyAlignment="1">
      <alignment vertical="center"/>
    </xf>
    <xf numFmtId="179" fontId="5" fillId="0" borderId="4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12" xfId="2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38" fontId="5" fillId="0" borderId="0" xfId="2" applyFont="1" applyFill="1" applyBorder="1" applyAlignment="1">
      <alignment vertical="center"/>
    </xf>
    <xf numFmtId="0" fontId="5" fillId="0" borderId="25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183" fontId="5" fillId="0" borderId="4" xfId="1" applyNumberFormat="1" applyFont="1" applyFill="1" applyBorder="1" applyAlignment="1">
      <alignment horizontal="center" vertical="center"/>
    </xf>
    <xf numFmtId="183" fontId="5" fillId="0" borderId="0" xfId="1" applyNumberFormat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2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183" fontId="8" fillId="0" borderId="26" xfId="1" applyNumberFormat="1" applyFont="1" applyFill="1" applyBorder="1" applyAlignment="1">
      <alignment horizontal="center" vertical="center"/>
    </xf>
    <xf numFmtId="38" fontId="8" fillId="0" borderId="26" xfId="2" applyFont="1" applyFill="1" applyBorder="1" applyAlignment="1">
      <alignment horizontal="right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177" fontId="18" fillId="0" borderId="0" xfId="2" applyNumberFormat="1" applyFont="1" applyFill="1" applyBorder="1" applyAlignment="1">
      <alignment horizontal="right" vertical="center" indent="1"/>
    </xf>
    <xf numFmtId="3" fontId="18" fillId="0" borderId="0" xfId="2" applyNumberFormat="1" applyFont="1" applyFill="1" applyBorder="1" applyAlignment="1">
      <alignment horizontal="right" vertical="center" indent="1"/>
    </xf>
    <xf numFmtId="0" fontId="6" fillId="0" borderId="0" xfId="1" applyFont="1" applyFill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18" fillId="0" borderId="0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right" vertical="center"/>
    </xf>
    <xf numFmtId="38" fontId="5" fillId="0" borderId="0" xfId="1" applyNumberFormat="1" applyFont="1" applyFill="1" applyAlignment="1">
      <alignment vertical="center"/>
    </xf>
    <xf numFmtId="0" fontId="8" fillId="0" borderId="12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4" xfId="1" applyFont="1" applyFill="1" applyBorder="1" applyAlignment="1">
      <alignment horizontal="distributed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5" fillId="0" borderId="21" xfId="3" applyFont="1" applyFill="1" applyBorder="1" applyAlignment="1">
      <alignment horizontal="center" vertical="center"/>
    </xf>
    <xf numFmtId="0" fontId="5" fillId="0" borderId="21" xfId="3" applyFont="1" applyFill="1" applyBorder="1" applyAlignment="1">
      <alignment horizontal="distributed" vertical="center"/>
    </xf>
    <xf numFmtId="0" fontId="7" fillId="0" borderId="4" xfId="3" applyFont="1" applyFill="1" applyBorder="1" applyAlignment="1">
      <alignment horizontal="distributed" vertical="center"/>
    </xf>
    <xf numFmtId="0" fontId="5" fillId="0" borderId="12" xfId="3" applyFont="1" applyFill="1" applyBorder="1" applyAlignment="1">
      <alignment vertical="center"/>
    </xf>
    <xf numFmtId="0" fontId="5" fillId="0" borderId="18" xfId="3" applyFont="1" applyFill="1" applyBorder="1" applyAlignment="1">
      <alignment horizontal="distributed" vertical="center"/>
    </xf>
    <xf numFmtId="0" fontId="6" fillId="0" borderId="21" xfId="3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distributed" vertical="center"/>
    </xf>
    <xf numFmtId="0" fontId="6" fillId="0" borderId="12" xfId="3" applyFont="1" applyFill="1" applyBorder="1" applyAlignment="1">
      <alignment horizontal="distributed" vertical="center"/>
    </xf>
    <xf numFmtId="0" fontId="6" fillId="0" borderId="18" xfId="3" applyFont="1" applyFill="1" applyBorder="1" applyAlignment="1">
      <alignment horizontal="distributed" vertical="center"/>
    </xf>
    <xf numFmtId="180" fontId="8" fillId="0" borderId="0" xfId="3" applyNumberFormat="1" applyFont="1" applyFill="1" applyAlignment="1">
      <alignment vertical="center"/>
    </xf>
    <xf numFmtId="0" fontId="8" fillId="0" borderId="21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distributed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distributed" vertical="center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38" fontId="5" fillId="0" borderId="0" xfId="2" applyFont="1" applyFill="1" applyBorder="1" applyAlignment="1">
      <alignment horizontal="center" vertical="center"/>
    </xf>
    <xf numFmtId="38" fontId="5" fillId="0" borderId="11" xfId="2" applyFont="1" applyFill="1" applyBorder="1" applyAlignment="1">
      <alignment horizontal="center" vertical="center"/>
    </xf>
    <xf numFmtId="38" fontId="5" fillId="0" borderId="12" xfId="2" applyFont="1" applyFill="1" applyBorder="1" applyAlignment="1">
      <alignment horizontal="center" vertical="center"/>
    </xf>
    <xf numFmtId="38" fontId="5" fillId="0" borderId="13" xfId="2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189" fontId="5" fillId="0" borderId="0" xfId="2" applyNumberFormat="1" applyFont="1" applyFill="1" applyBorder="1" applyAlignment="1">
      <alignment horizontal="center" vertical="center"/>
    </xf>
    <xf numFmtId="189" fontId="5" fillId="0" borderId="18" xfId="1" applyNumberFormat="1" applyFont="1" applyFill="1" applyBorder="1" applyAlignment="1">
      <alignment horizontal="center" vertical="center"/>
    </xf>
    <xf numFmtId="189" fontId="5" fillId="0" borderId="12" xfId="2" applyNumberFormat="1" applyFont="1" applyFill="1" applyBorder="1" applyAlignment="1">
      <alignment vertical="center"/>
    </xf>
    <xf numFmtId="189" fontId="5" fillId="0" borderId="12" xfId="2" applyNumberFormat="1" applyFont="1" applyFill="1" applyBorder="1" applyAlignment="1">
      <alignment horizontal="center" vertical="center"/>
    </xf>
    <xf numFmtId="189" fontId="5" fillId="0" borderId="0" xfId="1" applyNumberFormat="1" applyFont="1" applyFill="1" applyBorder="1" applyAlignment="1">
      <alignment horizontal="center" vertical="center"/>
    </xf>
    <xf numFmtId="189" fontId="5" fillId="0" borderId="0" xfId="2" applyNumberFormat="1" applyFont="1" applyFill="1" applyBorder="1" applyAlignment="1">
      <alignment vertical="center"/>
    </xf>
    <xf numFmtId="189" fontId="5" fillId="0" borderId="0" xfId="1" applyNumberFormat="1" applyFont="1" applyFill="1" applyBorder="1" applyAlignment="1">
      <alignment vertical="center"/>
    </xf>
    <xf numFmtId="189" fontId="5" fillId="0" borderId="0" xfId="1" applyNumberFormat="1" applyFont="1" applyFill="1" applyAlignment="1">
      <alignment vertical="center"/>
    </xf>
    <xf numFmtId="189" fontId="5" fillId="0" borderId="21" xfId="1" applyNumberFormat="1" applyFont="1" applyFill="1" applyBorder="1" applyAlignment="1">
      <alignment horizontal="center" vertical="center"/>
    </xf>
    <xf numFmtId="189" fontId="5" fillId="0" borderId="16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29" xfId="1" applyFont="1" applyFill="1" applyBorder="1" applyAlignment="1">
      <alignment vertical="center"/>
    </xf>
    <xf numFmtId="40" fontId="7" fillId="0" borderId="0" xfId="2" applyNumberFormat="1" applyFont="1" applyFill="1" applyAlignment="1">
      <alignment horizontal="right" vertical="center"/>
    </xf>
    <xf numFmtId="0" fontId="6" fillId="0" borderId="11" xfId="1" applyFont="1" applyFill="1" applyBorder="1" applyAlignment="1">
      <alignment horizontal="distributed" vertical="center"/>
    </xf>
    <xf numFmtId="190" fontId="7" fillId="0" borderId="11" xfId="2" applyNumberFormat="1" applyFont="1" applyFill="1" applyBorder="1" applyAlignment="1">
      <alignment horizontal="right" vertical="center"/>
    </xf>
    <xf numFmtId="190" fontId="7" fillId="0" borderId="0" xfId="2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7" fillId="0" borderId="18" xfId="1" applyFont="1" applyFill="1" applyBorder="1" applyAlignment="1">
      <alignment vertical="center"/>
    </xf>
    <xf numFmtId="0" fontId="7" fillId="0" borderId="30" xfId="1" applyFont="1" applyFill="1" applyBorder="1" applyAlignment="1">
      <alignment vertical="center"/>
    </xf>
    <xf numFmtId="40" fontId="7" fillId="0" borderId="12" xfId="2" applyNumberFormat="1" applyFont="1" applyFill="1" applyBorder="1" applyAlignment="1">
      <alignment horizontal="right" vertical="center"/>
    </xf>
    <xf numFmtId="40" fontId="5" fillId="0" borderId="0" xfId="2" applyNumberFormat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vertical="center"/>
    </xf>
    <xf numFmtId="0" fontId="5" fillId="0" borderId="0" xfId="1" applyFont="1" applyFill="1" applyBorder="1" applyAlignment="1">
      <alignment horizontal="distributed" vertical="center"/>
    </xf>
    <xf numFmtId="189" fontId="5" fillId="0" borderId="0" xfId="10" applyNumberFormat="1" applyFont="1" applyFill="1" applyBorder="1" applyAlignment="1">
      <alignment horizontal="right" vertical="center"/>
    </xf>
    <xf numFmtId="189" fontId="8" fillId="0" borderId="0" xfId="10" applyNumberFormat="1" applyFont="1" applyFill="1" applyBorder="1" applyAlignment="1">
      <alignment horizontal="right" vertical="center"/>
    </xf>
    <xf numFmtId="189" fontId="5" fillId="0" borderId="0" xfId="7" applyNumberFormat="1" applyFont="1" applyFill="1" applyBorder="1" applyAlignment="1">
      <alignment horizontal="right" vertical="center"/>
    </xf>
    <xf numFmtId="189" fontId="8" fillId="0" borderId="0" xfId="7" applyNumberFormat="1" applyFont="1" applyFill="1" applyBorder="1" applyAlignment="1">
      <alignment horizontal="right" vertical="center"/>
    </xf>
    <xf numFmtId="189" fontId="5" fillId="0" borderId="12" xfId="7" applyNumberFormat="1" applyFont="1" applyFill="1" applyBorder="1" applyAlignment="1">
      <alignment horizontal="right" vertical="center"/>
    </xf>
    <xf numFmtId="189" fontId="7" fillId="0" borderId="0" xfId="10" applyNumberFormat="1" applyFont="1" applyFill="1" applyBorder="1" applyAlignment="1">
      <alignment horizontal="right" vertical="center"/>
    </xf>
    <xf numFmtId="189" fontId="7" fillId="0" borderId="0" xfId="3" applyNumberFormat="1" applyFont="1" applyFill="1" applyAlignment="1">
      <alignment vertical="center"/>
    </xf>
    <xf numFmtId="189" fontId="19" fillId="0" borderId="0" xfId="10" applyNumberFormat="1" applyFont="1" applyFill="1" applyBorder="1" applyAlignment="1">
      <alignment horizontal="right" vertical="center"/>
    </xf>
    <xf numFmtId="189" fontId="7" fillId="0" borderId="12" xfId="10" applyNumberFormat="1" applyFont="1" applyFill="1" applyBorder="1" applyAlignment="1">
      <alignment horizontal="right" vertical="center"/>
    </xf>
    <xf numFmtId="189" fontId="7" fillId="0" borderId="12" xfId="3" applyNumberFormat="1" applyFont="1" applyFill="1" applyBorder="1" applyAlignment="1">
      <alignment horizontal="right" vertical="center"/>
    </xf>
    <xf numFmtId="189" fontId="6" fillId="0" borderId="11" xfId="1" applyNumberFormat="1" applyFont="1" applyFill="1" applyBorder="1" applyAlignment="1">
      <alignment vertical="center"/>
    </xf>
    <xf numFmtId="189" fontId="6" fillId="0" borderId="0" xfId="1" applyNumberFormat="1" applyFont="1" applyFill="1" applyBorder="1" applyAlignment="1">
      <alignment vertical="center"/>
    </xf>
    <xf numFmtId="189" fontId="9" fillId="0" borderId="11" xfId="1" applyNumberFormat="1" applyFont="1" applyFill="1" applyBorder="1" applyAlignment="1">
      <alignment vertical="center"/>
    </xf>
    <xf numFmtId="189" fontId="9" fillId="0" borderId="0" xfId="1" applyNumberFormat="1" applyFont="1" applyFill="1" applyBorder="1" applyAlignment="1">
      <alignment vertical="center"/>
    </xf>
    <xf numFmtId="189" fontId="6" fillId="0" borderId="0" xfId="2" applyNumberFormat="1" applyFont="1" applyFill="1" applyBorder="1" applyAlignment="1">
      <alignment vertical="center"/>
    </xf>
    <xf numFmtId="189" fontId="5" fillId="0" borderId="0" xfId="2" applyNumberFormat="1" applyFont="1" applyBorder="1" applyAlignment="1">
      <alignment horizontal="right" vertical="center"/>
    </xf>
    <xf numFmtId="189" fontId="5" fillId="0" borderId="11" xfId="2" applyNumberFormat="1" applyFont="1" applyBorder="1" applyAlignment="1">
      <alignment horizontal="right" vertical="center"/>
    </xf>
    <xf numFmtId="189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3" applyFont="1">
      <alignment vertical="center"/>
    </xf>
    <xf numFmtId="0" fontId="18" fillId="0" borderId="10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8" fillId="0" borderId="0" xfId="3" applyFont="1">
      <alignment vertical="center"/>
    </xf>
    <xf numFmtId="0" fontId="5" fillId="0" borderId="0" xfId="3" applyFont="1" applyAlignment="1">
      <alignment horizontal="right" vertical="center"/>
    </xf>
    <xf numFmtId="189" fontId="5" fillId="0" borderId="0" xfId="1" applyNumberFormat="1" applyFont="1" applyAlignment="1">
      <alignment vertical="center"/>
    </xf>
    <xf numFmtId="189" fontId="8" fillId="0" borderId="0" xfId="1" applyNumberFormat="1" applyFont="1" applyFill="1" applyBorder="1" applyAlignment="1">
      <alignment horizontal="center" vertical="center"/>
    </xf>
    <xf numFmtId="38" fontId="8" fillId="0" borderId="11" xfId="2" applyFont="1" applyFill="1" applyBorder="1" applyAlignment="1">
      <alignment horizontal="center" vertical="center"/>
    </xf>
    <xf numFmtId="189" fontId="8" fillId="0" borderId="0" xfId="2" applyNumberFormat="1" applyFont="1" applyFill="1" applyBorder="1" applyAlignment="1">
      <alignment vertical="center"/>
    </xf>
    <xf numFmtId="0" fontId="9" fillId="0" borderId="29" xfId="1" applyFont="1" applyFill="1" applyBorder="1" applyAlignment="1">
      <alignment horizontal="distributed" vertical="center"/>
    </xf>
    <xf numFmtId="190" fontId="19" fillId="0" borderId="11" xfId="2" applyNumberFormat="1" applyFont="1" applyFill="1" applyBorder="1" applyAlignment="1">
      <alignment horizontal="right" vertical="center"/>
    </xf>
    <xf numFmtId="49" fontId="5" fillId="0" borderId="12" xfId="1" applyNumberFormat="1" applyFont="1" applyFill="1" applyBorder="1" applyAlignment="1">
      <alignment vertical="center"/>
    </xf>
    <xf numFmtId="49" fontId="7" fillId="0" borderId="11" xfId="1" applyNumberFormat="1" applyFont="1" applyFill="1" applyBorder="1" applyAlignment="1">
      <alignment vertical="center"/>
    </xf>
    <xf numFmtId="49" fontId="7" fillId="0" borderId="13" xfId="1" applyNumberFormat="1" applyFont="1" applyFill="1" applyBorder="1" applyAlignment="1">
      <alignment vertical="center"/>
    </xf>
    <xf numFmtId="38" fontId="20" fillId="0" borderId="0" xfId="2" applyFont="1" applyFill="1" applyBorder="1" applyAlignment="1">
      <alignment horizontal="right" vertical="center" indent="1"/>
    </xf>
    <xf numFmtId="189" fontId="20" fillId="0" borderId="0" xfId="2" applyNumberFormat="1" applyFont="1" applyFill="1" applyBorder="1" applyAlignment="1">
      <alignment horizontal="right" vertical="center" indent="1"/>
    </xf>
    <xf numFmtId="189" fontId="18" fillId="0" borderId="0" xfId="2" applyNumberFormat="1" applyFont="1" applyFill="1" applyBorder="1" applyAlignment="1">
      <alignment horizontal="right" vertical="center" indent="1"/>
    </xf>
    <xf numFmtId="0" fontId="5" fillId="0" borderId="0" xfId="3" applyFont="1" applyFill="1">
      <alignment vertical="center"/>
    </xf>
    <xf numFmtId="0" fontId="8" fillId="0" borderId="0" xfId="3" applyFont="1" applyFill="1">
      <alignment vertical="center"/>
    </xf>
    <xf numFmtId="0" fontId="5" fillId="0" borderId="0" xfId="3" applyFont="1" applyFill="1" applyAlignment="1">
      <alignment horizontal="right" vertical="center"/>
    </xf>
    <xf numFmtId="189" fontId="5" fillId="0" borderId="17" xfId="10" applyNumberFormat="1" applyFont="1" applyFill="1" applyBorder="1" applyAlignment="1">
      <alignment horizontal="right" vertical="center"/>
    </xf>
    <xf numFmtId="189" fontId="8" fillId="0" borderId="17" xfId="10" applyNumberFormat="1" applyFont="1" applyFill="1" applyBorder="1" applyAlignment="1">
      <alignment horizontal="right" vertical="center"/>
    </xf>
    <xf numFmtId="189" fontId="7" fillId="0" borderId="17" xfId="3" applyNumberFormat="1" applyFont="1" applyFill="1" applyBorder="1" applyAlignment="1">
      <alignment vertical="center"/>
    </xf>
    <xf numFmtId="189" fontId="7" fillId="0" borderId="0" xfId="3" applyNumberFormat="1" applyFont="1" applyFill="1" applyBorder="1" applyAlignment="1">
      <alignment vertical="center"/>
    </xf>
    <xf numFmtId="189" fontId="19" fillId="0" borderId="17" xfId="3" applyNumberFormat="1" applyFont="1" applyFill="1" applyBorder="1" applyAlignment="1">
      <alignment vertical="center"/>
    </xf>
    <xf numFmtId="189" fontId="19" fillId="0" borderId="0" xfId="3" applyNumberFormat="1" applyFont="1" applyFill="1" applyBorder="1" applyAlignment="1">
      <alignment vertical="center"/>
    </xf>
    <xf numFmtId="183" fontId="8" fillId="0" borderId="12" xfId="1" applyNumberFormat="1" applyFont="1" applyFill="1" applyBorder="1" applyAlignment="1">
      <alignment horizontal="center" vertical="center"/>
    </xf>
    <xf numFmtId="189" fontId="8" fillId="0" borderId="13" xfId="2" applyNumberFormat="1" applyFont="1" applyFill="1" applyBorder="1" applyAlignment="1">
      <alignment horizontal="right" vertical="center"/>
    </xf>
    <xf numFmtId="189" fontId="8" fillId="0" borderId="12" xfId="2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189" fontId="5" fillId="0" borderId="0" xfId="2" applyNumberFormat="1" applyFont="1" applyFill="1" applyBorder="1" applyAlignment="1">
      <alignment horizontal="right" vertical="center"/>
    </xf>
    <xf numFmtId="189" fontId="5" fillId="0" borderId="11" xfId="2" applyNumberFormat="1" applyFont="1" applyFill="1" applyBorder="1" applyAlignment="1">
      <alignment horizontal="right" vertical="center"/>
    </xf>
    <xf numFmtId="189" fontId="8" fillId="0" borderId="0" xfId="2" applyNumberFormat="1" applyFont="1" applyFill="1" applyBorder="1" applyAlignment="1">
      <alignment horizontal="right" vertical="center"/>
    </xf>
    <xf numFmtId="189" fontId="5" fillId="0" borderId="4" xfId="1" applyNumberFormat="1" applyFont="1" applyFill="1" applyBorder="1" applyAlignment="1">
      <alignment horizontal="center" vertical="center"/>
    </xf>
    <xf numFmtId="189" fontId="5" fillId="0" borderId="22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distributed" vertical="center"/>
    </xf>
    <xf numFmtId="0" fontId="5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4" xfId="3" applyFont="1" applyFill="1" applyBorder="1" applyAlignment="1">
      <alignment horizontal="distributed" vertical="center"/>
    </xf>
    <xf numFmtId="0" fontId="18" fillId="0" borderId="0" xfId="1" applyFont="1" applyFill="1" applyAlignment="1">
      <alignment vertical="center"/>
    </xf>
    <xf numFmtId="0" fontId="18" fillId="0" borderId="19" xfId="1" applyFont="1" applyFill="1" applyBorder="1" applyAlignment="1">
      <alignment horizontal="distributed"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vertical="center"/>
    </xf>
    <xf numFmtId="189" fontId="18" fillId="0" borderId="0" xfId="2" applyNumberFormat="1" applyFont="1" applyFill="1" applyBorder="1" applyAlignment="1">
      <alignment horizontal="right" vertical="center"/>
    </xf>
    <xf numFmtId="189" fontId="20" fillId="0" borderId="0" xfId="2" applyNumberFormat="1" applyFont="1" applyFill="1" applyBorder="1" applyAlignment="1">
      <alignment horizontal="right" vertical="center"/>
    </xf>
    <xf numFmtId="0" fontId="18" fillId="0" borderId="18" xfId="1" applyFont="1" applyFill="1" applyBorder="1" applyAlignment="1">
      <alignment horizontal="center" vertical="center"/>
    </xf>
    <xf numFmtId="38" fontId="18" fillId="0" borderId="13" xfId="2" applyFont="1" applyFill="1" applyBorder="1" applyAlignment="1">
      <alignment horizontal="right" vertical="center"/>
    </xf>
    <xf numFmtId="38" fontId="18" fillId="0" borderId="12" xfId="2" applyFont="1" applyFill="1" applyBorder="1" applyAlignment="1">
      <alignment horizontal="right" vertical="center"/>
    </xf>
    <xf numFmtId="0" fontId="18" fillId="0" borderId="0" xfId="3" applyFont="1">
      <alignment vertical="center"/>
    </xf>
    <xf numFmtId="0" fontId="18" fillId="0" borderId="0" xfId="1" applyFont="1" applyFill="1" applyBorder="1" applyAlignment="1">
      <alignment horizontal="right" vertical="center"/>
    </xf>
    <xf numFmtId="0" fontId="18" fillId="0" borderId="21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189" fontId="18" fillId="0" borderId="17" xfId="7" applyNumberFormat="1" applyFont="1" applyFill="1" applyBorder="1" applyAlignment="1">
      <alignment vertical="center"/>
    </xf>
    <xf numFmtId="189" fontId="18" fillId="0" borderId="17" xfId="1" applyNumberFormat="1" applyFont="1" applyFill="1" applyBorder="1" applyAlignment="1">
      <alignment horizontal="right" vertical="center"/>
    </xf>
    <xf numFmtId="189" fontId="18" fillId="0" borderId="17" xfId="7" applyNumberFormat="1" applyFont="1" applyFill="1" applyBorder="1" applyAlignment="1">
      <alignment horizontal="right" vertical="center"/>
    </xf>
    <xf numFmtId="189" fontId="20" fillId="0" borderId="17" xfId="1" applyNumberFormat="1" applyFont="1" applyFill="1" applyBorder="1" applyAlignment="1">
      <alignment horizontal="right" vertical="center"/>
    </xf>
    <xf numFmtId="189" fontId="20" fillId="0" borderId="17" xfId="7" applyNumberFormat="1" applyFont="1" applyFill="1" applyBorder="1" applyAlignment="1">
      <alignment horizontal="right" vertical="center"/>
    </xf>
    <xf numFmtId="189" fontId="18" fillId="0" borderId="0" xfId="7" applyNumberFormat="1" applyFont="1" applyFill="1" applyBorder="1" applyAlignment="1">
      <alignment vertical="center"/>
    </xf>
    <xf numFmtId="189" fontId="18" fillId="0" borderId="0" xfId="1" applyNumberFormat="1" applyFont="1" applyFill="1" applyBorder="1" applyAlignment="1">
      <alignment horizontal="right" vertical="center"/>
    </xf>
    <xf numFmtId="189" fontId="18" fillId="0" borderId="0" xfId="7" applyNumberFormat="1" applyFont="1" applyFill="1" applyBorder="1" applyAlignment="1">
      <alignment horizontal="right" vertical="center"/>
    </xf>
    <xf numFmtId="189" fontId="18" fillId="0" borderId="11" xfId="7" applyNumberFormat="1" applyFont="1" applyFill="1" applyBorder="1" applyAlignment="1">
      <alignment vertical="center"/>
    </xf>
    <xf numFmtId="189" fontId="18" fillId="0" borderId="0" xfId="1" applyNumberFormat="1" applyFont="1" applyFill="1" applyBorder="1" applyAlignment="1">
      <alignment vertical="center"/>
    </xf>
    <xf numFmtId="0" fontId="18" fillId="0" borderId="18" xfId="1" applyFont="1" applyFill="1" applyBorder="1" applyAlignment="1">
      <alignment vertical="center"/>
    </xf>
    <xf numFmtId="0" fontId="18" fillId="0" borderId="13" xfId="1" applyNumberFormat="1" applyFont="1" applyFill="1" applyBorder="1" applyAlignment="1">
      <alignment vertical="center"/>
    </xf>
    <xf numFmtId="0" fontId="18" fillId="0" borderId="12" xfId="1" applyNumberFormat="1" applyFont="1" applyFill="1" applyBorder="1" applyAlignment="1">
      <alignment vertical="center"/>
    </xf>
    <xf numFmtId="0" fontId="20" fillId="0" borderId="12" xfId="1" applyNumberFormat="1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20" fillId="0" borderId="0" xfId="1" applyFont="1" applyFill="1" applyAlignment="1">
      <alignment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distributed" vertical="center" shrinkToFit="1"/>
    </xf>
    <xf numFmtId="0" fontId="18" fillId="0" borderId="4" xfId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center" vertical="center" shrinkToFit="1"/>
    </xf>
    <xf numFmtId="0" fontId="18" fillId="0" borderId="14" xfId="1" applyFont="1" applyFill="1" applyBorder="1" applyAlignment="1">
      <alignment horizontal="distributed" vertical="center"/>
    </xf>
    <xf numFmtId="0" fontId="18" fillId="0" borderId="16" xfId="1" applyFont="1" applyFill="1" applyBorder="1" applyAlignment="1">
      <alignment horizontal="center" vertical="center"/>
    </xf>
    <xf numFmtId="38" fontId="18" fillId="0" borderId="11" xfId="2" applyFont="1" applyFill="1" applyBorder="1" applyAlignment="1">
      <alignment vertical="center"/>
    </xf>
    <xf numFmtId="38" fontId="18" fillId="0" borderId="0" xfId="2" applyFont="1" applyFill="1" applyBorder="1" applyAlignment="1">
      <alignment vertical="center"/>
    </xf>
    <xf numFmtId="182" fontId="18" fillId="0" borderId="0" xfId="2" applyNumberFormat="1" applyFont="1" applyFill="1" applyBorder="1" applyAlignment="1">
      <alignment vertical="center"/>
    </xf>
    <xf numFmtId="38" fontId="18" fillId="0" borderId="12" xfId="2" applyFont="1" applyFill="1" applyBorder="1" applyAlignment="1">
      <alignment vertical="center"/>
    </xf>
    <xf numFmtId="182" fontId="18" fillId="0" borderId="12" xfId="2" applyNumberFormat="1" applyFont="1" applyFill="1" applyBorder="1" applyAlignment="1">
      <alignment vertical="center"/>
    </xf>
    <xf numFmtId="189" fontId="18" fillId="0" borderId="17" xfId="1" applyNumberFormat="1" applyFont="1" applyFill="1" applyBorder="1" applyAlignment="1">
      <alignment vertical="center"/>
    </xf>
    <xf numFmtId="189" fontId="20" fillId="0" borderId="0" xfId="1" applyNumberFormat="1" applyFont="1" applyFill="1" applyBorder="1" applyAlignment="1">
      <alignment vertical="center"/>
    </xf>
    <xf numFmtId="184" fontId="18" fillId="0" borderId="12" xfId="1" applyNumberFormat="1" applyFont="1" applyFill="1" applyBorder="1" applyAlignment="1">
      <alignment vertical="center"/>
    </xf>
    <xf numFmtId="184" fontId="20" fillId="0" borderId="12" xfId="1" applyNumberFormat="1" applyFont="1" applyFill="1" applyBorder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12" xfId="1" applyFont="1" applyFill="1" applyBorder="1" applyAlignment="1">
      <alignment vertical="center"/>
    </xf>
    <xf numFmtId="0" fontId="18" fillId="0" borderId="0" xfId="1" applyFont="1" applyAlignment="1"/>
    <xf numFmtId="0" fontId="15" fillId="0" borderId="21" xfId="8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5" fillId="0" borderId="0" xfId="8" applyFont="1" applyFill="1" applyBorder="1" applyAlignment="1">
      <alignment horizontal="center" vertical="center" wrapText="1"/>
    </xf>
    <xf numFmtId="0" fontId="15" fillId="0" borderId="9" xfId="8" applyNumberFormat="1" applyFont="1" applyFill="1" applyBorder="1" applyAlignment="1">
      <alignment horizontal="center" vertical="center"/>
    </xf>
    <xf numFmtId="0" fontId="15" fillId="0" borderId="0" xfId="8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20" fillId="0" borderId="0" xfId="8" applyFont="1" applyFill="1" applyBorder="1" applyAlignment="1">
      <alignment horizontal="distributed" vertical="center"/>
    </xf>
    <xf numFmtId="185" fontId="20" fillId="0" borderId="11" xfId="8" quotePrefix="1" applyNumberFormat="1" applyFont="1" applyFill="1" applyBorder="1" applyAlignment="1">
      <alignment horizontal="right" vertical="center"/>
    </xf>
    <xf numFmtId="185" fontId="20" fillId="0" borderId="0" xfId="8" quotePrefix="1" applyNumberFormat="1" applyFont="1" applyFill="1" applyBorder="1" applyAlignment="1">
      <alignment horizontal="right" vertical="center"/>
    </xf>
    <xf numFmtId="49" fontId="18" fillId="0" borderId="0" xfId="4" applyNumberFormat="1" applyFont="1" applyFill="1" applyAlignment="1">
      <alignment horizontal="distributed" vertical="center"/>
    </xf>
    <xf numFmtId="185" fontId="18" fillId="0" borderId="11" xfId="8" quotePrefix="1" applyNumberFormat="1" applyFont="1" applyFill="1" applyBorder="1" applyAlignment="1">
      <alignment horizontal="right" vertical="center"/>
    </xf>
    <xf numFmtId="185" fontId="18" fillId="0" borderId="0" xfId="8" quotePrefix="1" applyNumberFormat="1" applyFont="1" applyFill="1" applyBorder="1" applyAlignment="1">
      <alignment horizontal="right" vertical="center"/>
    </xf>
    <xf numFmtId="188" fontId="18" fillId="0" borderId="0" xfId="8" quotePrefix="1" applyNumberFormat="1" applyFont="1" applyFill="1" applyBorder="1" applyAlignment="1">
      <alignment horizontal="right" vertical="center"/>
    </xf>
    <xf numFmtId="0" fontId="18" fillId="0" borderId="0" xfId="4" applyFont="1" applyFill="1" applyAlignment="1">
      <alignment horizontal="distributed" vertical="center"/>
    </xf>
    <xf numFmtId="0" fontId="15" fillId="0" borderId="12" xfId="0" applyFont="1" applyBorder="1" applyAlignment="1">
      <alignment horizontal="center" vertical="center" shrinkToFit="1"/>
    </xf>
    <xf numFmtId="0" fontId="15" fillId="0" borderId="13" xfId="0" applyFont="1" applyBorder="1" applyAlignment="1">
      <alignment vertical="center"/>
    </xf>
    <xf numFmtId="0" fontId="15" fillId="0" borderId="22" xfId="8" applyNumberFormat="1" applyFont="1" applyFill="1" applyBorder="1" applyAlignment="1">
      <alignment horizontal="center" vertical="center"/>
    </xf>
    <xf numFmtId="0" fontId="23" fillId="0" borderId="0" xfId="8" applyFont="1" applyFill="1" applyBorder="1" applyAlignment="1">
      <alignment horizontal="right" vertical="center"/>
    </xf>
    <xf numFmtId="0" fontId="20" fillId="0" borderId="11" xfId="9" quotePrefix="1" applyNumberFormat="1" applyFont="1" applyFill="1" applyBorder="1" applyAlignment="1">
      <alignment vertical="center"/>
    </xf>
    <xf numFmtId="0" fontId="18" fillId="0" borderId="0" xfId="8" applyFont="1" applyFill="1" applyBorder="1" applyAlignment="1">
      <alignment horizontal="distributed" vertical="center"/>
    </xf>
    <xf numFmtId="38" fontId="23" fillId="0" borderId="0" xfId="7" applyFont="1" applyAlignment="1">
      <alignment vertical="center"/>
    </xf>
    <xf numFmtId="38" fontId="20" fillId="0" borderId="0" xfId="7" quotePrefix="1" applyFont="1" applyFill="1" applyBorder="1" applyAlignment="1">
      <alignment horizontal="right" vertical="center"/>
    </xf>
    <xf numFmtId="38" fontId="15" fillId="0" borderId="0" xfId="7" applyFont="1" applyAlignment="1">
      <alignment vertical="center"/>
    </xf>
    <xf numFmtId="0" fontId="15" fillId="0" borderId="0" xfId="0" applyFont="1" applyBorder="1" applyAlignment="1">
      <alignment vertical="center"/>
    </xf>
    <xf numFmtId="189" fontId="6" fillId="0" borderId="27" xfId="2" applyNumberFormat="1" applyFont="1" applyFill="1" applyBorder="1" applyAlignment="1">
      <alignment vertical="center"/>
    </xf>
    <xf numFmtId="189" fontId="6" fillId="0" borderId="28" xfId="2" applyNumberFormat="1" applyFont="1" applyFill="1" applyBorder="1" applyAlignment="1">
      <alignment vertical="center"/>
    </xf>
    <xf numFmtId="189" fontId="6" fillId="0" borderId="28" xfId="2" applyNumberFormat="1" applyFont="1" applyFill="1" applyBorder="1" applyAlignment="1">
      <alignment horizontal="right" vertical="center"/>
    </xf>
    <xf numFmtId="189" fontId="6" fillId="0" borderId="11" xfId="2" applyNumberFormat="1" applyFont="1" applyFill="1" applyBorder="1" applyAlignment="1">
      <alignment horizontal="right" vertical="center"/>
    </xf>
    <xf numFmtId="189" fontId="6" fillId="0" borderId="0" xfId="2" applyNumberFormat="1" applyFont="1" applyFill="1" applyBorder="1" applyAlignment="1">
      <alignment horizontal="right" vertical="center"/>
    </xf>
    <xf numFmtId="189" fontId="6" fillId="0" borderId="11" xfId="2" applyNumberFormat="1" applyFont="1" applyFill="1" applyBorder="1" applyAlignment="1">
      <alignment vertical="center"/>
    </xf>
    <xf numFmtId="189" fontId="6" fillId="0" borderId="13" xfId="2" applyNumberFormat="1" applyFont="1" applyFill="1" applyBorder="1" applyAlignment="1">
      <alignment vertical="center"/>
    </xf>
    <xf numFmtId="189" fontId="6" fillId="0" borderId="12" xfId="2" applyNumberFormat="1" applyFont="1" applyFill="1" applyBorder="1" applyAlignment="1">
      <alignment vertical="center"/>
    </xf>
    <xf numFmtId="189" fontId="6" fillId="0" borderId="12" xfId="2" applyNumberFormat="1" applyFont="1" applyFill="1" applyBorder="1" applyAlignment="1">
      <alignment horizontal="right" vertical="center"/>
    </xf>
    <xf numFmtId="176" fontId="5" fillId="0" borderId="14" xfId="1" applyNumberFormat="1" applyFont="1" applyBorder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176" fontId="8" fillId="0" borderId="15" xfId="1" applyNumberFormat="1" applyFont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 wrapText="1"/>
    </xf>
    <xf numFmtId="179" fontId="18" fillId="0" borderId="4" xfId="3" applyNumberFormat="1" applyFont="1" applyBorder="1" applyAlignment="1">
      <alignment horizontal="center" vertical="center" shrinkToFit="1"/>
    </xf>
    <xf numFmtId="178" fontId="18" fillId="0" borderId="4" xfId="3" applyNumberFormat="1" applyFont="1" applyBorder="1" applyAlignment="1">
      <alignment horizontal="center" vertical="center" shrinkToFit="1"/>
    </xf>
    <xf numFmtId="0" fontId="18" fillId="0" borderId="4" xfId="3" applyFont="1" applyBorder="1" applyAlignment="1">
      <alignment horizontal="center" vertical="center" shrinkToFit="1"/>
    </xf>
    <xf numFmtId="0" fontId="20" fillId="0" borderId="4" xfId="3" applyFont="1" applyBorder="1" applyAlignment="1">
      <alignment horizontal="center" vertical="center" shrinkToFit="1"/>
    </xf>
    <xf numFmtId="0" fontId="18" fillId="0" borderId="0" xfId="0" applyFont="1" applyFill="1"/>
    <xf numFmtId="189" fontId="20" fillId="0" borderId="0" xfId="1" applyNumberFormat="1" applyFont="1" applyFill="1" applyBorder="1" applyAlignment="1">
      <alignment horizontal="right" vertical="center"/>
    </xf>
    <xf numFmtId="189" fontId="20" fillId="0" borderId="0" xfId="7" applyNumberFormat="1" applyFont="1" applyFill="1" applyBorder="1" applyAlignment="1">
      <alignment horizontal="right" vertical="center"/>
    </xf>
    <xf numFmtId="189" fontId="20" fillId="0" borderId="0" xfId="7" applyNumberFormat="1" applyFont="1" applyFill="1" applyBorder="1" applyAlignment="1">
      <alignment vertical="center"/>
    </xf>
    <xf numFmtId="189" fontId="5" fillId="0" borderId="4" xfId="1" applyNumberFormat="1" applyFont="1" applyBorder="1" applyAlignment="1">
      <alignment horizontal="center" vertical="center"/>
    </xf>
    <xf numFmtId="49" fontId="5" fillId="0" borderId="11" xfId="2" applyNumberFormat="1" applyFont="1" applyFill="1" applyBorder="1" applyAlignment="1">
      <alignment horizontal="center" vertical="center"/>
    </xf>
    <xf numFmtId="189" fontId="8" fillId="0" borderId="0" xfId="1" applyNumberFormat="1" applyFont="1" applyAlignment="1">
      <alignment horizontal="center" vertical="center"/>
    </xf>
    <xf numFmtId="49" fontId="8" fillId="0" borderId="11" xfId="2" applyNumberFormat="1" applyFont="1" applyFill="1" applyBorder="1" applyAlignment="1">
      <alignment horizontal="center" vertical="center"/>
    </xf>
    <xf numFmtId="189" fontId="8" fillId="0" borderId="11" xfId="2" applyNumberFormat="1" applyFont="1" applyFill="1" applyBorder="1" applyAlignment="1">
      <alignment horizontal="right" vertical="center"/>
    </xf>
    <xf numFmtId="176" fontId="7" fillId="0" borderId="4" xfId="1" applyNumberFormat="1" applyFont="1" applyBorder="1" applyAlignment="1">
      <alignment horizontal="center" vertical="center"/>
    </xf>
    <xf numFmtId="49" fontId="7" fillId="0" borderId="11" xfId="1" applyNumberFormat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76" fontId="19" fillId="0" borderId="4" xfId="1" applyNumberFormat="1" applyFont="1" applyBorder="1" applyAlignment="1">
      <alignment horizontal="center" vertical="center"/>
    </xf>
    <xf numFmtId="190" fontId="19" fillId="0" borderId="0" xfId="2" applyNumberFormat="1" applyFont="1" applyFill="1" applyBorder="1" applyAlignment="1">
      <alignment horizontal="right" vertical="center"/>
    </xf>
    <xf numFmtId="49" fontId="19" fillId="0" borderId="11" xfId="1" applyNumberFormat="1" applyFont="1" applyFill="1" applyBorder="1" applyAlignment="1">
      <alignment horizontal="center" vertical="center"/>
    </xf>
    <xf numFmtId="0" fontId="19" fillId="0" borderId="0" xfId="1" applyFont="1" applyFill="1" applyAlignment="1">
      <alignment vertical="center"/>
    </xf>
    <xf numFmtId="0" fontId="19" fillId="0" borderId="4" xfId="1" applyFont="1" applyBorder="1" applyAlignment="1">
      <alignment horizontal="center" vertical="center"/>
    </xf>
    <xf numFmtId="176" fontId="18" fillId="0" borderId="14" xfId="1" applyNumberFormat="1" applyFont="1" applyBorder="1" applyAlignment="1">
      <alignment horizontal="center" vertical="center" shrinkToFit="1"/>
    </xf>
    <xf numFmtId="176" fontId="20" fillId="0" borderId="15" xfId="1" applyNumberFormat="1" applyFont="1" applyBorder="1" applyAlignment="1">
      <alignment horizontal="center" vertical="center" shrinkToFit="1"/>
    </xf>
    <xf numFmtId="189" fontId="20" fillId="0" borderId="17" xfId="1" applyNumberFormat="1" applyFont="1" applyFill="1" applyBorder="1" applyAlignment="1">
      <alignment vertical="center"/>
    </xf>
    <xf numFmtId="176" fontId="18" fillId="0" borderId="4" xfId="1" applyNumberFormat="1" applyFont="1" applyBorder="1" applyAlignment="1">
      <alignment horizontal="center" vertical="center"/>
    </xf>
    <xf numFmtId="178" fontId="18" fillId="0" borderId="4" xfId="1" applyNumberFormat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38" fontId="20" fillId="0" borderId="11" xfId="2" applyFont="1" applyFill="1" applyBorder="1" applyAlignment="1">
      <alignment vertical="center"/>
    </xf>
    <xf numFmtId="38" fontId="20" fillId="0" borderId="0" xfId="2" applyFont="1" applyFill="1" applyBorder="1" applyAlignment="1">
      <alignment vertical="center"/>
    </xf>
    <xf numFmtId="182" fontId="20" fillId="0" borderId="0" xfId="2" applyNumberFormat="1" applyFont="1" applyFill="1" applyBorder="1" applyAlignment="1">
      <alignment vertical="center"/>
    </xf>
    <xf numFmtId="189" fontId="18" fillId="0" borderId="0" xfId="1" applyNumberFormat="1" applyFont="1" applyFill="1" applyBorder="1" applyAlignment="1">
      <alignment horizontal="right" vertical="center" indent="1"/>
    </xf>
    <xf numFmtId="189" fontId="8" fillId="0" borderId="12" xfId="7" applyNumberFormat="1" applyFont="1" applyFill="1" applyBorder="1" applyAlignment="1">
      <alignment horizontal="right" vertical="center"/>
    </xf>
    <xf numFmtId="189" fontId="19" fillId="0" borderId="0" xfId="3" applyNumberFormat="1" applyFont="1" applyFill="1" applyBorder="1" applyAlignment="1">
      <alignment horizontal="right" vertical="center"/>
    </xf>
    <xf numFmtId="189" fontId="19" fillId="0" borderId="12" xfId="3" applyNumberFormat="1" applyFont="1" applyFill="1" applyBorder="1" applyAlignment="1">
      <alignment horizontal="right" vertical="center"/>
    </xf>
    <xf numFmtId="179" fontId="5" fillId="0" borderId="4" xfId="1" applyNumberFormat="1" applyFont="1" applyBorder="1" applyAlignment="1">
      <alignment horizontal="center" vertical="center"/>
    </xf>
    <xf numFmtId="183" fontId="5" fillId="0" borderId="4" xfId="1" applyNumberFormat="1" applyFont="1" applyBorder="1" applyAlignment="1">
      <alignment horizontal="center" vertical="center"/>
    </xf>
    <xf numFmtId="183" fontId="8" fillId="0" borderId="0" xfId="1" applyNumberFormat="1" applyFont="1" applyAlignment="1">
      <alignment horizontal="center" vertical="center"/>
    </xf>
    <xf numFmtId="183" fontId="5" fillId="0" borderId="0" xfId="1" applyNumberFormat="1" applyFont="1" applyAlignment="1">
      <alignment horizontal="center" vertical="center"/>
    </xf>
    <xf numFmtId="183" fontId="8" fillId="0" borderId="12" xfId="1" applyNumberFormat="1" applyFont="1" applyBorder="1" applyAlignment="1">
      <alignment horizontal="center" vertical="center"/>
    </xf>
    <xf numFmtId="189" fontId="8" fillId="0" borderId="12" xfId="1" applyNumberFormat="1" applyFont="1" applyFill="1" applyBorder="1" applyAlignment="1">
      <alignment horizontal="right" vertical="center"/>
    </xf>
    <xf numFmtId="189" fontId="8" fillId="0" borderId="12" xfId="1" applyNumberFormat="1" applyFont="1" applyFill="1" applyBorder="1" applyAlignment="1">
      <alignment vertical="center"/>
    </xf>
    <xf numFmtId="189" fontId="8" fillId="0" borderId="12" xfId="2" applyNumberFormat="1" applyFont="1" applyFill="1" applyBorder="1" applyAlignment="1">
      <alignment vertical="center"/>
    </xf>
    <xf numFmtId="0" fontId="24" fillId="0" borderId="0" xfId="1" applyFont="1" applyAlignment="1">
      <alignment vertical="center"/>
    </xf>
    <xf numFmtId="0" fontId="18" fillId="0" borderId="2" xfId="1" applyFont="1" applyFill="1" applyBorder="1" applyAlignment="1">
      <alignment vertical="center"/>
    </xf>
    <xf numFmtId="0" fontId="18" fillId="0" borderId="3" xfId="1" applyNumberFormat="1" applyFont="1" applyFill="1" applyBorder="1" applyAlignment="1">
      <alignment vertical="center"/>
    </xf>
    <xf numFmtId="0" fontId="18" fillId="0" borderId="1" xfId="1" applyNumberFormat="1" applyFont="1" applyFill="1" applyBorder="1" applyAlignment="1">
      <alignment vertical="center"/>
    </xf>
    <xf numFmtId="0" fontId="20" fillId="0" borderId="1" xfId="1" applyNumberFormat="1" applyFont="1" applyFill="1" applyBorder="1" applyAlignment="1">
      <alignment vertical="center"/>
    </xf>
    <xf numFmtId="0" fontId="9" fillId="0" borderId="12" xfId="1" applyFont="1" applyFill="1" applyBorder="1" applyAlignment="1">
      <alignment horizontal="distributed" vertical="center"/>
    </xf>
    <xf numFmtId="0" fontId="9" fillId="0" borderId="4" xfId="1" applyFont="1" applyFill="1" applyBorder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Fill="1" applyBorder="1" applyAlignment="1">
      <alignment horizontal="distributed" vertical="center"/>
    </xf>
    <xf numFmtId="178" fontId="6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distributed" vertical="center"/>
    </xf>
    <xf numFmtId="0" fontId="6" fillId="0" borderId="10" xfId="1" applyFont="1" applyFill="1" applyBorder="1" applyAlignment="1">
      <alignment horizontal="distributed" vertical="center"/>
    </xf>
    <xf numFmtId="176" fontId="6" fillId="0" borderId="0" xfId="1" applyNumberFormat="1" applyFont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15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176" fontId="18" fillId="0" borderId="15" xfId="1" applyNumberFormat="1" applyFont="1" applyBorder="1" applyAlignment="1">
      <alignment horizontal="center" vertical="center"/>
    </xf>
    <xf numFmtId="176" fontId="18" fillId="0" borderId="20" xfId="1" applyNumberFormat="1" applyFont="1" applyBorder="1" applyAlignment="1">
      <alignment horizontal="center" vertical="center"/>
    </xf>
    <xf numFmtId="176" fontId="20" fillId="0" borderId="15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189" fontId="5" fillId="0" borderId="0" xfId="2" applyNumberFormat="1" applyFont="1" applyFill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89" fontId="5" fillId="0" borderId="11" xfId="2" applyNumberFormat="1" applyFont="1" applyFill="1" applyBorder="1" applyAlignment="1">
      <alignment horizontal="right" vertical="center"/>
    </xf>
    <xf numFmtId="189" fontId="8" fillId="0" borderId="0" xfId="2" applyNumberFormat="1" applyFont="1" applyFill="1" applyBorder="1" applyAlignment="1">
      <alignment horizontal="right" vertical="center"/>
    </xf>
    <xf numFmtId="189" fontId="8" fillId="0" borderId="11" xfId="2" applyNumberFormat="1" applyFont="1" applyFill="1" applyBorder="1" applyAlignment="1">
      <alignment horizontal="right" vertical="center"/>
    </xf>
    <xf numFmtId="189" fontId="5" fillId="0" borderId="8" xfId="1" applyNumberFormat="1" applyFont="1" applyFill="1" applyBorder="1" applyAlignment="1">
      <alignment horizontal="center" vertical="center"/>
    </xf>
    <xf numFmtId="189" fontId="5" fillId="0" borderId="10" xfId="1" applyNumberFormat="1" applyFont="1" applyFill="1" applyBorder="1" applyAlignment="1">
      <alignment horizontal="center" vertical="center"/>
    </xf>
    <xf numFmtId="189" fontId="2" fillId="0" borderId="0" xfId="1" applyNumberFormat="1" applyFont="1" applyAlignment="1">
      <alignment horizontal="center" vertical="center"/>
    </xf>
    <xf numFmtId="189" fontId="5" fillId="0" borderId="2" xfId="1" applyNumberFormat="1" applyFont="1" applyFill="1" applyBorder="1" applyAlignment="1">
      <alignment horizontal="center" vertical="center"/>
    </xf>
    <xf numFmtId="189" fontId="5" fillId="0" borderId="4" xfId="1" applyNumberFormat="1" applyFont="1" applyFill="1" applyBorder="1" applyAlignment="1">
      <alignment horizontal="center" vertical="center"/>
    </xf>
    <xf numFmtId="189" fontId="5" fillId="0" borderId="7" xfId="1" applyNumberFormat="1" applyFont="1" applyFill="1" applyBorder="1" applyAlignment="1">
      <alignment horizontal="center" vertical="center"/>
    </xf>
    <xf numFmtId="189" fontId="5" fillId="0" borderId="15" xfId="1" applyNumberFormat="1" applyFont="1" applyFill="1" applyBorder="1" applyAlignment="1">
      <alignment horizontal="center" vertical="center"/>
    </xf>
    <xf numFmtId="189" fontId="5" fillId="0" borderId="19" xfId="1" applyNumberFormat="1" applyFont="1" applyFill="1" applyBorder="1" applyAlignment="1">
      <alignment horizontal="center" vertical="center"/>
    </xf>
    <xf numFmtId="189" fontId="5" fillId="0" borderId="20" xfId="1" applyNumberFormat="1" applyFont="1" applyFill="1" applyBorder="1" applyAlignment="1">
      <alignment horizontal="center" vertical="center"/>
    </xf>
    <xf numFmtId="189" fontId="5" fillId="0" borderId="9" xfId="1" applyNumberFormat="1" applyFont="1" applyFill="1" applyBorder="1" applyAlignment="1">
      <alignment horizontal="center" vertical="center"/>
    </xf>
    <xf numFmtId="189" fontId="5" fillId="0" borderId="5" xfId="1" applyNumberFormat="1" applyFont="1" applyFill="1" applyBorder="1" applyAlignment="1">
      <alignment horizontal="center" vertical="center"/>
    </xf>
    <xf numFmtId="189" fontId="5" fillId="0" borderId="22" xfId="1" applyNumberFormat="1" applyFont="1" applyFill="1" applyBorder="1" applyAlignment="1">
      <alignment horizontal="center" vertical="center"/>
    </xf>
    <xf numFmtId="189" fontId="5" fillId="0" borderId="25" xfId="1" applyNumberFormat="1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Fill="1" applyBorder="1" applyAlignment="1">
      <alignment horizontal="distributed" vertical="center"/>
    </xf>
    <xf numFmtId="0" fontId="7" fillId="0" borderId="7" xfId="1" applyFont="1" applyFill="1" applyBorder="1" applyAlignment="1">
      <alignment horizontal="distributed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3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176" fontId="18" fillId="0" borderId="23" xfId="1" applyNumberFormat="1" applyFont="1" applyBorder="1" applyAlignment="1">
      <alignment horizontal="center" vertical="center"/>
    </xf>
    <xf numFmtId="176" fontId="18" fillId="0" borderId="10" xfId="1" applyNumberFormat="1" applyFont="1" applyBorder="1" applyAlignment="1">
      <alignment horizontal="center" vertical="center"/>
    </xf>
    <xf numFmtId="0" fontId="5" fillId="0" borderId="17" xfId="3" applyFont="1" applyFill="1" applyBorder="1" applyAlignment="1">
      <alignment horizontal="distributed" vertical="center"/>
    </xf>
    <xf numFmtId="0" fontId="5" fillId="0" borderId="16" xfId="3" applyFont="1" applyFill="1" applyBorder="1" applyAlignment="1">
      <alignment horizontal="distributed" vertical="center"/>
    </xf>
    <xf numFmtId="0" fontId="5" fillId="0" borderId="0" xfId="3" applyFont="1" applyFill="1" applyBorder="1" applyAlignment="1">
      <alignment horizontal="distributed" vertical="center"/>
    </xf>
    <xf numFmtId="0" fontId="5" fillId="0" borderId="4" xfId="3" applyFont="1" applyFill="1" applyBorder="1" applyAlignment="1">
      <alignment horizontal="distributed" vertical="center"/>
    </xf>
    <xf numFmtId="0" fontId="2" fillId="0" borderId="0" xfId="3" applyFont="1" applyFill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179" fontId="5" fillId="0" borderId="15" xfId="3" applyNumberFormat="1" applyFont="1" applyFill="1" applyBorder="1" applyAlignment="1">
      <alignment horizontal="center" vertical="center"/>
    </xf>
    <xf numFmtId="179" fontId="5" fillId="0" borderId="20" xfId="3" applyNumberFormat="1" applyFont="1" applyFill="1" applyBorder="1" applyAlignment="1">
      <alignment horizontal="center" vertical="center"/>
    </xf>
    <xf numFmtId="176" fontId="5" fillId="0" borderId="15" xfId="3" applyNumberFormat="1" applyFont="1" applyFill="1" applyBorder="1" applyAlignment="1">
      <alignment horizontal="center" vertical="center"/>
    </xf>
    <xf numFmtId="176" fontId="5" fillId="0" borderId="20" xfId="3" applyNumberFormat="1" applyFont="1" applyFill="1" applyBorder="1" applyAlignment="1">
      <alignment horizontal="center" vertical="center"/>
    </xf>
    <xf numFmtId="176" fontId="8" fillId="0" borderId="15" xfId="3" applyNumberFormat="1" applyFont="1" applyFill="1" applyBorder="1" applyAlignment="1">
      <alignment horizontal="center" vertical="center"/>
    </xf>
    <xf numFmtId="0" fontId="8" fillId="0" borderId="19" xfId="3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6" fillId="0" borderId="17" xfId="3" applyFont="1" applyFill="1" applyBorder="1" applyAlignment="1">
      <alignment horizontal="distributed" vertical="center"/>
    </xf>
    <xf numFmtId="0" fontId="6" fillId="0" borderId="16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4" xfId="3" applyFont="1" applyFill="1" applyBorder="1" applyAlignment="1">
      <alignment horizontal="distributed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179" fontId="5" fillId="0" borderId="15" xfId="3" applyNumberFormat="1" applyFont="1" applyBorder="1" applyAlignment="1">
      <alignment horizontal="center" vertical="center"/>
    </xf>
    <xf numFmtId="179" fontId="5" fillId="0" borderId="20" xfId="3" applyNumberFormat="1" applyFont="1" applyBorder="1" applyAlignment="1">
      <alignment horizontal="center" vertical="center"/>
    </xf>
    <xf numFmtId="179" fontId="8" fillId="0" borderId="15" xfId="3" applyNumberFormat="1" applyFont="1" applyBorder="1" applyAlignment="1">
      <alignment horizontal="center" vertical="center"/>
    </xf>
    <xf numFmtId="179" fontId="8" fillId="0" borderId="19" xfId="3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0" xfId="8" applyFont="1" applyFill="1" applyBorder="1" applyAlignment="1">
      <alignment horizontal="center" vertical="center" wrapText="1"/>
    </xf>
    <xf numFmtId="0" fontId="15" fillId="0" borderId="21" xfId="8" applyFont="1" applyFill="1" applyBorder="1" applyAlignment="1">
      <alignment horizontal="center" vertical="center" wrapText="1"/>
    </xf>
    <xf numFmtId="0" fontId="15" fillId="0" borderId="10" xfId="8" applyNumberFormat="1" applyFont="1" applyFill="1" applyBorder="1" applyAlignment="1">
      <alignment horizontal="center" vertical="center"/>
    </xf>
    <xf numFmtId="0" fontId="15" fillId="0" borderId="21" xfId="8" applyNumberFormat="1" applyFont="1" applyFill="1" applyBorder="1" applyAlignment="1">
      <alignment horizontal="center" vertical="center"/>
    </xf>
    <xf numFmtId="0" fontId="15" fillId="0" borderId="5" xfId="8" applyNumberFormat="1" applyFont="1" applyFill="1" applyBorder="1" applyAlignment="1">
      <alignment horizontal="center" vertical="center"/>
    </xf>
    <xf numFmtId="0" fontId="15" fillId="0" borderId="10" xfId="8" applyFont="1" applyFill="1" applyBorder="1" applyAlignment="1">
      <alignment horizontal="distributed" vertical="center" wrapText="1"/>
    </xf>
    <xf numFmtId="0" fontId="15" fillId="0" borderId="21" xfId="8" applyFont="1" applyFill="1" applyBorder="1" applyAlignment="1">
      <alignment horizontal="distributed" vertical="center" wrapText="1"/>
    </xf>
    <xf numFmtId="0" fontId="15" fillId="0" borderId="23" xfId="8" applyNumberFormat="1" applyFont="1" applyFill="1" applyBorder="1" applyAlignment="1">
      <alignment horizontal="center" vertical="center"/>
    </xf>
    <xf numFmtId="0" fontId="15" fillId="0" borderId="3" xfId="8" applyNumberFormat="1" applyFont="1" applyFill="1" applyBorder="1" applyAlignment="1">
      <alignment horizontal="center" vertical="center"/>
    </xf>
    <xf numFmtId="0" fontId="15" fillId="0" borderId="19" xfId="8" applyNumberFormat="1" applyFont="1" applyFill="1" applyBorder="1" applyAlignment="1">
      <alignment horizontal="center" vertical="center"/>
    </xf>
    <xf numFmtId="0" fontId="15" fillId="0" borderId="20" xfId="8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</cellXfs>
  <cellStyles count="11">
    <cellStyle name="パーセント" xfId="9" builtinId="5"/>
    <cellStyle name="桁区切り" xfId="7" builtinId="6"/>
    <cellStyle name="桁区切り 2" xfId="2" xr:uid="{00000000-0005-0000-0000-000002000000}"/>
    <cellStyle name="桁区切り 2 2" xfId="10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3" xfId="8" xr:uid="{00000000-0005-0000-0000-000007000000}"/>
    <cellStyle name="標準 3" xfId="4" xr:uid="{00000000-0005-0000-0000-000008000000}"/>
    <cellStyle name="標準 4" xfId="5" xr:uid="{00000000-0005-0000-0000-000009000000}"/>
    <cellStyle name="標準 5" xfId="6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26"/>
  <sheetViews>
    <sheetView tabSelected="1" view="pageBreakPreview" zoomScaleNormal="90" zoomScaleSheetLayoutView="100" workbookViewId="0">
      <selection activeCell="R7" sqref="R7"/>
    </sheetView>
  </sheetViews>
  <sheetFormatPr defaultColWidth="9" defaultRowHeight="12"/>
  <cols>
    <col min="1" max="1" width="3.36328125" style="70" customWidth="1"/>
    <col min="2" max="2" width="8.7265625" style="70" customWidth="1"/>
    <col min="3" max="3" width="6.6328125" style="70" customWidth="1"/>
    <col min="4" max="4" width="9.26953125" style="70" customWidth="1"/>
    <col min="5" max="5" width="11.36328125" style="70" customWidth="1"/>
    <col min="6" max="6" width="8.7265625" style="70" customWidth="1"/>
    <col min="7" max="7" width="11.08984375" style="70" customWidth="1"/>
    <col min="8" max="8" width="4.6328125" style="70" customWidth="1"/>
    <col min="9" max="9" width="7.36328125" style="70" customWidth="1"/>
    <col min="10" max="10" width="7.6328125" style="70" customWidth="1"/>
    <col min="11" max="11" width="7.36328125" style="70" customWidth="1"/>
    <col min="12" max="16384" width="9" style="70"/>
  </cols>
  <sheetData>
    <row r="1" spans="1:11" ht="22.5" customHeight="1">
      <c r="A1" s="315" t="s">
        <v>222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1" ht="7.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18" customHeight="1">
      <c r="A3" s="316" t="s">
        <v>223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</row>
    <row r="4" spans="1:11" ht="7.5" customHeight="1" thickBot="1">
      <c r="B4" s="1"/>
    </row>
    <row r="5" spans="1:11" ht="16.5" customHeight="1">
      <c r="A5" s="317" t="s">
        <v>0</v>
      </c>
      <c r="B5" s="318"/>
      <c r="C5" s="323" t="s">
        <v>1</v>
      </c>
      <c r="D5" s="317"/>
      <c r="E5" s="318"/>
      <c r="F5" s="323" t="s">
        <v>2</v>
      </c>
      <c r="G5" s="318"/>
      <c r="H5" s="323" t="s">
        <v>3</v>
      </c>
      <c r="I5" s="317"/>
      <c r="J5" s="318"/>
      <c r="K5" s="2" t="s">
        <v>4</v>
      </c>
    </row>
    <row r="6" spans="1:11" ht="16.5" customHeight="1">
      <c r="A6" s="319"/>
      <c r="B6" s="320"/>
      <c r="C6" s="324"/>
      <c r="D6" s="321"/>
      <c r="E6" s="322"/>
      <c r="F6" s="324"/>
      <c r="G6" s="322"/>
      <c r="H6" s="324"/>
      <c r="I6" s="321"/>
      <c r="J6" s="322"/>
      <c r="K6" s="3" t="s">
        <v>5</v>
      </c>
    </row>
    <row r="7" spans="1:11" ht="16.5" customHeight="1">
      <c r="A7" s="319"/>
      <c r="B7" s="320"/>
      <c r="C7" s="325" t="s">
        <v>6</v>
      </c>
      <c r="D7" s="325" t="s">
        <v>7</v>
      </c>
      <c r="E7" s="325" t="s">
        <v>8</v>
      </c>
      <c r="F7" s="325" t="s">
        <v>7</v>
      </c>
      <c r="G7" s="325" t="s">
        <v>8</v>
      </c>
      <c r="H7" s="325" t="s">
        <v>9</v>
      </c>
      <c r="I7" s="325" t="s">
        <v>7</v>
      </c>
      <c r="J7" s="327" t="s">
        <v>10</v>
      </c>
      <c r="K7" s="4" t="s">
        <v>11</v>
      </c>
    </row>
    <row r="8" spans="1:11" ht="16.5" customHeight="1">
      <c r="A8" s="321"/>
      <c r="B8" s="322"/>
      <c r="C8" s="326"/>
      <c r="D8" s="326"/>
      <c r="E8" s="326"/>
      <c r="F8" s="326"/>
      <c r="G8" s="326"/>
      <c r="H8" s="326"/>
      <c r="I8" s="326"/>
      <c r="J8" s="328"/>
      <c r="K8" s="3" t="s">
        <v>12</v>
      </c>
    </row>
    <row r="9" spans="1:11" ht="16.5" customHeight="1">
      <c r="A9" s="5"/>
      <c r="B9" s="153"/>
      <c r="C9" s="6" t="s">
        <v>13</v>
      </c>
      <c r="D9" s="6" t="s">
        <v>14</v>
      </c>
      <c r="E9" s="6" t="s">
        <v>15</v>
      </c>
      <c r="F9" s="6" t="s">
        <v>14</v>
      </c>
      <c r="G9" s="6" t="s">
        <v>15</v>
      </c>
      <c r="H9" s="6" t="s">
        <v>13</v>
      </c>
      <c r="I9" s="6" t="s">
        <v>14</v>
      </c>
      <c r="J9" s="6" t="s">
        <v>15</v>
      </c>
      <c r="K9" s="6"/>
    </row>
    <row r="10" spans="1:11" ht="16.5" customHeight="1">
      <c r="A10" s="329" t="s">
        <v>141</v>
      </c>
      <c r="B10" s="330"/>
      <c r="C10" s="112">
        <v>1266</v>
      </c>
      <c r="D10" s="113">
        <v>203392</v>
      </c>
      <c r="E10" s="113">
        <v>1979388</v>
      </c>
      <c r="F10" s="113">
        <v>51857</v>
      </c>
      <c r="G10" s="113">
        <v>1911002</v>
      </c>
      <c r="H10" s="113">
        <v>175</v>
      </c>
      <c r="I10" s="113">
        <v>12514</v>
      </c>
      <c r="J10" s="113">
        <v>254526</v>
      </c>
      <c r="K10" s="113">
        <v>12</v>
      </c>
    </row>
    <row r="11" spans="1:11" ht="16.5" customHeight="1">
      <c r="A11" s="314" t="s">
        <v>145</v>
      </c>
      <c r="B11" s="314"/>
      <c r="C11" s="112">
        <v>1275</v>
      </c>
      <c r="D11" s="113">
        <v>203710</v>
      </c>
      <c r="E11" s="113">
        <v>1981796</v>
      </c>
      <c r="F11" s="113">
        <v>199123</v>
      </c>
      <c r="G11" s="113">
        <v>1913460</v>
      </c>
      <c r="H11" s="113">
        <v>176</v>
      </c>
      <c r="I11" s="113">
        <v>12516</v>
      </c>
      <c r="J11" s="113">
        <v>254538.9</v>
      </c>
      <c r="K11" s="113">
        <v>12</v>
      </c>
    </row>
    <row r="12" spans="1:11" ht="16.5" customHeight="1">
      <c r="A12" s="311" t="s">
        <v>224</v>
      </c>
      <c r="B12" s="311"/>
      <c r="C12" s="112">
        <v>1281</v>
      </c>
      <c r="D12" s="113">
        <v>203974</v>
      </c>
      <c r="E12" s="113">
        <v>1983911</v>
      </c>
      <c r="F12" s="113">
        <v>199387</v>
      </c>
      <c r="G12" s="113">
        <v>1915665</v>
      </c>
      <c r="H12" s="113">
        <v>176</v>
      </c>
      <c r="I12" s="113">
        <v>12516</v>
      </c>
      <c r="J12" s="113">
        <v>254538.9</v>
      </c>
      <c r="K12" s="113">
        <v>12</v>
      </c>
    </row>
    <row r="13" spans="1:11" ht="16.5" customHeight="1">
      <c r="A13" s="311" t="s">
        <v>225</v>
      </c>
      <c r="B13" s="311"/>
      <c r="C13" s="112">
        <v>1302</v>
      </c>
      <c r="D13" s="113">
        <v>205493</v>
      </c>
      <c r="E13" s="113">
        <v>1999218</v>
      </c>
      <c r="F13" s="113">
        <v>198911</v>
      </c>
      <c r="G13" s="113">
        <v>1907577</v>
      </c>
      <c r="H13" s="113">
        <v>166</v>
      </c>
      <c r="I13" s="113">
        <v>10374</v>
      </c>
      <c r="J13" s="113">
        <v>243825</v>
      </c>
      <c r="K13" s="113">
        <v>12</v>
      </c>
    </row>
    <row r="14" spans="1:11" s="16" customFormat="1" ht="16.5" customHeight="1">
      <c r="A14" s="312" t="s">
        <v>226</v>
      </c>
      <c r="B14" s="312"/>
      <c r="C14" s="114">
        <f>SUM(C16+C17+C20+C23)</f>
        <v>1305</v>
      </c>
      <c r="D14" s="115">
        <f>SUM(D16+D17+D20+D23)</f>
        <v>205660</v>
      </c>
      <c r="E14" s="115">
        <f t="shared" ref="E14:J14" si="0">SUM(E16+E17+E20+E23)</f>
        <v>2000831</v>
      </c>
      <c r="F14" s="115">
        <f t="shared" si="0"/>
        <v>199078</v>
      </c>
      <c r="G14" s="115">
        <f>SUM(G16+G17+G20+G23)</f>
        <v>1909625</v>
      </c>
      <c r="H14" s="115">
        <f>SUM(H16+H17+H20+H23)</f>
        <v>166</v>
      </c>
      <c r="I14" s="115">
        <f t="shared" si="0"/>
        <v>10374</v>
      </c>
      <c r="J14" s="115">
        <f t="shared" si="0"/>
        <v>243825</v>
      </c>
      <c r="K14" s="115">
        <f>SUM(K16+K20+K23)</f>
        <v>12</v>
      </c>
    </row>
    <row r="15" spans="1:11" ht="16.5" customHeight="1">
      <c r="A15" s="5"/>
      <c r="B15" s="153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1" ht="16.5" customHeight="1">
      <c r="A16" s="313" t="s">
        <v>16</v>
      </c>
      <c r="B16" s="310"/>
      <c r="C16" s="249">
        <v>2</v>
      </c>
      <c r="D16" s="250">
        <v>8211</v>
      </c>
      <c r="E16" s="250">
        <v>212527</v>
      </c>
      <c r="F16" s="250">
        <v>8211</v>
      </c>
      <c r="G16" s="250">
        <v>212527</v>
      </c>
      <c r="H16" s="250">
        <v>16</v>
      </c>
      <c r="I16" s="250">
        <v>1894</v>
      </c>
      <c r="J16" s="250">
        <v>18600</v>
      </c>
      <c r="K16" s="251">
        <v>3</v>
      </c>
    </row>
    <row r="17" spans="1:11" ht="16.5" customHeight="1">
      <c r="A17" s="313" t="s">
        <v>17</v>
      </c>
      <c r="B17" s="310"/>
      <c r="C17" s="252">
        <f>+C18+C19</f>
        <v>2</v>
      </c>
      <c r="D17" s="253">
        <f t="shared" ref="D17:K17" si="1">+D18+D19</f>
        <v>7694</v>
      </c>
      <c r="E17" s="253">
        <f t="shared" si="1"/>
        <v>209090</v>
      </c>
      <c r="F17" s="253">
        <f t="shared" si="1"/>
        <v>7694</v>
      </c>
      <c r="G17" s="253">
        <f t="shared" si="1"/>
        <v>209090</v>
      </c>
      <c r="H17" s="253">
        <f t="shared" si="1"/>
        <v>14</v>
      </c>
      <c r="I17" s="253">
        <f t="shared" si="1"/>
        <v>7694</v>
      </c>
      <c r="J17" s="253">
        <f t="shared" si="1"/>
        <v>209090</v>
      </c>
      <c r="K17" s="253">
        <f t="shared" si="1"/>
        <v>0</v>
      </c>
    </row>
    <row r="18" spans="1:11" ht="16.5" customHeight="1">
      <c r="A18" s="41"/>
      <c r="B18" s="45" t="s">
        <v>18</v>
      </c>
      <c r="C18" s="252">
        <v>1</v>
      </c>
      <c r="D18" s="253">
        <v>4226</v>
      </c>
      <c r="E18" s="253">
        <v>122560</v>
      </c>
      <c r="F18" s="253">
        <v>4226</v>
      </c>
      <c r="G18" s="253">
        <v>122560</v>
      </c>
      <c r="H18" s="253">
        <v>5</v>
      </c>
      <c r="I18" s="253">
        <v>4226</v>
      </c>
      <c r="J18" s="253">
        <v>122560</v>
      </c>
      <c r="K18" s="253">
        <v>0</v>
      </c>
    </row>
    <row r="19" spans="1:11" ht="16.5" customHeight="1">
      <c r="A19" s="41"/>
      <c r="B19" s="45" t="s">
        <v>19</v>
      </c>
      <c r="C19" s="249">
        <v>1</v>
      </c>
      <c r="D19" s="250">
        <v>3468</v>
      </c>
      <c r="E19" s="250">
        <v>86530</v>
      </c>
      <c r="F19" s="251">
        <v>3468</v>
      </c>
      <c r="G19" s="251">
        <v>86530</v>
      </c>
      <c r="H19" s="250">
        <v>9</v>
      </c>
      <c r="I19" s="250">
        <v>3468</v>
      </c>
      <c r="J19" s="250">
        <v>86530</v>
      </c>
      <c r="K19" s="251">
        <v>0</v>
      </c>
    </row>
    <row r="20" spans="1:11" ht="16.5" customHeight="1">
      <c r="A20" s="313" t="s">
        <v>20</v>
      </c>
      <c r="B20" s="310"/>
      <c r="C20" s="254">
        <f t="shared" ref="C20:K20" si="2">+C21+C22</f>
        <v>7</v>
      </c>
      <c r="D20" s="116">
        <f t="shared" si="2"/>
        <v>19614</v>
      </c>
      <c r="E20" s="116">
        <f t="shared" si="2"/>
        <v>402535</v>
      </c>
      <c r="F20" s="116">
        <f t="shared" si="2"/>
        <v>17674</v>
      </c>
      <c r="G20" s="116">
        <f t="shared" si="2"/>
        <v>382150</v>
      </c>
      <c r="H20" s="116">
        <f t="shared" si="2"/>
        <v>33</v>
      </c>
      <c r="I20" s="116">
        <f t="shared" si="2"/>
        <v>163</v>
      </c>
      <c r="J20" s="116">
        <f t="shared" si="2"/>
        <v>11578</v>
      </c>
      <c r="K20" s="116">
        <f t="shared" si="2"/>
        <v>6</v>
      </c>
    </row>
    <row r="21" spans="1:11" ht="16.5" customHeight="1">
      <c r="A21" s="5"/>
      <c r="B21" s="7" t="s">
        <v>21</v>
      </c>
      <c r="C21" s="254">
        <v>3</v>
      </c>
      <c r="D21" s="116">
        <v>11184</v>
      </c>
      <c r="E21" s="116">
        <v>319039</v>
      </c>
      <c r="F21" s="116">
        <v>10169</v>
      </c>
      <c r="G21" s="116">
        <v>303330</v>
      </c>
      <c r="H21" s="116">
        <v>17</v>
      </c>
      <c r="I21" s="116">
        <v>77</v>
      </c>
      <c r="J21" s="116">
        <v>10710</v>
      </c>
      <c r="K21" s="253">
        <v>5</v>
      </c>
    </row>
    <row r="22" spans="1:11" ht="16.5" customHeight="1">
      <c r="A22" s="5"/>
      <c r="B22" s="7" t="s">
        <v>22</v>
      </c>
      <c r="C22" s="249">
        <v>4</v>
      </c>
      <c r="D22" s="250">
        <v>8430</v>
      </c>
      <c r="E22" s="250">
        <v>83496</v>
      </c>
      <c r="F22" s="250">
        <v>7505</v>
      </c>
      <c r="G22" s="250">
        <v>78820</v>
      </c>
      <c r="H22" s="250">
        <v>16</v>
      </c>
      <c r="I22" s="250">
        <v>86</v>
      </c>
      <c r="J22" s="250">
        <v>868</v>
      </c>
      <c r="K22" s="251">
        <v>1</v>
      </c>
    </row>
    <row r="23" spans="1:11" ht="16.5" customHeight="1" thickBot="1">
      <c r="A23" s="309" t="s">
        <v>23</v>
      </c>
      <c r="B23" s="310"/>
      <c r="C23" s="255">
        <v>1294</v>
      </c>
      <c r="D23" s="256">
        <v>170141</v>
      </c>
      <c r="E23" s="256">
        <v>1176679</v>
      </c>
      <c r="F23" s="256">
        <v>165499</v>
      </c>
      <c r="G23" s="256">
        <v>1105858</v>
      </c>
      <c r="H23" s="256">
        <v>103</v>
      </c>
      <c r="I23" s="256">
        <v>623</v>
      </c>
      <c r="J23" s="256">
        <v>4557</v>
      </c>
      <c r="K23" s="257">
        <v>3</v>
      </c>
    </row>
    <row r="24" spans="1:11" ht="7.5" customHeight="1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B25" s="166" t="s">
        <v>24</v>
      </c>
    </row>
    <row r="26" spans="1:11">
      <c r="B26" s="166" t="s">
        <v>139</v>
      </c>
    </row>
  </sheetData>
  <mergeCells count="23">
    <mergeCell ref="A11:B11"/>
    <mergeCell ref="A1:K1"/>
    <mergeCell ref="A3:K3"/>
    <mergeCell ref="A5:B8"/>
    <mergeCell ref="C5:E6"/>
    <mergeCell ref="F5:G6"/>
    <mergeCell ref="H5:J6"/>
    <mergeCell ref="C7:C8"/>
    <mergeCell ref="D7:D8"/>
    <mergeCell ref="E7:E8"/>
    <mergeCell ref="F7:F8"/>
    <mergeCell ref="G7:G8"/>
    <mergeCell ref="H7:H8"/>
    <mergeCell ref="I7:I8"/>
    <mergeCell ref="J7:J8"/>
    <mergeCell ref="A10:B10"/>
    <mergeCell ref="A23:B23"/>
    <mergeCell ref="A12:B12"/>
    <mergeCell ref="A13:B13"/>
    <mergeCell ref="A14:B14"/>
    <mergeCell ref="A16:B16"/>
    <mergeCell ref="A17:B17"/>
    <mergeCell ref="A20:B20"/>
  </mergeCells>
  <phoneticPr fontId="3"/>
  <pageMargins left="0.78740157480314965" right="0.39370078740157483" top="0.98425196850393704" bottom="0.59055118110236227" header="0.51181102362204722" footer="0.51181102362204722"/>
  <pageSetup paperSize="9" firstPageNumber="112" orientation="portrait" useFirstPageNumber="1" horizontalDpi="400" verticalDpi="400" r:id="rId1"/>
  <headerFooter differentOddEven="1" alignWithMargins="0">
    <oddHeader>&amp;L〔9〕建設・土木・水道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O44"/>
  <sheetViews>
    <sheetView view="pageBreakPreview" zoomScaleNormal="120" zoomScaleSheetLayoutView="100" workbookViewId="0">
      <selection activeCell="P35" sqref="P35"/>
    </sheetView>
  </sheetViews>
  <sheetFormatPr defaultColWidth="9" defaultRowHeight="12"/>
  <cols>
    <col min="1" max="1" width="8" style="166" customWidth="1"/>
    <col min="2" max="2" width="8.453125" style="166" customWidth="1"/>
    <col min="3" max="11" width="7.7265625" style="166" customWidth="1"/>
    <col min="12" max="16384" width="9" style="166"/>
  </cols>
  <sheetData>
    <row r="1" spans="1:12" ht="19">
      <c r="A1" s="315" t="s">
        <v>280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04" t="s">
        <v>304</v>
      </c>
    </row>
    <row r="2" spans="1:12" ht="11.25" customHeight="1"/>
    <row r="3" spans="1:12">
      <c r="C3" s="166" t="s">
        <v>281</v>
      </c>
    </row>
    <row r="4" spans="1:12">
      <c r="C4" s="166" t="s">
        <v>282</v>
      </c>
    </row>
    <row r="5" spans="1:12">
      <c r="C5" s="166" t="s">
        <v>283</v>
      </c>
    </row>
    <row r="6" spans="1:12">
      <c r="C6" s="166" t="s">
        <v>284</v>
      </c>
    </row>
    <row r="7" spans="1:12">
      <c r="C7" s="166" t="s">
        <v>285</v>
      </c>
    </row>
    <row r="8" spans="1:12" ht="12.5" thickBot="1">
      <c r="K8" s="120" t="s">
        <v>286</v>
      </c>
    </row>
    <row r="9" spans="1:12">
      <c r="A9" s="434" t="s">
        <v>98</v>
      </c>
      <c r="B9" s="436" t="s">
        <v>287</v>
      </c>
      <c r="C9" s="437"/>
      <c r="D9" s="436" t="s">
        <v>288</v>
      </c>
      <c r="E9" s="437"/>
      <c r="F9" s="436" t="s">
        <v>289</v>
      </c>
      <c r="G9" s="437"/>
      <c r="H9" s="436" t="s">
        <v>290</v>
      </c>
      <c r="I9" s="437"/>
      <c r="J9" s="436" t="s">
        <v>291</v>
      </c>
      <c r="K9" s="438"/>
    </row>
    <row r="10" spans="1:12">
      <c r="A10" s="435"/>
      <c r="B10" s="23" t="s">
        <v>99</v>
      </c>
      <c r="C10" s="21" t="s">
        <v>82</v>
      </c>
      <c r="D10" s="21" t="s">
        <v>99</v>
      </c>
      <c r="E10" s="21" t="s">
        <v>82</v>
      </c>
      <c r="F10" s="21" t="s">
        <v>99</v>
      </c>
      <c r="G10" s="21" t="s">
        <v>82</v>
      </c>
      <c r="H10" s="21" t="s">
        <v>99</v>
      </c>
      <c r="I10" s="21" t="s">
        <v>82</v>
      </c>
      <c r="J10" s="21" t="s">
        <v>99</v>
      </c>
      <c r="K10" s="24" t="s">
        <v>82</v>
      </c>
    </row>
    <row r="11" spans="1:12" ht="7.5" customHeight="1">
      <c r="A11" s="25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2" ht="15" customHeight="1">
      <c r="A12" s="296" t="s">
        <v>144</v>
      </c>
      <c r="B12" s="117">
        <v>3</v>
      </c>
      <c r="C12" s="117">
        <v>6441</v>
      </c>
      <c r="D12" s="117" t="s">
        <v>28</v>
      </c>
      <c r="E12" s="117" t="s">
        <v>28</v>
      </c>
      <c r="F12" s="117">
        <v>25</v>
      </c>
      <c r="G12" s="117">
        <v>15242</v>
      </c>
      <c r="H12" s="117" t="s">
        <v>28</v>
      </c>
      <c r="I12" s="117" t="s">
        <v>28</v>
      </c>
      <c r="J12" s="117">
        <v>3</v>
      </c>
      <c r="K12" s="117">
        <v>2331</v>
      </c>
    </row>
    <row r="13" spans="1:12" ht="15" customHeight="1">
      <c r="A13" s="297" t="s">
        <v>141</v>
      </c>
      <c r="B13" s="118">
        <v>10</v>
      </c>
      <c r="C13" s="117">
        <v>13516</v>
      </c>
      <c r="D13" s="117">
        <v>3</v>
      </c>
      <c r="E13" s="117">
        <v>2957</v>
      </c>
      <c r="F13" s="117">
        <v>18</v>
      </c>
      <c r="G13" s="117">
        <v>11070</v>
      </c>
      <c r="H13" s="117">
        <v>4</v>
      </c>
      <c r="I13" s="117">
        <v>2776</v>
      </c>
      <c r="J13" s="117">
        <v>5</v>
      </c>
      <c r="K13" s="117">
        <v>3894</v>
      </c>
    </row>
    <row r="14" spans="1:12" ht="15" customHeight="1">
      <c r="A14" s="297" t="s">
        <v>145</v>
      </c>
      <c r="B14" s="118">
        <v>1</v>
      </c>
      <c r="C14" s="117">
        <v>3871</v>
      </c>
      <c r="D14" s="117">
        <v>0</v>
      </c>
      <c r="E14" s="117">
        <v>0</v>
      </c>
      <c r="F14" s="117">
        <v>21</v>
      </c>
      <c r="G14" s="117">
        <v>11357.76</v>
      </c>
      <c r="H14" s="117">
        <v>1</v>
      </c>
      <c r="I14" s="117">
        <v>3331</v>
      </c>
      <c r="J14" s="117">
        <v>26</v>
      </c>
      <c r="K14" s="117">
        <v>19648</v>
      </c>
    </row>
    <row r="15" spans="1:12" s="70" customFormat="1" ht="15" customHeight="1">
      <c r="A15" s="297" t="s">
        <v>224</v>
      </c>
      <c r="B15" s="161">
        <v>5</v>
      </c>
      <c r="C15" s="160">
        <v>6431</v>
      </c>
      <c r="D15" s="160">
        <v>1</v>
      </c>
      <c r="E15" s="160">
        <v>564</v>
      </c>
      <c r="F15" s="160">
        <v>8</v>
      </c>
      <c r="G15" s="160">
        <v>3673</v>
      </c>
      <c r="H15" s="160">
        <v>0</v>
      </c>
      <c r="I15" s="160">
        <v>0</v>
      </c>
      <c r="J15" s="160">
        <v>8</v>
      </c>
      <c r="K15" s="160">
        <v>9264</v>
      </c>
    </row>
    <row r="16" spans="1:12" s="16" customFormat="1" ht="15" customHeight="1">
      <c r="A16" s="298" t="s">
        <v>225</v>
      </c>
      <c r="B16" s="274">
        <v>7</v>
      </c>
      <c r="C16" s="162">
        <v>8317</v>
      </c>
      <c r="D16" s="162">
        <v>1</v>
      </c>
      <c r="E16" s="162">
        <v>39</v>
      </c>
      <c r="F16" s="162">
        <v>13</v>
      </c>
      <c r="G16" s="162">
        <v>7456.84</v>
      </c>
      <c r="H16" s="162">
        <v>0</v>
      </c>
      <c r="I16" s="162">
        <v>0</v>
      </c>
      <c r="J16" s="162">
        <v>3</v>
      </c>
      <c r="K16" s="162">
        <v>2262</v>
      </c>
    </row>
    <row r="17" spans="1:15" s="70" customFormat="1" ht="7.5" customHeight="1" thickBot="1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5" s="70" customFormat="1" ht="3.75" customHeight="1"/>
    <row r="19" spans="1:15" s="70" customFormat="1" ht="13.5" customHeight="1">
      <c r="A19" s="70" t="s">
        <v>100</v>
      </c>
    </row>
    <row r="20" spans="1:15" s="70" customFormat="1" ht="13.5" customHeight="1"/>
    <row r="21" spans="1:15" s="70" customFormat="1" ht="13.5" customHeight="1"/>
    <row r="22" spans="1:15" s="70" customFormat="1"/>
    <row r="23" spans="1:15" s="70" customFormat="1" ht="19">
      <c r="B23" s="315" t="s">
        <v>292</v>
      </c>
      <c r="C23" s="315"/>
      <c r="D23" s="315"/>
      <c r="E23" s="315"/>
      <c r="F23" s="315"/>
      <c r="G23" s="315"/>
      <c r="H23" s="315"/>
      <c r="I23" s="315"/>
      <c r="J23" s="315"/>
    </row>
    <row r="24" spans="1:15" s="70" customFormat="1" ht="12.5" thickBot="1">
      <c r="B24" s="166" t="s">
        <v>13</v>
      </c>
      <c r="C24" s="166"/>
      <c r="D24" s="166"/>
      <c r="E24" s="166"/>
      <c r="F24" s="166"/>
      <c r="G24" s="166"/>
      <c r="H24" s="166"/>
      <c r="I24" s="166"/>
      <c r="J24" s="120" t="s">
        <v>286</v>
      </c>
    </row>
    <row r="25" spans="1:15" s="70" customFormat="1">
      <c r="B25" s="346" t="s">
        <v>98</v>
      </c>
      <c r="C25" s="439" t="s">
        <v>101</v>
      </c>
      <c r="D25" s="440"/>
      <c r="E25" s="439" t="s">
        <v>102</v>
      </c>
      <c r="F25" s="440"/>
      <c r="G25" s="439" t="s">
        <v>103</v>
      </c>
      <c r="H25" s="440"/>
      <c r="I25" s="439" t="s">
        <v>104</v>
      </c>
      <c r="J25" s="441"/>
    </row>
    <row r="26" spans="1:15" s="70" customFormat="1">
      <c r="B26" s="348"/>
      <c r="C26" s="159" t="s">
        <v>105</v>
      </c>
      <c r="D26" s="17" t="s">
        <v>82</v>
      </c>
      <c r="E26" s="17" t="s">
        <v>105</v>
      </c>
      <c r="F26" s="17" t="s">
        <v>82</v>
      </c>
      <c r="G26" s="17" t="s">
        <v>105</v>
      </c>
      <c r="H26" s="17" t="s">
        <v>82</v>
      </c>
      <c r="I26" s="158" t="s">
        <v>105</v>
      </c>
      <c r="J26" s="158" t="s">
        <v>82</v>
      </c>
    </row>
    <row r="27" spans="1:15" s="70" customFormat="1" ht="7.5" customHeight="1">
      <c r="B27" s="156"/>
      <c r="C27" s="20"/>
      <c r="D27" s="20"/>
      <c r="E27" s="20"/>
      <c r="F27" s="20"/>
      <c r="G27" s="20"/>
      <c r="H27" s="20"/>
      <c r="I27" s="20"/>
      <c r="J27" s="20"/>
    </row>
    <row r="28" spans="1:15" s="70" customFormat="1" ht="15" customHeight="1">
      <c r="B28" s="296" t="str">
        <f>A12</f>
        <v>令和元年</v>
      </c>
      <c r="C28" s="160">
        <f>E28+G28+I28+C37+G37+I37</f>
        <v>28</v>
      </c>
      <c r="D28" s="160">
        <f>+F28+H28+J28+D37+H37+J37</f>
        <v>17573</v>
      </c>
      <c r="E28" s="81">
        <v>6</v>
      </c>
      <c r="F28" s="81">
        <v>3889</v>
      </c>
      <c r="G28" s="160">
        <v>2</v>
      </c>
      <c r="H28" s="160">
        <v>1463</v>
      </c>
      <c r="I28" s="81">
        <v>15</v>
      </c>
      <c r="J28" s="81">
        <v>10969</v>
      </c>
      <c r="N28" s="46"/>
    </row>
    <row r="29" spans="1:15" s="70" customFormat="1" ht="15" customHeight="1">
      <c r="B29" s="297" t="str">
        <f>A13</f>
        <v>令和２年</v>
      </c>
      <c r="C29" s="161">
        <f>E29+I29+G38</f>
        <v>30</v>
      </c>
      <c r="D29" s="160">
        <f>+F29+J29+H38</f>
        <v>20697</v>
      </c>
      <c r="E29" s="160">
        <v>7</v>
      </c>
      <c r="F29" s="160">
        <v>4673</v>
      </c>
      <c r="G29" s="160" t="s">
        <v>28</v>
      </c>
      <c r="H29" s="160" t="s">
        <v>28</v>
      </c>
      <c r="I29" s="160">
        <v>21</v>
      </c>
      <c r="J29" s="160">
        <v>14865</v>
      </c>
      <c r="N29" s="46"/>
    </row>
    <row r="30" spans="1:15" s="70" customFormat="1" ht="15" customHeight="1">
      <c r="B30" s="297" t="str">
        <f>A14</f>
        <v>令和３年</v>
      </c>
      <c r="C30" s="161">
        <f t="shared" ref="C30:D32" si="0">+E30+G30+I30+C39+E39+G39+I39</f>
        <v>48</v>
      </c>
      <c r="D30" s="160">
        <f t="shared" si="0"/>
        <v>34336.76</v>
      </c>
      <c r="E30" s="160">
        <v>13</v>
      </c>
      <c r="F30" s="160">
        <v>8523.19</v>
      </c>
      <c r="G30" s="160">
        <v>0</v>
      </c>
      <c r="H30" s="160">
        <v>0</v>
      </c>
      <c r="I30" s="160">
        <v>8</v>
      </c>
      <c r="J30" s="160">
        <v>6948.57</v>
      </c>
      <c r="N30" s="46"/>
    </row>
    <row r="31" spans="1:15" s="70" customFormat="1" ht="15" customHeight="1">
      <c r="B31" s="299" t="str">
        <f>A15</f>
        <v>令和４年</v>
      </c>
      <c r="C31" s="161">
        <f t="shared" si="0"/>
        <v>17</v>
      </c>
      <c r="D31" s="160">
        <f t="shared" si="0"/>
        <v>13501</v>
      </c>
      <c r="E31" s="160">
        <v>7</v>
      </c>
      <c r="F31" s="160">
        <v>2579</v>
      </c>
      <c r="G31" s="160">
        <v>0</v>
      </c>
      <c r="H31" s="160">
        <v>0</v>
      </c>
      <c r="I31" s="160">
        <v>7</v>
      </c>
      <c r="J31" s="160">
        <v>5409</v>
      </c>
      <c r="N31" s="46"/>
    </row>
    <row r="32" spans="1:15" s="16" customFormat="1" ht="15" customHeight="1" thickBot="1">
      <c r="B32" s="300" t="str">
        <f>A16</f>
        <v>令和５年</v>
      </c>
      <c r="C32" s="151">
        <f t="shared" si="0"/>
        <v>17</v>
      </c>
      <c r="D32" s="152">
        <f t="shared" si="0"/>
        <v>9757.84</v>
      </c>
      <c r="E32" s="152">
        <v>6</v>
      </c>
      <c r="F32" s="152">
        <v>3267</v>
      </c>
      <c r="G32" s="152">
        <v>0</v>
      </c>
      <c r="H32" s="152">
        <v>0</v>
      </c>
      <c r="I32" s="152">
        <v>7</v>
      </c>
      <c r="J32" s="152">
        <v>4814.84</v>
      </c>
      <c r="N32" s="46"/>
      <c r="O32" s="46"/>
    </row>
    <row r="33" spans="2:10" s="16" customFormat="1" ht="9" customHeight="1" thickBot="1">
      <c r="B33" s="35"/>
      <c r="C33" s="36"/>
      <c r="D33" s="36"/>
      <c r="E33" s="36"/>
      <c r="F33" s="36"/>
      <c r="G33" s="36"/>
      <c r="H33" s="36"/>
      <c r="I33" s="36"/>
      <c r="J33" s="36"/>
    </row>
    <row r="34" spans="2:10" s="70" customFormat="1">
      <c r="B34" s="347" t="s">
        <v>98</v>
      </c>
      <c r="C34" s="351" t="s">
        <v>106</v>
      </c>
      <c r="D34" s="348"/>
      <c r="E34" s="351" t="s">
        <v>107</v>
      </c>
      <c r="F34" s="348"/>
      <c r="G34" s="351" t="s">
        <v>108</v>
      </c>
      <c r="H34" s="348"/>
      <c r="I34" s="351" t="s">
        <v>109</v>
      </c>
      <c r="J34" s="357"/>
    </row>
    <row r="35" spans="2:10" s="70" customFormat="1">
      <c r="B35" s="348"/>
      <c r="C35" s="159" t="s">
        <v>105</v>
      </c>
      <c r="D35" s="17" t="s">
        <v>82</v>
      </c>
      <c r="E35" s="17" t="s">
        <v>105</v>
      </c>
      <c r="F35" s="17" t="s">
        <v>82</v>
      </c>
      <c r="G35" s="17" t="s">
        <v>105</v>
      </c>
      <c r="H35" s="17" t="s">
        <v>82</v>
      </c>
      <c r="I35" s="158" t="s">
        <v>105</v>
      </c>
      <c r="J35" s="158" t="s">
        <v>82</v>
      </c>
    </row>
    <row r="36" spans="2:10" s="70" customFormat="1" ht="6.65" customHeight="1">
      <c r="B36" s="28"/>
      <c r="C36" s="20"/>
      <c r="D36" s="20"/>
      <c r="E36" s="20"/>
      <c r="F36" s="20"/>
      <c r="G36" s="20"/>
      <c r="H36" s="20"/>
      <c r="I36" s="20"/>
      <c r="J36" s="20"/>
    </row>
    <row r="37" spans="2:10" s="70" customFormat="1" ht="15" customHeight="1">
      <c r="B37" s="13" t="str">
        <f>B28</f>
        <v>令和元年</v>
      </c>
      <c r="C37" s="160">
        <v>1</v>
      </c>
      <c r="D37" s="160">
        <v>124</v>
      </c>
      <c r="E37" s="160" t="s">
        <v>28</v>
      </c>
      <c r="F37" s="160" t="s">
        <v>28</v>
      </c>
      <c r="G37" s="81">
        <v>2</v>
      </c>
      <c r="H37" s="81">
        <v>965</v>
      </c>
      <c r="I37" s="160">
        <v>2</v>
      </c>
      <c r="J37" s="160">
        <v>163</v>
      </c>
    </row>
    <row r="38" spans="2:10" s="70" customFormat="1" ht="15" customHeight="1">
      <c r="B38" s="26" t="str">
        <f t="shared" ref="B38:B41" si="1">B29</f>
        <v>令和２年</v>
      </c>
      <c r="C38" s="161" t="s">
        <v>28</v>
      </c>
      <c r="D38" s="160" t="s">
        <v>28</v>
      </c>
      <c r="E38" s="119" t="s">
        <v>28</v>
      </c>
      <c r="F38" s="160" t="s">
        <v>28</v>
      </c>
      <c r="G38" s="82">
        <v>2</v>
      </c>
      <c r="H38" s="81">
        <v>1159</v>
      </c>
      <c r="I38" s="119" t="s">
        <v>28</v>
      </c>
      <c r="J38" s="160" t="s">
        <v>28</v>
      </c>
    </row>
    <row r="39" spans="2:10" s="70" customFormat="1" ht="15" customHeight="1">
      <c r="B39" s="26" t="str">
        <f t="shared" si="1"/>
        <v>令和３年</v>
      </c>
      <c r="C39" s="161">
        <v>2</v>
      </c>
      <c r="D39" s="160">
        <v>498</v>
      </c>
      <c r="E39" s="119">
        <v>0</v>
      </c>
      <c r="F39" s="160">
        <v>0</v>
      </c>
      <c r="G39" s="82">
        <v>2</v>
      </c>
      <c r="H39" s="81">
        <v>1319</v>
      </c>
      <c r="I39" s="119">
        <v>23</v>
      </c>
      <c r="J39" s="160">
        <v>17048</v>
      </c>
    </row>
    <row r="40" spans="2:10" s="70" customFormat="1" ht="15" customHeight="1">
      <c r="B40" s="27" t="str">
        <f t="shared" si="1"/>
        <v>令和４年</v>
      </c>
      <c r="C40" s="161">
        <v>1</v>
      </c>
      <c r="D40" s="160">
        <v>1801</v>
      </c>
      <c r="E40" s="119">
        <v>0</v>
      </c>
      <c r="F40" s="160">
        <v>0</v>
      </c>
      <c r="G40" s="82">
        <v>2</v>
      </c>
      <c r="H40" s="81">
        <v>3712</v>
      </c>
      <c r="I40" s="119">
        <v>0</v>
      </c>
      <c r="J40" s="160">
        <v>0</v>
      </c>
    </row>
    <row r="41" spans="2:10" s="16" customFormat="1" ht="15" customHeight="1" thickBot="1">
      <c r="B41" s="150" t="str">
        <f t="shared" si="1"/>
        <v>令和５年</v>
      </c>
      <c r="C41" s="151">
        <v>1</v>
      </c>
      <c r="D41" s="152">
        <v>138</v>
      </c>
      <c r="E41" s="301">
        <v>1</v>
      </c>
      <c r="F41" s="152">
        <v>393</v>
      </c>
      <c r="G41" s="302">
        <v>1</v>
      </c>
      <c r="H41" s="303">
        <v>1126</v>
      </c>
      <c r="I41" s="301">
        <v>1</v>
      </c>
      <c r="J41" s="152">
        <v>19</v>
      </c>
    </row>
    <row r="42" spans="2:10" s="70" customFormat="1" ht="3.75" customHeight="1"/>
    <row r="43" spans="2:10" s="70" customFormat="1">
      <c r="B43" s="70" t="s">
        <v>100</v>
      </c>
    </row>
    <row r="44" spans="2:10" s="70" customFormat="1"/>
  </sheetData>
  <mergeCells count="18">
    <mergeCell ref="B34:B35"/>
    <mergeCell ref="C34:D34"/>
    <mergeCell ref="E34:F34"/>
    <mergeCell ref="G34:H34"/>
    <mergeCell ref="I34:J34"/>
    <mergeCell ref="B23:J23"/>
    <mergeCell ref="B25:B26"/>
    <mergeCell ref="C25:D25"/>
    <mergeCell ref="E25:F25"/>
    <mergeCell ref="G25:H25"/>
    <mergeCell ref="I25:J25"/>
    <mergeCell ref="A1:K1"/>
    <mergeCell ref="A9:A10"/>
    <mergeCell ref="B9:C9"/>
    <mergeCell ref="D9:E9"/>
    <mergeCell ref="F9:G9"/>
    <mergeCell ref="H9:I9"/>
    <mergeCell ref="J9:K9"/>
  </mergeCells>
  <phoneticPr fontId="3"/>
  <pageMargins left="0.78740157480314965" right="0.39370078740157483" top="0.98425196850393704" bottom="0.59055118110236227" header="0.51181102362204722" footer="0.31496062992125984"/>
  <pageSetup paperSize="9" scale="97" firstPageNumber="121" orientation="portrait" useFirstPageNumber="1" r:id="rId1"/>
  <headerFooter differentOddEven="1" alignWithMargins="0">
    <oddHeader>&amp;L〔9〕建設・土木・水道&amp;R〔9〕建設・土木・水道</oddHeader>
    <oddFooter xml:space="preserve">&amp;C&amp;P </oddFooter>
    <evenHeader>&amp;L〔9〕建設・土木・水道</evenHeader>
    <evenFooter>&amp;C&amp;P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42:F51"/>
  <sheetViews>
    <sheetView view="pageBreakPreview" topLeftCell="A19" zoomScaleNormal="90" zoomScaleSheetLayoutView="100" workbookViewId="0">
      <selection activeCell="A53" sqref="A53:XFD53"/>
    </sheetView>
  </sheetViews>
  <sheetFormatPr defaultColWidth="9" defaultRowHeight="12"/>
  <cols>
    <col min="1" max="1" width="29.7265625" style="166" customWidth="1"/>
    <col min="2" max="5" width="10.90625" style="166" customWidth="1"/>
    <col min="6" max="6" width="10.90625" style="12" customWidth="1"/>
    <col min="7" max="16384" width="9" style="166"/>
  </cols>
  <sheetData>
    <row r="42" spans="1:6" ht="22.5" customHeight="1">
      <c r="A42" s="315" t="s">
        <v>227</v>
      </c>
      <c r="B42" s="315"/>
      <c r="C42" s="315"/>
      <c r="D42" s="315"/>
      <c r="E42" s="315"/>
      <c r="F42" s="315"/>
    </row>
    <row r="43" spans="1:6" ht="7.5" customHeight="1" thickBot="1">
      <c r="A43" s="1"/>
      <c r="B43" s="1"/>
      <c r="C43" s="1"/>
      <c r="D43" s="1"/>
      <c r="E43" s="1"/>
      <c r="F43" s="29"/>
    </row>
    <row r="44" spans="1:6" ht="20.25" customHeight="1">
      <c r="A44" s="155" t="s">
        <v>25</v>
      </c>
      <c r="B44" s="258" t="s">
        <v>142</v>
      </c>
      <c r="C44" s="258" t="s">
        <v>228</v>
      </c>
      <c r="D44" s="258" t="s">
        <v>229</v>
      </c>
      <c r="E44" s="259" t="s">
        <v>230</v>
      </c>
      <c r="F44" s="260" t="s">
        <v>231</v>
      </c>
    </row>
    <row r="45" spans="1:6" ht="12.75" customHeight="1">
      <c r="A45" s="48"/>
      <c r="B45" s="10"/>
      <c r="C45" s="10"/>
      <c r="D45" s="10"/>
      <c r="E45" s="1"/>
      <c r="F45" s="29"/>
    </row>
    <row r="46" spans="1:6" ht="27" customHeight="1">
      <c r="A46" s="49" t="s">
        <v>26</v>
      </c>
      <c r="B46" s="38">
        <v>13</v>
      </c>
      <c r="C46" s="38">
        <v>13</v>
      </c>
      <c r="D46" s="38">
        <v>9</v>
      </c>
      <c r="E46" s="38">
        <v>4</v>
      </c>
      <c r="F46" s="187">
        <v>10</v>
      </c>
    </row>
    <row r="47" spans="1:6" ht="27" customHeight="1">
      <c r="A47" s="49" t="s">
        <v>27</v>
      </c>
      <c r="B47" s="38">
        <v>6</v>
      </c>
      <c r="C47" s="38">
        <v>4</v>
      </c>
      <c r="D47" s="38">
        <v>3</v>
      </c>
      <c r="E47" s="38">
        <v>3</v>
      </c>
      <c r="F47" s="187">
        <v>0</v>
      </c>
    </row>
    <row r="48" spans="1:6" ht="26.25" customHeight="1">
      <c r="A48" s="49" t="s">
        <v>128</v>
      </c>
      <c r="B48" s="44">
        <v>80</v>
      </c>
      <c r="C48" s="44">
        <v>62</v>
      </c>
      <c r="D48" s="44">
        <v>75</v>
      </c>
      <c r="E48" s="44">
        <v>50</v>
      </c>
      <c r="F48" s="261">
        <v>67</v>
      </c>
    </row>
    <row r="49" spans="1:6" ht="12.75" customHeight="1" thickBot="1">
      <c r="A49" s="19"/>
      <c r="B49" s="30"/>
      <c r="C49" s="18"/>
      <c r="D49" s="18"/>
      <c r="E49" s="18"/>
      <c r="F49" s="47"/>
    </row>
    <row r="50" spans="1:6" ht="3.75" customHeight="1">
      <c r="A50" s="70"/>
      <c r="B50" s="70"/>
      <c r="C50" s="70"/>
      <c r="D50" s="70"/>
      <c r="E50" s="70"/>
      <c r="F50" s="16"/>
    </row>
    <row r="51" spans="1:6">
      <c r="A51" s="166" t="s">
        <v>29</v>
      </c>
      <c r="F51" s="16"/>
    </row>
  </sheetData>
  <mergeCells count="1">
    <mergeCell ref="A42:F42"/>
  </mergeCells>
  <phoneticPr fontId="3"/>
  <pageMargins left="0.78740157480314965" right="0.39370078740157483" top="0.78740157480314965" bottom="0.59055118110236227" header="0.51181102362204722" footer="0.51181102362204722"/>
  <pageSetup paperSize="9" firstPageNumber="119" orientation="portrait" useFirstPageNumber="1" horizontalDpi="400" verticalDpi="300" r:id="rId1"/>
  <headerFooter differentOddEven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40813-B394-4A28-B826-3ECDB255D2FE}">
  <dimension ref="A1:K31"/>
  <sheetViews>
    <sheetView view="pageBreakPreview" zoomScaleNormal="120" zoomScaleSheetLayoutView="100" workbookViewId="0">
      <selection activeCell="C25" sqref="C25"/>
    </sheetView>
  </sheetViews>
  <sheetFormatPr defaultColWidth="9" defaultRowHeight="12"/>
  <cols>
    <col min="1" max="1" width="12.6328125" style="70" customWidth="1"/>
    <col min="2" max="11" width="8.6328125" style="70" customWidth="1"/>
    <col min="12" max="16" width="9" style="70"/>
    <col min="17" max="26" width="7.7265625" style="70" customWidth="1"/>
    <col min="27" max="16384" width="9" style="70"/>
  </cols>
  <sheetData>
    <row r="1" spans="2:10" ht="20" customHeight="1">
      <c r="C1" s="331" t="s">
        <v>232</v>
      </c>
      <c r="D1" s="331"/>
      <c r="E1" s="331"/>
      <c r="F1" s="331"/>
      <c r="G1" s="331"/>
      <c r="H1" s="331"/>
    </row>
    <row r="2" spans="2:10" ht="15" customHeight="1">
      <c r="C2" s="332" t="s">
        <v>233</v>
      </c>
      <c r="D2" s="332"/>
      <c r="E2" s="332"/>
      <c r="F2" s="332"/>
      <c r="G2" s="332"/>
      <c r="H2" s="332"/>
    </row>
    <row r="3" spans="2:10" ht="15" customHeight="1" thickBot="1">
      <c r="C3" s="172"/>
      <c r="D3" s="172"/>
      <c r="E3" s="172"/>
      <c r="F3" s="172"/>
      <c r="G3" s="172"/>
      <c r="H3" s="172" t="s">
        <v>162</v>
      </c>
    </row>
    <row r="4" spans="2:10" ht="18" customHeight="1">
      <c r="C4" s="335" t="s">
        <v>98</v>
      </c>
      <c r="D4" s="333" t="s">
        <v>161</v>
      </c>
      <c r="E4" s="334"/>
      <c r="F4" s="334"/>
      <c r="G4" s="334"/>
      <c r="H4" s="334"/>
    </row>
    <row r="5" spans="2:10" ht="18" customHeight="1">
      <c r="C5" s="336"/>
      <c r="D5" s="338" t="s">
        <v>30</v>
      </c>
      <c r="E5" s="338" t="s">
        <v>31</v>
      </c>
      <c r="F5" s="338" t="s">
        <v>32</v>
      </c>
      <c r="G5" s="206" t="s">
        <v>33</v>
      </c>
      <c r="H5" s="174" t="s">
        <v>34</v>
      </c>
      <c r="J5" s="1"/>
    </row>
    <row r="6" spans="2:10" ht="18" customHeight="1">
      <c r="C6" s="337"/>
      <c r="D6" s="339"/>
      <c r="E6" s="339"/>
      <c r="F6" s="339"/>
      <c r="G6" s="207" t="s">
        <v>35</v>
      </c>
      <c r="H6" s="175" t="s">
        <v>36</v>
      </c>
      <c r="J6" s="1"/>
    </row>
    <row r="7" spans="2:10" ht="8" customHeight="1">
      <c r="C7" s="176"/>
      <c r="D7" s="37"/>
      <c r="E7" s="37"/>
      <c r="F7" s="37"/>
      <c r="G7" s="37"/>
      <c r="H7" s="37"/>
    </row>
    <row r="8" spans="2:10" ht="18" customHeight="1">
      <c r="C8" s="262" t="s">
        <v>141</v>
      </c>
      <c r="D8" s="177">
        <f t="shared" ref="D8:D9" si="0">SUM(E8:H8)</f>
        <v>5196</v>
      </c>
      <c r="E8" s="177">
        <v>2979</v>
      </c>
      <c r="F8" s="177">
        <v>1525</v>
      </c>
      <c r="G8" s="177">
        <v>188</v>
      </c>
      <c r="H8" s="177">
        <v>504</v>
      </c>
    </row>
    <row r="9" spans="2:10" ht="18" customHeight="1">
      <c r="C9" s="263" t="s">
        <v>145</v>
      </c>
      <c r="D9" s="177">
        <f t="shared" si="0"/>
        <v>5196</v>
      </c>
      <c r="E9" s="177">
        <v>2979</v>
      </c>
      <c r="F9" s="177">
        <v>1525</v>
      </c>
      <c r="G9" s="177">
        <v>188</v>
      </c>
      <c r="H9" s="177">
        <v>504</v>
      </c>
    </row>
    <row r="10" spans="2:10" ht="18" customHeight="1">
      <c r="C10" s="264" t="s">
        <v>224</v>
      </c>
      <c r="D10" s="177">
        <f>SUM(E10:H10)</f>
        <v>5546</v>
      </c>
      <c r="E10" s="177">
        <v>3329</v>
      </c>
      <c r="F10" s="177">
        <v>1525</v>
      </c>
      <c r="G10" s="177">
        <v>188</v>
      </c>
      <c r="H10" s="177">
        <v>504</v>
      </c>
    </row>
    <row r="11" spans="2:10" ht="18" customHeight="1">
      <c r="C11" s="264" t="s">
        <v>225</v>
      </c>
      <c r="D11" s="177">
        <f>SUM(E11:H11)</f>
        <v>4736</v>
      </c>
      <c r="E11" s="177">
        <v>2519</v>
      </c>
      <c r="F11" s="177">
        <v>1525</v>
      </c>
      <c r="G11" s="177">
        <v>188</v>
      </c>
      <c r="H11" s="177">
        <v>504</v>
      </c>
    </row>
    <row r="12" spans="2:10" s="16" customFormat="1" ht="18" customHeight="1">
      <c r="C12" s="265" t="s">
        <v>226</v>
      </c>
      <c r="D12" s="178">
        <f>SUM(E12:H12)</f>
        <v>4736</v>
      </c>
      <c r="E12" s="178">
        <v>3514</v>
      </c>
      <c r="F12" s="178">
        <v>530</v>
      </c>
      <c r="G12" s="178">
        <v>188</v>
      </c>
      <c r="H12" s="178">
        <v>504</v>
      </c>
    </row>
    <row r="13" spans="2:10" ht="8" customHeight="1" thickBot="1">
      <c r="C13" s="179"/>
      <c r="D13" s="180"/>
      <c r="E13" s="181"/>
      <c r="F13" s="181"/>
      <c r="G13" s="181"/>
      <c r="H13" s="181"/>
    </row>
    <row r="14" spans="2:10" ht="8" customHeight="1">
      <c r="C14" s="172"/>
      <c r="D14" s="172"/>
      <c r="E14" s="172"/>
      <c r="F14" s="172"/>
      <c r="G14" s="172"/>
      <c r="H14" s="172"/>
    </row>
    <row r="15" spans="2:10" ht="15" customHeight="1">
      <c r="B15" s="182" t="s">
        <v>234</v>
      </c>
      <c r="C15" s="172"/>
      <c r="D15" s="172"/>
      <c r="E15" s="172"/>
      <c r="F15" s="172"/>
      <c r="G15" s="172"/>
      <c r="H15" s="172"/>
    </row>
    <row r="16" spans="2:10" ht="15" customHeight="1">
      <c r="B16" s="182" t="s">
        <v>235</v>
      </c>
      <c r="C16" s="172"/>
      <c r="D16" s="172"/>
      <c r="E16" s="172"/>
      <c r="F16" s="172"/>
      <c r="G16" s="172"/>
      <c r="H16" s="172"/>
    </row>
    <row r="17" spans="1:11" ht="150" customHeight="1">
      <c r="C17" s="172"/>
      <c r="D17" s="172"/>
      <c r="E17" s="172"/>
      <c r="F17" s="172"/>
      <c r="G17" s="172"/>
      <c r="H17" s="172"/>
    </row>
    <row r="18" spans="1:11" ht="20" customHeight="1">
      <c r="A18" s="315" t="s">
        <v>236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</row>
    <row r="19" spans="1:11" ht="15" customHeight="1">
      <c r="A19" s="340" t="s">
        <v>237</v>
      </c>
      <c r="B19" s="340"/>
      <c r="C19" s="340"/>
      <c r="D19" s="340"/>
      <c r="E19" s="340"/>
      <c r="F19" s="340"/>
      <c r="G19" s="340"/>
      <c r="H19" s="340"/>
      <c r="I19" s="340"/>
      <c r="J19" s="340"/>
      <c r="K19" s="340"/>
    </row>
    <row r="20" spans="1:11" ht="15" customHeight="1" thickBot="1">
      <c r="A20" s="266"/>
      <c r="B20" s="172"/>
      <c r="C20" s="37"/>
      <c r="D20" s="172"/>
      <c r="E20" s="37"/>
      <c r="F20" s="37"/>
      <c r="G20" s="37"/>
      <c r="H20" s="37"/>
      <c r="I20" s="172"/>
      <c r="J20" s="266"/>
      <c r="K20" s="183" t="s">
        <v>163</v>
      </c>
    </row>
    <row r="21" spans="1:11" ht="18" customHeight="1">
      <c r="A21" s="335" t="s">
        <v>78</v>
      </c>
      <c r="B21" s="341" t="s">
        <v>228</v>
      </c>
      <c r="C21" s="342"/>
      <c r="D21" s="341" t="s">
        <v>229</v>
      </c>
      <c r="E21" s="342"/>
      <c r="F21" s="341" t="s">
        <v>230</v>
      </c>
      <c r="G21" s="342"/>
      <c r="H21" s="341" t="s">
        <v>231</v>
      </c>
      <c r="I21" s="342"/>
      <c r="J21" s="343" t="s">
        <v>238</v>
      </c>
      <c r="K21" s="344"/>
    </row>
    <row r="22" spans="1:11" ht="18" customHeight="1">
      <c r="A22" s="337"/>
      <c r="B22" s="184" t="s">
        <v>79</v>
      </c>
      <c r="C22" s="185" t="s">
        <v>80</v>
      </c>
      <c r="D22" s="184" t="s">
        <v>79</v>
      </c>
      <c r="E22" s="185" t="s">
        <v>80</v>
      </c>
      <c r="F22" s="184" t="s">
        <v>79</v>
      </c>
      <c r="G22" s="185" t="s">
        <v>80</v>
      </c>
      <c r="H22" s="206" t="s">
        <v>81</v>
      </c>
      <c r="I22" s="38" t="s">
        <v>82</v>
      </c>
      <c r="J22" s="186" t="s">
        <v>81</v>
      </c>
      <c r="K22" s="187" t="s">
        <v>82</v>
      </c>
    </row>
    <row r="23" spans="1:11" ht="8" customHeight="1">
      <c r="C23" s="176"/>
      <c r="D23" s="37"/>
      <c r="E23" s="37"/>
      <c r="F23" s="37"/>
      <c r="G23" s="37"/>
      <c r="H23" s="37"/>
    </row>
    <row r="24" spans="1:11" ht="18" customHeight="1">
      <c r="A24" s="208" t="s">
        <v>83</v>
      </c>
      <c r="B24" s="188">
        <f t="shared" ref="B24:I24" si="1">SUM(B25:B27)</f>
        <v>65</v>
      </c>
      <c r="C24" s="188">
        <f t="shared" si="1"/>
        <v>135603</v>
      </c>
      <c r="D24" s="188">
        <f t="shared" si="1"/>
        <v>68</v>
      </c>
      <c r="E24" s="188">
        <f t="shared" si="1"/>
        <v>138451</v>
      </c>
      <c r="F24" s="188">
        <f t="shared" si="1"/>
        <v>68</v>
      </c>
      <c r="G24" s="188">
        <f t="shared" si="1"/>
        <v>138451</v>
      </c>
      <c r="H24" s="189">
        <f t="shared" si="1"/>
        <v>69</v>
      </c>
      <c r="I24" s="190">
        <f t="shared" si="1"/>
        <v>138959</v>
      </c>
      <c r="J24" s="191">
        <f>SUM(J25:J27)</f>
        <v>70</v>
      </c>
      <c r="K24" s="192">
        <f>SUM(K25:K27)</f>
        <v>141098</v>
      </c>
    </row>
    <row r="25" spans="1:11" ht="18" customHeight="1">
      <c r="A25" s="209" t="s">
        <v>131</v>
      </c>
      <c r="B25" s="193">
        <v>60</v>
      </c>
      <c r="C25" s="193">
        <v>130246</v>
      </c>
      <c r="D25" s="193">
        <v>63</v>
      </c>
      <c r="E25" s="193">
        <v>133094</v>
      </c>
      <c r="F25" s="193">
        <v>63</v>
      </c>
      <c r="G25" s="193">
        <v>133094</v>
      </c>
      <c r="H25" s="194">
        <v>64</v>
      </c>
      <c r="I25" s="195">
        <v>133602</v>
      </c>
      <c r="J25" s="267">
        <v>66</v>
      </c>
      <c r="K25" s="268">
        <v>136378</v>
      </c>
    </row>
    <row r="26" spans="1:11" ht="18" customHeight="1">
      <c r="A26" s="209" t="s">
        <v>113</v>
      </c>
      <c r="B26" s="195" t="s">
        <v>28</v>
      </c>
      <c r="C26" s="195" t="s">
        <v>28</v>
      </c>
      <c r="D26" s="195" t="s">
        <v>28</v>
      </c>
      <c r="E26" s="195" t="s">
        <v>28</v>
      </c>
      <c r="F26" s="195">
        <v>0</v>
      </c>
      <c r="G26" s="195">
        <v>0</v>
      </c>
      <c r="H26" s="194" t="s">
        <v>28</v>
      </c>
      <c r="I26" s="195" t="s">
        <v>28</v>
      </c>
      <c r="J26" s="267" t="s">
        <v>28</v>
      </c>
      <c r="K26" s="268" t="s">
        <v>28</v>
      </c>
    </row>
    <row r="27" spans="1:11" ht="18" customHeight="1">
      <c r="A27" s="209" t="s">
        <v>114</v>
      </c>
      <c r="B27" s="193">
        <v>5</v>
      </c>
      <c r="C27" s="193">
        <v>5357</v>
      </c>
      <c r="D27" s="193">
        <v>5</v>
      </c>
      <c r="E27" s="193">
        <v>5357</v>
      </c>
      <c r="F27" s="193">
        <v>5</v>
      </c>
      <c r="G27" s="193">
        <v>5357</v>
      </c>
      <c r="H27" s="194">
        <v>5</v>
      </c>
      <c r="I27" s="195">
        <v>5357</v>
      </c>
      <c r="J27" s="267">
        <v>4</v>
      </c>
      <c r="K27" s="268">
        <v>4720</v>
      </c>
    </row>
    <row r="28" spans="1:11" ht="18" customHeight="1">
      <c r="A28" s="210" t="s">
        <v>84</v>
      </c>
      <c r="B28" s="196">
        <v>99</v>
      </c>
      <c r="C28" s="193">
        <v>29840</v>
      </c>
      <c r="D28" s="193">
        <v>97</v>
      </c>
      <c r="E28" s="193">
        <v>29285</v>
      </c>
      <c r="F28" s="193">
        <v>97</v>
      </c>
      <c r="G28" s="193">
        <v>29285</v>
      </c>
      <c r="H28" s="197">
        <v>97</v>
      </c>
      <c r="I28" s="193">
        <v>29285</v>
      </c>
      <c r="J28" s="219">
        <v>97</v>
      </c>
      <c r="K28" s="269">
        <v>29285</v>
      </c>
    </row>
    <row r="29" spans="1:11" ht="8" customHeight="1" thickBot="1">
      <c r="A29" s="198"/>
      <c r="B29" s="199"/>
      <c r="C29" s="200"/>
      <c r="D29" s="200"/>
      <c r="E29" s="200"/>
      <c r="F29" s="200"/>
      <c r="G29" s="200"/>
      <c r="H29" s="200"/>
      <c r="I29" s="200"/>
      <c r="J29" s="201"/>
      <c r="K29" s="201"/>
    </row>
    <row r="30" spans="1:11" ht="8" customHeight="1">
      <c r="A30" s="305"/>
      <c r="B30" s="306"/>
      <c r="C30" s="307"/>
      <c r="D30" s="307"/>
      <c r="E30" s="307"/>
      <c r="F30" s="307"/>
      <c r="G30" s="307"/>
      <c r="H30" s="307"/>
      <c r="I30" s="307"/>
      <c r="J30" s="308"/>
      <c r="K30" s="308"/>
    </row>
    <row r="31" spans="1:11" ht="15" customHeight="1">
      <c r="A31" s="202" t="s">
        <v>140</v>
      </c>
      <c r="B31" s="172"/>
      <c r="C31" s="172"/>
      <c r="D31" s="172"/>
      <c r="E31" s="172"/>
      <c r="F31" s="172"/>
      <c r="G31" s="172"/>
      <c r="H31" s="172"/>
      <c r="I31" s="172"/>
      <c r="J31" s="203"/>
      <c r="K31" s="203"/>
    </row>
  </sheetData>
  <mergeCells count="15">
    <mergeCell ref="A18:K18"/>
    <mergeCell ref="A19:K19"/>
    <mergeCell ref="A21:A22"/>
    <mergeCell ref="B21:C21"/>
    <mergeCell ref="D21:E21"/>
    <mergeCell ref="F21:G21"/>
    <mergeCell ref="H21:I21"/>
    <mergeCell ref="J21:K21"/>
    <mergeCell ref="C1:H1"/>
    <mergeCell ref="C2:H2"/>
    <mergeCell ref="D4:H4"/>
    <mergeCell ref="C4:C6"/>
    <mergeCell ref="D5:D6"/>
    <mergeCell ref="E5:E6"/>
    <mergeCell ref="F5:F6"/>
  </mergeCells>
  <phoneticPr fontId="3"/>
  <pageMargins left="0.78740157480314965" right="0.39370078740157483" top="1.1811023622047245" bottom="0.59055118110236227" header="0.51181102362204722" footer="0.51181102362204722"/>
  <pageSetup paperSize="9" scale="93" firstPageNumber="113" orientation="portrait" useFirstPageNumber="1" r:id="rId1"/>
  <headerFooter differentOddEven="1" alignWithMargins="0">
    <oddHeader>&amp;R〔9〕建設・土木・水道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31"/>
  <sheetViews>
    <sheetView view="pageBreakPreview" zoomScaleNormal="120" zoomScaleSheetLayoutView="100" workbookViewId="0">
      <selection activeCell="Y11" sqref="Y11"/>
    </sheetView>
  </sheetViews>
  <sheetFormatPr defaultColWidth="9" defaultRowHeight="12"/>
  <cols>
    <col min="1" max="1" width="12.453125" style="70" customWidth="1"/>
    <col min="2" max="2" width="13.36328125" style="70" customWidth="1"/>
    <col min="3" max="3" width="10.90625" style="70" customWidth="1"/>
    <col min="4" max="4" width="12.453125" style="70" customWidth="1"/>
    <col min="5" max="5" width="13.26953125" style="70" customWidth="1"/>
    <col min="6" max="7" width="12.453125" style="70" customWidth="1"/>
    <col min="8" max="8" width="12.26953125" style="70" customWidth="1"/>
    <col min="9" max="9" width="12.36328125" style="70" customWidth="1"/>
    <col min="10" max="10" width="5.08984375" style="70" customWidth="1"/>
    <col min="11" max="11" width="10.6328125" style="70" customWidth="1"/>
    <col min="12" max="15" width="9" style="70" customWidth="1"/>
    <col min="16" max="16" width="8.453125" style="70" customWidth="1"/>
    <col min="17" max="17" width="4.08984375" style="67" customWidth="1"/>
    <col min="18" max="18" width="4.08984375" style="70" customWidth="1"/>
    <col min="19" max="16384" width="9" style="70"/>
  </cols>
  <sheetData>
    <row r="1" spans="1:18" ht="22.5" customHeight="1">
      <c r="A1" s="315" t="s">
        <v>239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18" ht="15" customHeight="1" thickBot="1">
      <c r="A2" s="356" t="s">
        <v>164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167"/>
    </row>
    <row r="3" spans="1:18" s="67" customFormat="1" ht="15" customHeight="1">
      <c r="A3" s="347" t="s">
        <v>165</v>
      </c>
      <c r="B3" s="350" t="s">
        <v>166</v>
      </c>
      <c r="C3" s="347"/>
      <c r="D3" s="351" t="s">
        <v>167</v>
      </c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20"/>
      <c r="Q3" s="349" t="s">
        <v>168</v>
      </c>
    </row>
    <row r="4" spans="1:18" s="67" customFormat="1" ht="15" customHeight="1">
      <c r="A4" s="347"/>
      <c r="B4" s="350"/>
      <c r="C4" s="347"/>
      <c r="D4" s="352" t="s">
        <v>169</v>
      </c>
      <c r="E4" s="353"/>
      <c r="F4" s="353"/>
      <c r="G4" s="353"/>
      <c r="H4" s="354"/>
      <c r="I4" s="352" t="s">
        <v>170</v>
      </c>
      <c r="J4" s="353"/>
      <c r="K4" s="353"/>
      <c r="L4" s="353"/>
      <c r="M4" s="353"/>
      <c r="N4" s="353"/>
      <c r="O4" s="354"/>
      <c r="P4" s="158" t="s">
        <v>171</v>
      </c>
      <c r="Q4" s="350"/>
    </row>
    <row r="5" spans="1:18" s="67" customFormat="1" ht="15" customHeight="1">
      <c r="A5" s="348"/>
      <c r="B5" s="351"/>
      <c r="C5" s="348"/>
      <c r="D5" s="352" t="s">
        <v>172</v>
      </c>
      <c r="E5" s="354"/>
      <c r="F5" s="352" t="s">
        <v>173</v>
      </c>
      <c r="G5" s="354"/>
      <c r="H5" s="158" t="s">
        <v>174</v>
      </c>
      <c r="I5" s="352" t="s">
        <v>175</v>
      </c>
      <c r="J5" s="354"/>
      <c r="K5" s="352" t="s">
        <v>176</v>
      </c>
      <c r="L5" s="354"/>
      <c r="M5" s="352" t="s">
        <v>177</v>
      </c>
      <c r="N5" s="354"/>
      <c r="O5" s="158" t="s">
        <v>178</v>
      </c>
      <c r="P5" s="158" t="s">
        <v>175</v>
      </c>
      <c r="Q5" s="351"/>
    </row>
    <row r="6" spans="1:18" ht="9" customHeight="1">
      <c r="A6" s="28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71"/>
      <c r="Q6" s="72"/>
    </row>
    <row r="7" spans="1:18" ht="15" customHeight="1">
      <c r="A7" s="270" t="s">
        <v>142</v>
      </c>
      <c r="B7" s="358">
        <v>121321</v>
      </c>
      <c r="C7" s="355"/>
      <c r="D7" s="355">
        <v>62792</v>
      </c>
      <c r="E7" s="355"/>
      <c r="F7" s="355">
        <v>62792</v>
      </c>
      <c r="G7" s="355"/>
      <c r="H7" s="160">
        <v>0</v>
      </c>
      <c r="I7" s="355">
        <v>62622</v>
      </c>
      <c r="J7" s="355"/>
      <c r="K7" s="355">
        <v>8</v>
      </c>
      <c r="L7" s="355"/>
      <c r="M7" s="355">
        <v>161</v>
      </c>
      <c r="N7" s="355"/>
      <c r="O7" s="160">
        <v>1</v>
      </c>
      <c r="P7" s="160">
        <v>0</v>
      </c>
      <c r="Q7" s="271" t="s">
        <v>179</v>
      </c>
    </row>
    <row r="8" spans="1:18" ht="15" customHeight="1">
      <c r="A8" s="270" t="s">
        <v>240</v>
      </c>
      <c r="B8" s="358">
        <v>120247</v>
      </c>
      <c r="C8" s="355"/>
      <c r="D8" s="355">
        <v>63115</v>
      </c>
      <c r="E8" s="355"/>
      <c r="F8" s="355">
        <v>63115</v>
      </c>
      <c r="G8" s="355"/>
      <c r="H8" s="160">
        <v>0</v>
      </c>
      <c r="I8" s="355">
        <v>62958</v>
      </c>
      <c r="J8" s="355"/>
      <c r="K8" s="355">
        <v>8</v>
      </c>
      <c r="L8" s="355"/>
      <c r="M8" s="355">
        <v>149</v>
      </c>
      <c r="N8" s="355"/>
      <c r="O8" s="160">
        <v>0</v>
      </c>
      <c r="P8" s="160">
        <v>0</v>
      </c>
      <c r="Q8" s="271" t="s">
        <v>293</v>
      </c>
    </row>
    <row r="9" spans="1:18" ht="15" customHeight="1">
      <c r="A9" s="270" t="s">
        <v>241</v>
      </c>
      <c r="B9" s="358">
        <v>118742</v>
      </c>
      <c r="C9" s="355"/>
      <c r="D9" s="355">
        <v>63099</v>
      </c>
      <c r="E9" s="355"/>
      <c r="F9" s="355">
        <v>63099</v>
      </c>
      <c r="G9" s="355"/>
      <c r="H9" s="160">
        <v>0</v>
      </c>
      <c r="I9" s="355">
        <v>62935</v>
      </c>
      <c r="J9" s="355"/>
      <c r="K9" s="355">
        <v>8</v>
      </c>
      <c r="L9" s="355"/>
      <c r="M9" s="355">
        <v>156</v>
      </c>
      <c r="N9" s="355"/>
      <c r="O9" s="160">
        <v>0</v>
      </c>
      <c r="P9" s="160">
        <v>0</v>
      </c>
      <c r="Q9" s="271" t="s">
        <v>294</v>
      </c>
      <c r="R9" s="1"/>
    </row>
    <row r="10" spans="1:18" ht="15" customHeight="1">
      <c r="A10" s="270" t="s">
        <v>242</v>
      </c>
      <c r="B10" s="358">
        <v>117585</v>
      </c>
      <c r="C10" s="355"/>
      <c r="D10" s="355">
        <v>63411</v>
      </c>
      <c r="E10" s="355"/>
      <c r="F10" s="355">
        <v>63411</v>
      </c>
      <c r="G10" s="355"/>
      <c r="H10" s="160">
        <v>0</v>
      </c>
      <c r="I10" s="355">
        <v>63237</v>
      </c>
      <c r="J10" s="355"/>
      <c r="K10" s="355">
        <v>8</v>
      </c>
      <c r="L10" s="355"/>
      <c r="M10" s="355">
        <v>166</v>
      </c>
      <c r="N10" s="355"/>
      <c r="O10" s="160">
        <v>0</v>
      </c>
      <c r="P10" s="160">
        <v>0</v>
      </c>
      <c r="Q10" s="271" t="s">
        <v>295</v>
      </c>
    </row>
    <row r="11" spans="1:18" s="16" customFormat="1" ht="15" customHeight="1">
      <c r="A11" s="272" t="s">
        <v>243</v>
      </c>
      <c r="B11" s="360">
        <v>116836</v>
      </c>
      <c r="C11" s="359"/>
      <c r="D11" s="359">
        <v>64088</v>
      </c>
      <c r="E11" s="359"/>
      <c r="F11" s="359">
        <f>SUM(I11:O11)</f>
        <v>64088</v>
      </c>
      <c r="G11" s="359"/>
      <c r="H11" s="162">
        <v>0</v>
      </c>
      <c r="I11" s="359">
        <v>63934</v>
      </c>
      <c r="J11" s="359"/>
      <c r="K11" s="359">
        <v>8</v>
      </c>
      <c r="L11" s="359"/>
      <c r="M11" s="359">
        <v>146</v>
      </c>
      <c r="N11" s="359"/>
      <c r="O11" s="162" t="s">
        <v>28</v>
      </c>
      <c r="P11" s="162">
        <v>0</v>
      </c>
      <c r="Q11" s="273" t="s">
        <v>296</v>
      </c>
    </row>
    <row r="12" spans="1:18" ht="6.75" customHeight="1" thickBot="1">
      <c r="A12" s="77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9"/>
      <c r="Q12" s="74"/>
    </row>
    <row r="13" spans="1:18" ht="6.75" customHeight="1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</row>
    <row r="14" spans="1:18" ht="15" customHeight="1">
      <c r="A14" s="83" t="s">
        <v>180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</row>
    <row r="15" spans="1:18" ht="1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</row>
    <row r="16" spans="1:18" ht="1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spans="1:17" ht="22.5" customHeight="1">
      <c r="A17" s="363" t="s">
        <v>244</v>
      </c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63"/>
    </row>
    <row r="18" spans="1:17" ht="15" customHeight="1" thickBot="1">
      <c r="A18" s="83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3"/>
      <c r="O18" s="83"/>
      <c r="P18" s="83" t="s">
        <v>181</v>
      </c>
      <c r="Q18" s="167"/>
    </row>
    <row r="19" spans="1:17" ht="15" customHeight="1">
      <c r="A19" s="364" t="s">
        <v>182</v>
      </c>
      <c r="B19" s="367" t="s">
        <v>183</v>
      </c>
      <c r="C19" s="368"/>
      <c r="D19" s="369"/>
      <c r="E19" s="367" t="s">
        <v>184</v>
      </c>
      <c r="F19" s="368"/>
      <c r="G19" s="369"/>
      <c r="H19" s="367" t="s">
        <v>185</v>
      </c>
      <c r="I19" s="368"/>
      <c r="J19" s="368"/>
      <c r="K19" s="368"/>
      <c r="L19" s="368"/>
      <c r="M19" s="368"/>
      <c r="N19" s="368"/>
      <c r="O19" s="368"/>
      <c r="P19" s="368"/>
      <c r="Q19" s="349" t="s">
        <v>168</v>
      </c>
    </row>
    <row r="20" spans="1:17" ht="15" customHeight="1">
      <c r="A20" s="365"/>
      <c r="B20" s="361" t="s">
        <v>186</v>
      </c>
      <c r="C20" s="361" t="s">
        <v>187</v>
      </c>
      <c r="D20" s="361" t="s">
        <v>188</v>
      </c>
      <c r="E20" s="361" t="s">
        <v>186</v>
      </c>
      <c r="F20" s="361" t="s">
        <v>187</v>
      </c>
      <c r="G20" s="361" t="s">
        <v>188</v>
      </c>
      <c r="H20" s="361" t="s">
        <v>186</v>
      </c>
      <c r="I20" s="372" t="s">
        <v>189</v>
      </c>
      <c r="J20" s="373"/>
      <c r="K20" s="361" t="s">
        <v>190</v>
      </c>
      <c r="L20" s="361" t="s">
        <v>191</v>
      </c>
      <c r="M20" s="361" t="s">
        <v>176</v>
      </c>
      <c r="N20" s="361" t="s">
        <v>192</v>
      </c>
      <c r="O20" s="361" t="s">
        <v>193</v>
      </c>
      <c r="P20" s="370" t="s">
        <v>194</v>
      </c>
      <c r="Q20" s="350"/>
    </row>
    <row r="21" spans="1:17" ht="15" customHeight="1">
      <c r="A21" s="366"/>
      <c r="B21" s="362"/>
      <c r="C21" s="362"/>
      <c r="D21" s="362"/>
      <c r="E21" s="362"/>
      <c r="F21" s="362"/>
      <c r="G21" s="362"/>
      <c r="H21" s="362"/>
      <c r="I21" s="84" t="s">
        <v>173</v>
      </c>
      <c r="J21" s="164" t="s">
        <v>195</v>
      </c>
      <c r="K21" s="362"/>
      <c r="L21" s="362"/>
      <c r="M21" s="362"/>
      <c r="N21" s="362"/>
      <c r="O21" s="362"/>
      <c r="P21" s="371"/>
      <c r="Q21" s="351"/>
    </row>
    <row r="22" spans="1:17" ht="9" customHeight="1">
      <c r="A22" s="85"/>
      <c r="B22" s="76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2"/>
      <c r="Q22" s="157"/>
    </row>
    <row r="23" spans="1:17" ht="15" customHeight="1">
      <c r="A23" s="163" t="str">
        <f>A7</f>
        <v>令和元年度</v>
      </c>
      <c r="B23" s="161">
        <v>13673310</v>
      </c>
      <c r="C23" s="81">
        <v>42458</v>
      </c>
      <c r="D23" s="81">
        <v>32222</v>
      </c>
      <c r="E23" s="81">
        <v>13531160</v>
      </c>
      <c r="F23" s="81">
        <v>41990</v>
      </c>
      <c r="G23" s="81">
        <v>31870</v>
      </c>
      <c r="H23" s="81">
        <v>12996688</v>
      </c>
      <c r="I23" s="81">
        <v>10894081</v>
      </c>
      <c r="J23" s="160">
        <v>0</v>
      </c>
      <c r="K23" s="81">
        <v>1305576</v>
      </c>
      <c r="L23" s="81">
        <v>355587</v>
      </c>
      <c r="M23" s="81">
        <v>72585</v>
      </c>
      <c r="N23" s="81">
        <v>339646</v>
      </c>
      <c r="O23" s="81">
        <v>28949</v>
      </c>
      <c r="P23" s="81">
        <v>264</v>
      </c>
      <c r="Q23" s="72" t="str">
        <f>Q7</f>
        <v>元</v>
      </c>
    </row>
    <row r="24" spans="1:17" ht="15" customHeight="1">
      <c r="A24" s="163" t="str">
        <f>A8</f>
        <v>令和２年度</v>
      </c>
      <c r="B24" s="161">
        <v>13556160</v>
      </c>
      <c r="C24" s="81">
        <v>40742</v>
      </c>
      <c r="D24" s="81">
        <v>32318</v>
      </c>
      <c r="E24" s="81">
        <v>13418270</v>
      </c>
      <c r="F24" s="81">
        <v>40290</v>
      </c>
      <c r="G24" s="81">
        <v>31960</v>
      </c>
      <c r="H24" s="81">
        <v>12839174</v>
      </c>
      <c r="I24" s="81">
        <v>11013891</v>
      </c>
      <c r="J24" s="160">
        <v>0</v>
      </c>
      <c r="K24" s="81">
        <v>1194002</v>
      </c>
      <c r="L24" s="81">
        <v>246404</v>
      </c>
      <c r="M24" s="81">
        <v>68739</v>
      </c>
      <c r="N24" s="81">
        <v>284435</v>
      </c>
      <c r="O24" s="81">
        <v>31635</v>
      </c>
      <c r="P24" s="81">
        <v>68</v>
      </c>
      <c r="Q24" s="72" t="str">
        <f t="shared" ref="Q24:Q27" si="0">Q8</f>
        <v>２</v>
      </c>
    </row>
    <row r="25" spans="1:17" ht="15" customHeight="1">
      <c r="A25" s="163" t="str">
        <f>A9</f>
        <v>令和３年度</v>
      </c>
      <c r="B25" s="161">
        <v>13108130</v>
      </c>
      <c r="C25" s="81">
        <v>41439</v>
      </c>
      <c r="D25" s="81">
        <v>32206</v>
      </c>
      <c r="E25" s="81">
        <v>12972050</v>
      </c>
      <c r="F25" s="81">
        <v>40980</v>
      </c>
      <c r="G25" s="81">
        <v>31850</v>
      </c>
      <c r="H25" s="81">
        <v>12629486</v>
      </c>
      <c r="I25" s="81">
        <v>10824495</v>
      </c>
      <c r="J25" s="160">
        <v>0</v>
      </c>
      <c r="K25" s="81">
        <v>1162282</v>
      </c>
      <c r="L25" s="81">
        <v>268138</v>
      </c>
      <c r="M25" s="81">
        <v>67713</v>
      </c>
      <c r="N25" s="81">
        <v>270661</v>
      </c>
      <c r="O25" s="81">
        <v>36197</v>
      </c>
      <c r="P25" s="81">
        <v>0</v>
      </c>
      <c r="Q25" s="72" t="str">
        <f t="shared" si="0"/>
        <v>３</v>
      </c>
    </row>
    <row r="26" spans="1:17" ht="15" customHeight="1">
      <c r="A26" s="163" t="str">
        <f>A10</f>
        <v>令和４年度</v>
      </c>
      <c r="B26" s="161">
        <v>12920210</v>
      </c>
      <c r="C26" s="81">
        <v>42006</v>
      </c>
      <c r="D26" s="81">
        <v>31004</v>
      </c>
      <c r="E26" s="81">
        <v>12782590</v>
      </c>
      <c r="F26" s="81">
        <v>41540</v>
      </c>
      <c r="G26" s="81">
        <v>30660</v>
      </c>
      <c r="H26" s="81">
        <v>12419223</v>
      </c>
      <c r="I26" s="81">
        <v>10517352</v>
      </c>
      <c r="J26" s="160" t="s">
        <v>28</v>
      </c>
      <c r="K26" s="81">
        <v>1195993</v>
      </c>
      <c r="L26" s="81">
        <v>302593</v>
      </c>
      <c r="M26" s="81">
        <v>75645</v>
      </c>
      <c r="N26" s="81">
        <v>271935</v>
      </c>
      <c r="O26" s="81">
        <v>55705</v>
      </c>
      <c r="P26" s="160" t="s">
        <v>28</v>
      </c>
      <c r="Q26" s="72" t="str">
        <f t="shared" si="0"/>
        <v>４</v>
      </c>
    </row>
    <row r="27" spans="1:17" s="16" customFormat="1" ht="15" customHeight="1">
      <c r="A27" s="130" t="str">
        <f>A11</f>
        <v>令和５年度</v>
      </c>
      <c r="B27" s="274">
        <v>12860270</v>
      </c>
      <c r="C27" s="132">
        <v>39699</v>
      </c>
      <c r="D27" s="132">
        <v>30564</v>
      </c>
      <c r="E27" s="132">
        <v>12722450</v>
      </c>
      <c r="F27" s="132">
        <v>39260</v>
      </c>
      <c r="G27" s="132">
        <v>30220</v>
      </c>
      <c r="H27" s="132">
        <f>SUM(I27:P27)</f>
        <v>12381784</v>
      </c>
      <c r="I27" s="132">
        <v>10368280</v>
      </c>
      <c r="J27" s="162" t="s">
        <v>28</v>
      </c>
      <c r="K27" s="132">
        <v>1336065</v>
      </c>
      <c r="L27" s="132">
        <v>283825</v>
      </c>
      <c r="M27" s="132">
        <v>83558</v>
      </c>
      <c r="N27" s="132">
        <v>270951</v>
      </c>
      <c r="O27" s="132">
        <v>39105</v>
      </c>
      <c r="P27" s="162" t="s">
        <v>28</v>
      </c>
      <c r="Q27" s="131" t="str">
        <f t="shared" si="0"/>
        <v>５</v>
      </c>
    </row>
    <row r="28" spans="1:17" ht="6.75" customHeight="1" thickBot="1">
      <c r="A28" s="14"/>
      <c r="B28" s="73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75"/>
    </row>
    <row r="29" spans="1:17" ht="6.75" customHeight="1"/>
    <row r="30" spans="1:17" ht="15" customHeight="1">
      <c r="A30" s="70" t="s">
        <v>180</v>
      </c>
      <c r="O30" s="46"/>
    </row>
    <row r="31" spans="1:17" ht="15" customHeight="1">
      <c r="L31" s="46"/>
      <c r="N31" s="166"/>
      <c r="O31" s="120"/>
      <c r="P31" s="129"/>
    </row>
  </sheetData>
  <mergeCells count="63">
    <mergeCell ref="A17:P17"/>
    <mergeCell ref="A19:A21"/>
    <mergeCell ref="B19:D19"/>
    <mergeCell ref="E19:G19"/>
    <mergeCell ref="H19:P19"/>
    <mergeCell ref="M20:M21"/>
    <mergeCell ref="N20:N21"/>
    <mergeCell ref="O20:O21"/>
    <mergeCell ref="P20:P21"/>
    <mergeCell ref="F20:F21"/>
    <mergeCell ref="G20:G21"/>
    <mergeCell ref="H20:H21"/>
    <mergeCell ref="I20:J20"/>
    <mergeCell ref="K20:K21"/>
    <mergeCell ref="L20:L21"/>
    <mergeCell ref="Q19:Q21"/>
    <mergeCell ref="B20:B21"/>
    <mergeCell ref="C20:C21"/>
    <mergeCell ref="D20:D21"/>
    <mergeCell ref="E20:E21"/>
    <mergeCell ref="M11:N11"/>
    <mergeCell ref="B10:C10"/>
    <mergeCell ref="D10:E10"/>
    <mergeCell ref="F10:G10"/>
    <mergeCell ref="I10:J10"/>
    <mergeCell ref="K10:L10"/>
    <mergeCell ref="M10:N10"/>
    <mergeCell ref="B11:C11"/>
    <mergeCell ref="D11:E11"/>
    <mergeCell ref="F11:G11"/>
    <mergeCell ref="I11:J11"/>
    <mergeCell ref="K11:L11"/>
    <mergeCell ref="M9:N9"/>
    <mergeCell ref="B8:C8"/>
    <mergeCell ref="D8:E8"/>
    <mergeCell ref="F8:G8"/>
    <mergeCell ref="I8:J8"/>
    <mergeCell ref="K8:L8"/>
    <mergeCell ref="M8:N8"/>
    <mergeCell ref="B9:C9"/>
    <mergeCell ref="D9:E9"/>
    <mergeCell ref="F9:G9"/>
    <mergeCell ref="I9:J9"/>
    <mergeCell ref="K9:L9"/>
    <mergeCell ref="I7:J7"/>
    <mergeCell ref="K7:L7"/>
    <mergeCell ref="A1:P1"/>
    <mergeCell ref="A2:P2"/>
    <mergeCell ref="A3:A5"/>
    <mergeCell ref="B3:C5"/>
    <mergeCell ref="D3:O3"/>
    <mergeCell ref="I5:J5"/>
    <mergeCell ref="K5:L5"/>
    <mergeCell ref="M5:N5"/>
    <mergeCell ref="M7:N7"/>
    <mergeCell ref="B7:C7"/>
    <mergeCell ref="D7:E7"/>
    <mergeCell ref="F7:G7"/>
    <mergeCell ref="Q3:Q5"/>
    <mergeCell ref="D4:H4"/>
    <mergeCell ref="I4:O4"/>
    <mergeCell ref="D5:E5"/>
    <mergeCell ref="F5:G5"/>
  </mergeCells>
  <phoneticPr fontId="3"/>
  <pageMargins left="0.78740157480314965" right="0.59055118110236227" top="0.98425196850393704" bottom="0.59055118110236227" header="0.51181102362204722" footer="0.51181102362204722"/>
  <pageSetup paperSize="9" firstPageNumber="114" fitToHeight="0" orientation="portrait" useFirstPageNumber="1" r:id="rId1"/>
  <headerFooter differentOddEven="1" alignWithMargins="0">
    <oddHeader>&amp;L〔9〕建設・土木・水道</oddHeader>
    <oddFooter>&amp;C&amp;P</oddFooter>
    <evenHeader>&amp;R〔9〕建設・土木・水道</evenHeader>
    <evenFooter>&amp;C&amp;P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38:T61"/>
  <sheetViews>
    <sheetView view="pageBreakPreview" topLeftCell="A25" zoomScaleNormal="140" zoomScaleSheetLayoutView="100" workbookViewId="0">
      <selection activeCell="O36" sqref="O36"/>
    </sheetView>
  </sheetViews>
  <sheetFormatPr defaultColWidth="9" defaultRowHeight="12"/>
  <cols>
    <col min="1" max="1" width="8.6328125" style="70" customWidth="1"/>
    <col min="2" max="2" width="9" style="70" customWidth="1"/>
    <col min="3" max="3" width="9.90625" style="70" customWidth="1"/>
    <col min="4" max="4" width="9.453125" style="70" customWidth="1"/>
    <col min="5" max="5" width="7.26953125" style="70" customWidth="1"/>
    <col min="6" max="12" width="9.90625" style="70" customWidth="1"/>
    <col min="13" max="13" width="7.26953125" style="70" customWidth="1"/>
    <col min="14" max="15" width="9.90625" style="70" customWidth="1"/>
    <col min="16" max="19" width="7.26953125" style="70" customWidth="1"/>
    <col min="20" max="20" width="4" style="43" customWidth="1"/>
    <col min="21" max="21" width="4.90625" style="70" customWidth="1"/>
    <col min="22" max="16384" width="9" style="70"/>
  </cols>
  <sheetData>
    <row r="38" spans="1:20" ht="22.5" customHeight="1">
      <c r="A38" s="376" t="s">
        <v>246</v>
      </c>
      <c r="B38" s="376"/>
      <c r="C38" s="376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376"/>
      <c r="R38" s="376"/>
      <c r="S38" s="376"/>
    </row>
    <row r="39" spans="1:20" ht="18" customHeight="1">
      <c r="A39" s="377" t="s">
        <v>196</v>
      </c>
      <c r="B39" s="377"/>
      <c r="C39" s="377"/>
      <c r="D39" s="377"/>
      <c r="E39" s="377"/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  <c r="R39" s="377"/>
      <c r="S39" s="377"/>
    </row>
    <row r="40" spans="1:20" ht="15.75" customHeight="1" thickBot="1">
      <c r="A40" s="1"/>
      <c r="B40" s="1"/>
      <c r="C40" s="1"/>
      <c r="D40" s="1" t="s">
        <v>198</v>
      </c>
      <c r="E40" s="1"/>
      <c r="F40" s="1" t="s">
        <v>13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384" t="s">
        <v>197</v>
      </c>
      <c r="S40" s="384"/>
      <c r="T40" s="135"/>
    </row>
    <row r="41" spans="1:20" s="86" customFormat="1" ht="11.25" customHeight="1">
      <c r="A41" s="378" t="s">
        <v>199</v>
      </c>
      <c r="B41" s="380" t="s">
        <v>200</v>
      </c>
      <c r="C41" s="382" t="s">
        <v>201</v>
      </c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  <c r="S41" s="383"/>
      <c r="T41" s="374" t="s">
        <v>168</v>
      </c>
    </row>
    <row r="42" spans="1:20" s="86" customFormat="1" ht="11.25" customHeight="1">
      <c r="A42" s="379"/>
      <c r="B42" s="381"/>
      <c r="C42" s="87" t="s">
        <v>202</v>
      </c>
      <c r="D42" s="87" t="s">
        <v>203</v>
      </c>
      <c r="E42" s="87" t="s">
        <v>204</v>
      </c>
      <c r="F42" s="87" t="s">
        <v>205</v>
      </c>
      <c r="G42" s="87" t="s">
        <v>206</v>
      </c>
      <c r="H42" s="87" t="s">
        <v>207</v>
      </c>
      <c r="I42" s="87" t="s">
        <v>208</v>
      </c>
      <c r="J42" s="87" t="s">
        <v>209</v>
      </c>
      <c r="K42" s="87" t="s">
        <v>210</v>
      </c>
      <c r="L42" s="87" t="s">
        <v>211</v>
      </c>
      <c r="M42" s="87" t="s">
        <v>212</v>
      </c>
      <c r="N42" s="87" t="s">
        <v>213</v>
      </c>
      <c r="O42" s="87" t="s">
        <v>214</v>
      </c>
      <c r="P42" s="87" t="s">
        <v>215</v>
      </c>
      <c r="Q42" s="87" t="s">
        <v>216</v>
      </c>
      <c r="R42" s="87" t="s">
        <v>217</v>
      </c>
      <c r="S42" s="88" t="s">
        <v>218</v>
      </c>
      <c r="T42" s="375"/>
    </row>
    <row r="43" spans="1:20" s="86" customFormat="1" ht="7.5" customHeight="1">
      <c r="A43" s="89"/>
      <c r="B43" s="90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136"/>
    </row>
    <row r="44" spans="1:20" s="86" customFormat="1" ht="14.25" customHeight="1">
      <c r="A44" s="275" t="s">
        <v>142</v>
      </c>
      <c r="B44" s="92" t="s">
        <v>219</v>
      </c>
      <c r="C44" s="93">
        <v>224946.58999999997</v>
      </c>
      <c r="D44" s="94">
        <v>3827.26</v>
      </c>
      <c r="E44" s="94">
        <v>5.6</v>
      </c>
      <c r="F44" s="94">
        <v>34472.480000000003</v>
      </c>
      <c r="G44" s="94">
        <v>68097.679999999993</v>
      </c>
      <c r="H44" s="94">
        <v>66369.709999999992</v>
      </c>
      <c r="I44" s="94">
        <v>10915.380000000001</v>
      </c>
      <c r="J44" s="94">
        <v>22501.16</v>
      </c>
      <c r="K44" s="94">
        <v>5638.6799999999994</v>
      </c>
      <c r="L44" s="94">
        <v>2850.4</v>
      </c>
      <c r="M44" s="94">
        <v>82.09</v>
      </c>
      <c r="N44" s="94">
        <v>2350</v>
      </c>
      <c r="O44" s="94">
        <v>7459.37</v>
      </c>
      <c r="P44" s="94">
        <v>80.55</v>
      </c>
      <c r="Q44" s="94">
        <v>112.2</v>
      </c>
      <c r="R44" s="94">
        <v>112.25</v>
      </c>
      <c r="S44" s="94">
        <v>71.78</v>
      </c>
      <c r="T44" s="276" t="s">
        <v>245</v>
      </c>
    </row>
    <row r="45" spans="1:20" s="86" customFormat="1" ht="14.25" customHeight="1">
      <c r="A45" s="277"/>
      <c r="B45" s="92" t="s">
        <v>220</v>
      </c>
      <c r="C45" s="93">
        <v>224556.67999999996</v>
      </c>
      <c r="D45" s="94">
        <v>3827.26</v>
      </c>
      <c r="E45" s="94" t="s">
        <v>28</v>
      </c>
      <c r="F45" s="94">
        <v>34472.480000000003</v>
      </c>
      <c r="G45" s="94">
        <v>68077.919999999998</v>
      </c>
      <c r="H45" s="94">
        <v>66262.929999999993</v>
      </c>
      <c r="I45" s="94">
        <v>10901.93</v>
      </c>
      <c r="J45" s="94">
        <v>22461.119999999999</v>
      </c>
      <c r="K45" s="94">
        <v>5633.03</v>
      </c>
      <c r="L45" s="94">
        <v>2732.25</v>
      </c>
      <c r="M45" s="94">
        <v>82.09</v>
      </c>
      <c r="N45" s="94">
        <v>2347.1999999999998</v>
      </c>
      <c r="O45" s="94">
        <v>7437.86</v>
      </c>
      <c r="P45" s="94">
        <v>80.55</v>
      </c>
      <c r="Q45" s="94">
        <v>56.03</v>
      </c>
      <c r="R45" s="94">
        <v>112.25</v>
      </c>
      <c r="S45" s="94">
        <v>71.78</v>
      </c>
      <c r="T45" s="276"/>
    </row>
    <row r="46" spans="1:20" s="86" customFormat="1" ht="14.25" customHeight="1">
      <c r="A46" s="277"/>
      <c r="B46" s="92" t="s">
        <v>221</v>
      </c>
      <c r="C46" s="93">
        <v>389.90999999999997</v>
      </c>
      <c r="D46" s="94" t="s">
        <v>28</v>
      </c>
      <c r="E46" s="94">
        <v>5.6</v>
      </c>
      <c r="F46" s="94" t="s">
        <v>28</v>
      </c>
      <c r="G46" s="94">
        <v>19.760000000000002</v>
      </c>
      <c r="H46" s="94">
        <v>106.78</v>
      </c>
      <c r="I46" s="94">
        <v>13.45</v>
      </c>
      <c r="J46" s="94">
        <v>40.04</v>
      </c>
      <c r="K46" s="94">
        <v>5.65</v>
      </c>
      <c r="L46" s="94">
        <v>118.15</v>
      </c>
      <c r="M46" s="94" t="s">
        <v>28</v>
      </c>
      <c r="N46" s="94">
        <v>2.8</v>
      </c>
      <c r="O46" s="94">
        <v>21.51</v>
      </c>
      <c r="P46" s="94" t="s">
        <v>28</v>
      </c>
      <c r="Q46" s="94">
        <v>56.17</v>
      </c>
      <c r="R46" s="94" t="s">
        <v>28</v>
      </c>
      <c r="S46" s="94" t="s">
        <v>28</v>
      </c>
      <c r="T46" s="276"/>
    </row>
    <row r="47" spans="1:20" s="86" customFormat="1" ht="14.25" customHeight="1">
      <c r="A47" s="275" t="s">
        <v>228</v>
      </c>
      <c r="B47" s="92" t="s">
        <v>219</v>
      </c>
      <c r="C47" s="93">
        <v>225104.40999999995</v>
      </c>
      <c r="D47" s="94">
        <v>3797.86</v>
      </c>
      <c r="E47" s="94">
        <v>5.6</v>
      </c>
      <c r="F47" s="94">
        <v>34301.86</v>
      </c>
      <c r="G47" s="94">
        <v>68535.77</v>
      </c>
      <c r="H47" s="94">
        <v>66603.95</v>
      </c>
      <c r="I47" s="94">
        <v>10925.5</v>
      </c>
      <c r="J47" s="94">
        <v>22176.109999999997</v>
      </c>
      <c r="K47" s="94">
        <v>5638.6799999999994</v>
      </c>
      <c r="L47" s="94">
        <v>2850.4</v>
      </c>
      <c r="M47" s="94">
        <v>82.09</v>
      </c>
      <c r="N47" s="94">
        <v>2350.44</v>
      </c>
      <c r="O47" s="94">
        <v>7459.37</v>
      </c>
      <c r="P47" s="94">
        <v>80.55</v>
      </c>
      <c r="Q47" s="94">
        <v>112.2</v>
      </c>
      <c r="R47" s="94">
        <v>112.25</v>
      </c>
      <c r="S47" s="94">
        <v>71.78</v>
      </c>
      <c r="T47" s="276" t="s">
        <v>293</v>
      </c>
    </row>
    <row r="48" spans="1:20" s="86" customFormat="1" ht="14.25" customHeight="1">
      <c r="A48" s="277"/>
      <c r="B48" s="92" t="s">
        <v>220</v>
      </c>
      <c r="C48" s="93">
        <v>224776.28999999998</v>
      </c>
      <c r="D48" s="94">
        <v>3797.86</v>
      </c>
      <c r="E48" s="94" t="s">
        <v>28</v>
      </c>
      <c r="F48" s="94">
        <v>34301.86</v>
      </c>
      <c r="G48" s="94">
        <v>68528.639999999999</v>
      </c>
      <c r="H48" s="94">
        <v>66534.16</v>
      </c>
      <c r="I48" s="94">
        <v>10912.05</v>
      </c>
      <c r="J48" s="94">
        <v>22148.239999999998</v>
      </c>
      <c r="K48" s="94">
        <v>5633.03</v>
      </c>
      <c r="L48" s="94">
        <v>2732.25</v>
      </c>
      <c r="M48" s="94">
        <v>82.09</v>
      </c>
      <c r="N48" s="94">
        <v>2347.64</v>
      </c>
      <c r="O48" s="94">
        <v>7437.86</v>
      </c>
      <c r="P48" s="94">
        <v>80.55</v>
      </c>
      <c r="Q48" s="94">
        <v>56.03</v>
      </c>
      <c r="R48" s="94">
        <v>112.25</v>
      </c>
      <c r="S48" s="94">
        <v>71.78</v>
      </c>
      <c r="T48" s="276"/>
    </row>
    <row r="49" spans="1:20" s="86" customFormat="1" ht="14.25" customHeight="1">
      <c r="A49" s="277"/>
      <c r="B49" s="92" t="s">
        <v>221</v>
      </c>
      <c r="C49" s="93">
        <v>328.12000000000006</v>
      </c>
      <c r="D49" s="94" t="s">
        <v>28</v>
      </c>
      <c r="E49" s="94">
        <v>5.6</v>
      </c>
      <c r="F49" s="94" t="s">
        <v>28</v>
      </c>
      <c r="G49" s="94">
        <v>7.13</v>
      </c>
      <c r="H49" s="94">
        <v>69.790000000000006</v>
      </c>
      <c r="I49" s="94">
        <v>13.45</v>
      </c>
      <c r="J49" s="94">
        <v>27.87</v>
      </c>
      <c r="K49" s="94">
        <v>5.65</v>
      </c>
      <c r="L49" s="94">
        <v>118.15</v>
      </c>
      <c r="M49" s="94" t="s">
        <v>28</v>
      </c>
      <c r="N49" s="94">
        <v>2.8</v>
      </c>
      <c r="O49" s="94">
        <v>21.51</v>
      </c>
      <c r="P49" s="94" t="s">
        <v>28</v>
      </c>
      <c r="Q49" s="94">
        <v>56.17</v>
      </c>
      <c r="R49" s="94" t="s">
        <v>28</v>
      </c>
      <c r="S49" s="94" t="s">
        <v>28</v>
      </c>
      <c r="T49" s="276"/>
    </row>
    <row r="50" spans="1:20" s="86" customFormat="1" ht="14.25" customHeight="1">
      <c r="A50" s="275" t="s">
        <v>229</v>
      </c>
      <c r="B50" s="92" t="s">
        <v>219</v>
      </c>
      <c r="C50" s="93">
        <v>225145.14</v>
      </c>
      <c r="D50" s="94">
        <v>3769.19</v>
      </c>
      <c r="E50" s="94">
        <v>5.6</v>
      </c>
      <c r="F50" s="94">
        <v>34277.360000000001</v>
      </c>
      <c r="G50" s="94">
        <v>68928.179999999993</v>
      </c>
      <c r="H50" s="94">
        <v>66218.450000000012</v>
      </c>
      <c r="I50" s="94">
        <v>11032.71</v>
      </c>
      <c r="J50" s="94">
        <v>22163.280000000002</v>
      </c>
      <c r="K50" s="94">
        <v>5867.3899999999994</v>
      </c>
      <c r="L50" s="94">
        <v>2839.1800000000003</v>
      </c>
      <c r="M50" s="94">
        <v>82.09</v>
      </c>
      <c r="N50" s="94">
        <v>2125.5600000000004</v>
      </c>
      <c r="O50" s="94">
        <v>7459.37</v>
      </c>
      <c r="P50" s="94">
        <v>80.55</v>
      </c>
      <c r="Q50" s="94">
        <v>112.2</v>
      </c>
      <c r="R50" s="94">
        <v>112.25</v>
      </c>
      <c r="S50" s="94">
        <v>71.78</v>
      </c>
      <c r="T50" s="276" t="s">
        <v>294</v>
      </c>
    </row>
    <row r="51" spans="1:20" s="86" customFormat="1" ht="14.25" customHeight="1">
      <c r="A51" s="277"/>
      <c r="B51" s="92" t="s">
        <v>220</v>
      </c>
      <c r="C51" s="93">
        <v>224770.39</v>
      </c>
      <c r="D51" s="94">
        <v>3769.19</v>
      </c>
      <c r="E51" s="94" t="s">
        <v>28</v>
      </c>
      <c r="F51" s="94">
        <v>34277.360000000001</v>
      </c>
      <c r="G51" s="94">
        <v>68908.42</v>
      </c>
      <c r="H51" s="94">
        <v>66120.960000000006</v>
      </c>
      <c r="I51" s="94">
        <v>11025.13</v>
      </c>
      <c r="J51" s="94">
        <v>22123.24</v>
      </c>
      <c r="K51" s="94">
        <v>5861.74</v>
      </c>
      <c r="L51" s="94">
        <v>2721.03</v>
      </c>
      <c r="M51" s="94">
        <v>82.09</v>
      </c>
      <c r="N51" s="94">
        <v>2122.7600000000002</v>
      </c>
      <c r="O51" s="94">
        <v>7437.86</v>
      </c>
      <c r="P51" s="94">
        <v>80.55</v>
      </c>
      <c r="Q51" s="94">
        <v>56.03</v>
      </c>
      <c r="R51" s="94">
        <v>112.25</v>
      </c>
      <c r="S51" s="94">
        <v>71.78</v>
      </c>
      <c r="T51" s="276"/>
    </row>
    <row r="52" spans="1:20" s="86" customFormat="1" ht="14.25" customHeight="1">
      <c r="A52" s="277"/>
      <c r="B52" s="92" t="s">
        <v>221</v>
      </c>
      <c r="C52" s="93">
        <v>374.75</v>
      </c>
      <c r="D52" s="94" t="s">
        <v>28</v>
      </c>
      <c r="E52" s="94">
        <v>5.6</v>
      </c>
      <c r="F52" s="94" t="s">
        <v>28</v>
      </c>
      <c r="G52" s="94">
        <v>19.760000000000002</v>
      </c>
      <c r="H52" s="94">
        <v>97.49</v>
      </c>
      <c r="I52" s="94">
        <v>7.58</v>
      </c>
      <c r="J52" s="94">
        <v>40.04</v>
      </c>
      <c r="K52" s="94">
        <v>5.65</v>
      </c>
      <c r="L52" s="94">
        <v>118.15</v>
      </c>
      <c r="M52" s="94" t="s">
        <v>28</v>
      </c>
      <c r="N52" s="94">
        <v>2.8</v>
      </c>
      <c r="O52" s="94">
        <v>21.51</v>
      </c>
      <c r="P52" s="94" t="s">
        <v>28</v>
      </c>
      <c r="Q52" s="94">
        <v>56.17</v>
      </c>
      <c r="R52" s="94" t="s">
        <v>28</v>
      </c>
      <c r="S52" s="94" t="s">
        <v>28</v>
      </c>
      <c r="T52" s="276"/>
    </row>
    <row r="53" spans="1:20" s="95" customFormat="1" ht="14.25" customHeight="1">
      <c r="A53" s="275" t="s">
        <v>230</v>
      </c>
      <c r="B53" s="92" t="s">
        <v>219</v>
      </c>
      <c r="C53" s="93">
        <v>225033.57</v>
      </c>
      <c r="D53" s="94">
        <v>3848.26</v>
      </c>
      <c r="E53" s="94">
        <v>5.6</v>
      </c>
      <c r="F53" s="94">
        <v>34258.33</v>
      </c>
      <c r="G53" s="94">
        <v>68965.31</v>
      </c>
      <c r="H53" s="94">
        <v>66032.02</v>
      </c>
      <c r="I53" s="94">
        <v>11075.71</v>
      </c>
      <c r="J53" s="94">
        <v>22164.17</v>
      </c>
      <c r="K53" s="94">
        <v>5840.44</v>
      </c>
      <c r="L53" s="94">
        <v>2799.93</v>
      </c>
      <c r="M53" s="94">
        <v>82.09</v>
      </c>
      <c r="N53" s="94">
        <v>2125.56</v>
      </c>
      <c r="O53" s="94">
        <v>7459.37</v>
      </c>
      <c r="P53" s="94">
        <v>80.55</v>
      </c>
      <c r="Q53" s="94">
        <v>112.2</v>
      </c>
      <c r="R53" s="94">
        <v>112.25</v>
      </c>
      <c r="S53" s="94">
        <v>71.78</v>
      </c>
      <c r="T53" s="276" t="s">
        <v>295</v>
      </c>
    </row>
    <row r="54" spans="1:20" s="95" customFormat="1" ht="14.25" customHeight="1">
      <c r="A54" s="277"/>
      <c r="B54" s="92" t="s">
        <v>220</v>
      </c>
      <c r="C54" s="93">
        <v>224658.82</v>
      </c>
      <c r="D54" s="94">
        <v>3848.26</v>
      </c>
      <c r="E54" s="94" t="s">
        <v>28</v>
      </c>
      <c r="F54" s="94">
        <v>34258.33</v>
      </c>
      <c r="G54" s="94">
        <v>68945.55</v>
      </c>
      <c r="H54" s="94">
        <v>65934.53</v>
      </c>
      <c r="I54" s="94">
        <v>11068.13</v>
      </c>
      <c r="J54" s="94">
        <v>22124.129999999997</v>
      </c>
      <c r="K54" s="94">
        <v>5834.79</v>
      </c>
      <c r="L54" s="94">
        <v>2681.7799999999997</v>
      </c>
      <c r="M54" s="94">
        <v>82.09</v>
      </c>
      <c r="N54" s="94">
        <v>2122.7599999999998</v>
      </c>
      <c r="O54" s="94">
        <v>7437.86</v>
      </c>
      <c r="P54" s="94">
        <v>80.55</v>
      </c>
      <c r="Q54" s="94">
        <v>56.03</v>
      </c>
      <c r="R54" s="94">
        <v>112.25</v>
      </c>
      <c r="S54" s="94">
        <v>71.78</v>
      </c>
      <c r="T54" s="276"/>
    </row>
    <row r="55" spans="1:20" s="95" customFormat="1" ht="14.25" customHeight="1">
      <c r="A55" s="277"/>
      <c r="B55" s="92" t="s">
        <v>221</v>
      </c>
      <c r="C55" s="93">
        <v>374.75</v>
      </c>
      <c r="D55" s="94" t="s">
        <v>28</v>
      </c>
      <c r="E55" s="94">
        <v>5.6</v>
      </c>
      <c r="F55" s="94" t="s">
        <v>28</v>
      </c>
      <c r="G55" s="94">
        <v>19.760000000000002</v>
      </c>
      <c r="H55" s="94">
        <v>97.49</v>
      </c>
      <c r="I55" s="94">
        <v>7.58</v>
      </c>
      <c r="J55" s="94">
        <v>40.04</v>
      </c>
      <c r="K55" s="94">
        <v>5.65</v>
      </c>
      <c r="L55" s="94">
        <v>118.15</v>
      </c>
      <c r="M55" s="94" t="s">
        <v>28</v>
      </c>
      <c r="N55" s="94">
        <v>2.8</v>
      </c>
      <c r="O55" s="94">
        <v>21.51</v>
      </c>
      <c r="P55" s="94" t="s">
        <v>28</v>
      </c>
      <c r="Q55" s="94">
        <v>56.17</v>
      </c>
      <c r="R55" s="94" t="s">
        <v>28</v>
      </c>
      <c r="S55" s="94" t="s">
        <v>28</v>
      </c>
      <c r="T55" s="276"/>
    </row>
    <row r="56" spans="1:20" s="281" customFormat="1" ht="14.25" customHeight="1">
      <c r="A56" s="278" t="s">
        <v>231</v>
      </c>
      <c r="B56" s="133" t="s">
        <v>219</v>
      </c>
      <c r="C56" s="134">
        <f>SUM(D56:S56)</f>
        <v>224666.16</v>
      </c>
      <c r="D56" s="279">
        <v>3842.14</v>
      </c>
      <c r="E56" s="279">
        <v>5.6</v>
      </c>
      <c r="F56" s="279">
        <v>34228.199999999997</v>
      </c>
      <c r="G56" s="279">
        <v>69325.56</v>
      </c>
      <c r="H56" s="279">
        <v>65240.480000000003</v>
      </c>
      <c r="I56" s="279">
        <v>11191.87</v>
      </c>
      <c r="J56" s="279">
        <v>22123.61</v>
      </c>
      <c r="K56" s="279">
        <v>5840.44</v>
      </c>
      <c r="L56" s="279">
        <v>2887.68</v>
      </c>
      <c r="M56" s="279">
        <v>82.09</v>
      </c>
      <c r="N56" s="279">
        <v>2062.34</v>
      </c>
      <c r="O56" s="279">
        <v>7459.37</v>
      </c>
      <c r="P56" s="279">
        <v>80.55</v>
      </c>
      <c r="Q56" s="279">
        <v>112.2</v>
      </c>
      <c r="R56" s="279">
        <v>112.25</v>
      </c>
      <c r="S56" s="279">
        <v>71.78</v>
      </c>
      <c r="T56" s="280" t="s">
        <v>296</v>
      </c>
    </row>
    <row r="57" spans="1:20" s="281" customFormat="1" ht="14.25" customHeight="1">
      <c r="A57" s="282"/>
      <c r="B57" s="133" t="s">
        <v>220</v>
      </c>
      <c r="C57" s="134">
        <f>SUM(D57:S57)</f>
        <v>224291.41</v>
      </c>
      <c r="D57" s="279">
        <v>3842.14</v>
      </c>
      <c r="E57" s="279" t="s">
        <v>28</v>
      </c>
      <c r="F57" s="279">
        <v>34228.199999999997</v>
      </c>
      <c r="G57" s="279">
        <v>69305.8</v>
      </c>
      <c r="H57" s="279">
        <v>65142.99</v>
      </c>
      <c r="I57" s="279">
        <v>11184.29</v>
      </c>
      <c r="J57" s="279">
        <v>22083.57</v>
      </c>
      <c r="K57" s="279">
        <v>5834.79</v>
      </c>
      <c r="L57" s="279">
        <v>2769.53</v>
      </c>
      <c r="M57" s="279">
        <v>82.09</v>
      </c>
      <c r="N57" s="279">
        <v>2059.54</v>
      </c>
      <c r="O57" s="279">
        <v>7437.86</v>
      </c>
      <c r="P57" s="279">
        <v>80.55</v>
      </c>
      <c r="Q57" s="279">
        <v>56.03</v>
      </c>
      <c r="R57" s="279">
        <v>112.25</v>
      </c>
      <c r="S57" s="279">
        <v>71.78</v>
      </c>
      <c r="T57" s="280"/>
    </row>
    <row r="58" spans="1:20" s="281" customFormat="1" ht="14.25" customHeight="1">
      <c r="A58" s="282"/>
      <c r="B58" s="133" t="s">
        <v>221</v>
      </c>
      <c r="C58" s="134">
        <f>SUM(D58:S58)</f>
        <v>374.75</v>
      </c>
      <c r="D58" s="279" t="s">
        <v>28</v>
      </c>
      <c r="E58" s="279">
        <v>5.6</v>
      </c>
      <c r="F58" s="279" t="s">
        <v>28</v>
      </c>
      <c r="G58" s="279">
        <v>19.760000000000002</v>
      </c>
      <c r="H58" s="279">
        <v>97.49</v>
      </c>
      <c r="I58" s="279">
        <v>7.58</v>
      </c>
      <c r="J58" s="279">
        <v>40.04</v>
      </c>
      <c r="K58" s="279">
        <v>5.65</v>
      </c>
      <c r="L58" s="279">
        <v>118.15</v>
      </c>
      <c r="M58" s="279" t="s">
        <v>28</v>
      </c>
      <c r="N58" s="279">
        <v>2.8</v>
      </c>
      <c r="O58" s="279">
        <v>21.51</v>
      </c>
      <c r="P58" s="279" t="s">
        <v>28</v>
      </c>
      <c r="Q58" s="279">
        <v>56.17</v>
      </c>
      <c r="R58" s="279" t="s">
        <v>28</v>
      </c>
      <c r="S58" s="279" t="s">
        <v>28</v>
      </c>
      <c r="T58" s="280"/>
    </row>
    <row r="59" spans="1:20" s="86" customFormat="1" ht="7.5" customHeight="1" thickBot="1">
      <c r="A59" s="96"/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137"/>
    </row>
    <row r="60" spans="1:20" ht="3.75" customHeight="1">
      <c r="A60" s="1"/>
      <c r="B60" s="1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</row>
    <row r="61" spans="1:20">
      <c r="A61" s="166" t="s">
        <v>180</v>
      </c>
    </row>
  </sheetData>
  <mergeCells count="7">
    <mergeCell ref="T41:T42"/>
    <mergeCell ref="A38:S38"/>
    <mergeCell ref="A39:S39"/>
    <mergeCell ref="A41:A42"/>
    <mergeCell ref="B41:B42"/>
    <mergeCell ref="C41:S41"/>
    <mergeCell ref="R40:S40"/>
  </mergeCells>
  <phoneticPr fontId="3"/>
  <printOptions horizontalCentered="1" verticalCentered="1"/>
  <pageMargins left="0.59055118110236227" right="0.59055118110236227" top="0.98425196850393704" bottom="0.59055118110236227" header="0.51181102362204722" footer="0.51181102362204722"/>
  <pageSetup paperSize="9" firstPageNumber="107" orientation="portrait" useFirstPageNumber="1" r:id="rId1"/>
  <headerFooter alignWithMargins="0"/>
  <colBreaks count="1" manualBreakCount="1">
    <brk id="9" max="6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FBE-86BD-4F9B-A98A-D2589A2BC24E}">
  <dimension ref="A1:O38"/>
  <sheetViews>
    <sheetView view="pageBreakPreview" zoomScaleNormal="120" zoomScaleSheetLayoutView="100" workbookViewId="0">
      <selection activeCell="A15" sqref="A15"/>
    </sheetView>
  </sheetViews>
  <sheetFormatPr defaultColWidth="9" defaultRowHeight="12"/>
  <cols>
    <col min="1" max="1" width="13.08984375" style="166" customWidth="1"/>
    <col min="2" max="4" width="12.08984375" style="166" customWidth="1"/>
    <col min="5" max="5" width="12" style="166" customWidth="1"/>
    <col min="6" max="6" width="12.08984375" style="166" customWidth="1"/>
    <col min="7" max="8" width="12.36328125" style="166" customWidth="1"/>
    <col min="9" max="9" width="11.26953125" style="166" customWidth="1"/>
    <col min="10" max="14" width="10.6328125" style="166" customWidth="1"/>
    <col min="15" max="16384" width="9" style="166"/>
  </cols>
  <sheetData>
    <row r="1" spans="1:15" s="70" customFormat="1" ht="20" customHeight="1">
      <c r="A1" s="315" t="s">
        <v>247</v>
      </c>
      <c r="B1" s="315"/>
      <c r="C1" s="315"/>
      <c r="D1" s="315"/>
      <c r="E1" s="315"/>
      <c r="F1" s="315"/>
      <c r="G1" s="315"/>
      <c r="H1" s="68"/>
      <c r="I1" s="315" t="s">
        <v>248</v>
      </c>
      <c r="J1" s="315"/>
      <c r="K1" s="315"/>
      <c r="L1" s="315"/>
      <c r="M1" s="315"/>
      <c r="N1" s="315"/>
      <c r="O1" s="315"/>
    </row>
    <row r="2" spans="1:15" s="70" customFormat="1" ht="15" customHeight="1" thickBot="1">
      <c r="A2" s="340" t="s">
        <v>85</v>
      </c>
      <c r="B2" s="340"/>
      <c r="C2" s="340"/>
      <c r="D2" s="340"/>
      <c r="E2" s="340"/>
      <c r="F2" s="340"/>
      <c r="G2" s="340"/>
      <c r="H2" s="20"/>
      <c r="K2" s="43"/>
      <c r="L2" s="1"/>
      <c r="N2" s="16"/>
    </row>
    <row r="3" spans="1:15" s="70" customFormat="1" ht="18" customHeight="1">
      <c r="A3" s="204" t="s">
        <v>86</v>
      </c>
      <c r="B3" s="211" t="s">
        <v>87</v>
      </c>
      <c r="C3" s="211" t="s">
        <v>88</v>
      </c>
      <c r="D3" s="211" t="s">
        <v>89</v>
      </c>
      <c r="E3" s="211" t="s">
        <v>90</v>
      </c>
      <c r="F3" s="211" t="s">
        <v>91</v>
      </c>
      <c r="G3" s="173" t="s">
        <v>92</v>
      </c>
      <c r="H3" s="101"/>
      <c r="I3" s="204" t="s">
        <v>301</v>
      </c>
      <c r="J3" s="283" t="s">
        <v>142</v>
      </c>
      <c r="K3" s="283" t="s">
        <v>228</v>
      </c>
      <c r="L3" s="283" t="s">
        <v>229</v>
      </c>
      <c r="M3" s="283" t="s">
        <v>230</v>
      </c>
      <c r="N3" s="284" t="s">
        <v>231</v>
      </c>
    </row>
    <row r="4" spans="1:15" s="70" customFormat="1" ht="18" customHeight="1">
      <c r="A4" s="212"/>
      <c r="B4" s="183" t="s">
        <v>93</v>
      </c>
      <c r="C4" s="183" t="s">
        <v>93</v>
      </c>
      <c r="D4" s="183" t="s">
        <v>94</v>
      </c>
      <c r="E4" s="183" t="s">
        <v>94</v>
      </c>
      <c r="F4" s="183" t="s">
        <v>95</v>
      </c>
      <c r="G4" s="183" t="s">
        <v>14</v>
      </c>
      <c r="H4" s="11"/>
      <c r="I4" s="212" t="s">
        <v>110</v>
      </c>
      <c r="J4" s="218">
        <v>162</v>
      </c>
      <c r="K4" s="218">
        <v>242</v>
      </c>
      <c r="L4" s="218">
        <v>192</v>
      </c>
      <c r="M4" s="197">
        <v>206</v>
      </c>
      <c r="N4" s="285">
        <v>202</v>
      </c>
    </row>
    <row r="5" spans="1:15" s="70" customFormat="1" ht="18" customHeight="1">
      <c r="A5" s="286" t="s">
        <v>142</v>
      </c>
      <c r="B5" s="213">
        <v>1075</v>
      </c>
      <c r="C5" s="214">
        <v>997</v>
      </c>
      <c r="D5" s="214">
        <v>115613</v>
      </c>
      <c r="E5" s="214">
        <v>115596</v>
      </c>
      <c r="F5" s="215">
        <v>95.3</v>
      </c>
      <c r="G5" s="214">
        <v>263133</v>
      </c>
      <c r="H5" s="22"/>
      <c r="I5" s="205" t="s">
        <v>111</v>
      </c>
      <c r="J5" s="197">
        <v>18</v>
      </c>
      <c r="K5" s="197">
        <v>21</v>
      </c>
      <c r="L5" s="197">
        <v>16</v>
      </c>
      <c r="M5" s="197">
        <v>35</v>
      </c>
      <c r="N5" s="219">
        <v>24</v>
      </c>
    </row>
    <row r="6" spans="1:15" s="70" customFormat="1" ht="18" customHeight="1">
      <c r="A6" s="287" t="s">
        <v>240</v>
      </c>
      <c r="B6" s="213">
        <v>1081</v>
      </c>
      <c r="C6" s="214">
        <v>1005</v>
      </c>
      <c r="D6" s="214">
        <v>115266</v>
      </c>
      <c r="E6" s="214">
        <v>115250</v>
      </c>
      <c r="F6" s="215">
        <v>95.8</v>
      </c>
      <c r="G6" s="214">
        <v>266696</v>
      </c>
      <c r="H6" s="22"/>
      <c r="I6" s="205" t="s">
        <v>112</v>
      </c>
      <c r="J6" s="197">
        <v>372</v>
      </c>
      <c r="K6" s="197">
        <v>245</v>
      </c>
      <c r="L6" s="197">
        <v>194</v>
      </c>
      <c r="M6" s="197">
        <v>153</v>
      </c>
      <c r="N6" s="219">
        <v>86</v>
      </c>
    </row>
    <row r="7" spans="1:15" s="70" customFormat="1" ht="18" customHeight="1">
      <c r="A7" s="126" t="s">
        <v>241</v>
      </c>
      <c r="B7" s="213">
        <v>1088.98</v>
      </c>
      <c r="C7" s="214">
        <v>1009.27</v>
      </c>
      <c r="D7" s="214">
        <v>115031</v>
      </c>
      <c r="E7" s="214">
        <v>115015</v>
      </c>
      <c r="F7" s="215">
        <v>96.9</v>
      </c>
      <c r="G7" s="214">
        <v>268296</v>
      </c>
      <c r="H7" s="22"/>
      <c r="I7" s="205" t="s">
        <v>77</v>
      </c>
      <c r="J7" s="197">
        <v>552</v>
      </c>
      <c r="K7" s="197">
        <v>508</v>
      </c>
      <c r="L7" s="197">
        <v>402</v>
      </c>
      <c r="M7" s="197">
        <v>394</v>
      </c>
      <c r="N7" s="219">
        <f>SUM(N4:N6)</f>
        <v>312</v>
      </c>
    </row>
    <row r="8" spans="1:15" s="70" customFormat="1" ht="18" customHeight="1" thickBot="1">
      <c r="A8" s="126" t="s">
        <v>242</v>
      </c>
      <c r="B8" s="213">
        <v>1097</v>
      </c>
      <c r="C8" s="214">
        <v>1025</v>
      </c>
      <c r="D8" s="214">
        <v>114633</v>
      </c>
      <c r="E8" s="214">
        <v>114618</v>
      </c>
      <c r="F8" s="215">
        <v>97.5</v>
      </c>
      <c r="G8" s="214">
        <v>270104</v>
      </c>
      <c r="H8" s="22"/>
      <c r="I8" s="179"/>
      <c r="J8" s="220"/>
      <c r="K8" s="220"/>
      <c r="L8" s="220"/>
      <c r="M8" s="220"/>
      <c r="N8" s="221"/>
    </row>
    <row r="9" spans="1:15" s="16" customFormat="1" ht="18" customHeight="1">
      <c r="A9" s="288" t="s">
        <v>243</v>
      </c>
      <c r="B9" s="289">
        <v>1101</v>
      </c>
      <c r="C9" s="290">
        <v>1031</v>
      </c>
      <c r="D9" s="290">
        <v>114382</v>
      </c>
      <c r="E9" s="290">
        <v>114368</v>
      </c>
      <c r="F9" s="291">
        <v>97.9</v>
      </c>
      <c r="G9" s="290">
        <v>271582</v>
      </c>
      <c r="H9" s="100"/>
      <c r="I9" s="224" t="s">
        <v>143</v>
      </c>
      <c r="J9" s="172"/>
      <c r="K9" s="172"/>
      <c r="L9" s="172"/>
      <c r="M9" s="172"/>
      <c r="N9" s="203"/>
      <c r="O9" s="70"/>
    </row>
    <row r="10" spans="1:15" s="70" customFormat="1" ht="18" customHeight="1" thickBot="1">
      <c r="A10" s="179"/>
      <c r="B10" s="216"/>
      <c r="C10" s="216"/>
      <c r="D10" s="216"/>
      <c r="E10" s="216"/>
      <c r="F10" s="217"/>
      <c r="G10" s="216"/>
      <c r="H10" s="22"/>
      <c r="J10" s="172"/>
      <c r="K10" s="172"/>
      <c r="L10" s="172"/>
      <c r="M10" s="172"/>
      <c r="N10" s="203"/>
    </row>
    <row r="11" spans="1:15" s="70" customFormat="1" ht="8" customHeight="1">
      <c r="A11" s="38"/>
      <c r="B11" s="214"/>
      <c r="C11" s="214"/>
      <c r="D11" s="214"/>
      <c r="E11" s="214"/>
      <c r="F11" s="215"/>
      <c r="G11" s="214"/>
      <c r="H11" s="22"/>
    </row>
    <row r="12" spans="1:15" s="70" customFormat="1" ht="18" customHeight="1">
      <c r="A12" s="387" t="s">
        <v>96</v>
      </c>
      <c r="B12" s="387"/>
      <c r="C12" s="387"/>
      <c r="D12" s="387"/>
      <c r="E12" s="387"/>
      <c r="F12" s="387"/>
      <c r="G12" s="387"/>
      <c r="H12" s="69"/>
    </row>
    <row r="13" spans="1:15" s="70" customFormat="1" ht="18" customHeight="1">
      <c r="A13" s="387" t="s">
        <v>97</v>
      </c>
      <c r="B13" s="387"/>
      <c r="C13" s="387"/>
      <c r="D13" s="387"/>
      <c r="E13" s="387"/>
      <c r="F13" s="387"/>
      <c r="G13" s="387"/>
      <c r="H13" s="69"/>
    </row>
    <row r="14" spans="1:15" s="70" customFormat="1" ht="18" customHeight="1">
      <c r="A14" s="202" t="s">
        <v>143</v>
      </c>
      <c r="B14" s="202"/>
      <c r="C14" s="202"/>
      <c r="D14" s="202"/>
      <c r="E14" s="202"/>
      <c r="F14" s="202"/>
      <c r="G14" s="202"/>
    </row>
    <row r="15" spans="1:15" s="70" customFormat="1" ht="80" customHeight="1"/>
    <row r="16" spans="1:15" s="70" customFormat="1" ht="22.5" customHeight="1">
      <c r="B16" s="165"/>
      <c r="C16" s="385" t="s">
        <v>299</v>
      </c>
      <c r="D16" s="385"/>
      <c r="E16" s="385"/>
      <c r="F16" s="385"/>
      <c r="G16" s="385"/>
      <c r="H16" s="386" t="s">
        <v>300</v>
      </c>
      <c r="I16" s="386"/>
      <c r="J16" s="386"/>
      <c r="K16" s="386"/>
      <c r="L16" s="386"/>
      <c r="M16" s="386"/>
    </row>
    <row r="17" spans="1:13" s="70" customFormat="1" ht="8" customHeight="1">
      <c r="A17" s="166"/>
      <c r="B17" s="166"/>
      <c r="C17" s="166"/>
      <c r="D17" s="166"/>
      <c r="E17" s="166"/>
      <c r="H17" s="166"/>
      <c r="I17" s="166"/>
      <c r="J17" s="166"/>
      <c r="K17" s="166"/>
      <c r="L17" s="166"/>
      <c r="M17" s="166"/>
    </row>
    <row r="18" spans="1:13" s="70" customFormat="1" ht="15" customHeight="1" thickBot="1">
      <c r="A18" s="166" t="s">
        <v>13</v>
      </c>
      <c r="B18" s="166"/>
      <c r="C18" s="202"/>
      <c r="D18" s="202"/>
      <c r="E18" s="202"/>
      <c r="F18" s="172"/>
      <c r="G18" s="172"/>
      <c r="H18" s="202"/>
      <c r="I18" s="202"/>
      <c r="J18" s="202"/>
      <c r="K18" s="202"/>
      <c r="L18" s="202"/>
      <c r="M18" s="222" t="s">
        <v>249</v>
      </c>
    </row>
    <row r="19" spans="1:13" s="70" customFormat="1" ht="18" customHeight="1">
      <c r="C19" s="335" t="s">
        <v>66</v>
      </c>
      <c r="D19" s="390" t="s">
        <v>142</v>
      </c>
      <c r="E19" s="390" t="s">
        <v>250</v>
      </c>
      <c r="F19" s="390" t="s">
        <v>251</v>
      </c>
      <c r="G19" s="390" t="s">
        <v>252</v>
      </c>
      <c r="H19" s="388" t="s">
        <v>253</v>
      </c>
      <c r="I19" s="389"/>
      <c r="J19" s="389"/>
      <c r="K19" s="389"/>
      <c r="L19" s="389"/>
      <c r="M19" s="389"/>
    </row>
    <row r="20" spans="1:13" s="70" customFormat="1" ht="18" customHeight="1">
      <c r="C20" s="337"/>
      <c r="D20" s="391"/>
      <c r="E20" s="391"/>
      <c r="F20" s="391"/>
      <c r="G20" s="391"/>
      <c r="H20" s="122" t="s">
        <v>67</v>
      </c>
      <c r="I20" s="123" t="s">
        <v>44</v>
      </c>
      <c r="J20" s="123" t="s">
        <v>68</v>
      </c>
      <c r="K20" s="123" t="s">
        <v>46</v>
      </c>
      <c r="L20" s="123" t="s">
        <v>45</v>
      </c>
      <c r="M20" s="124" t="s">
        <v>69</v>
      </c>
    </row>
    <row r="21" spans="1:13" s="70" customFormat="1" ht="8" customHeight="1">
      <c r="C21" s="205"/>
      <c r="D21" s="37"/>
      <c r="E21" s="37"/>
      <c r="F21" s="37"/>
      <c r="G21" s="37"/>
      <c r="H21" s="38"/>
      <c r="I21" s="38"/>
      <c r="J21" s="38"/>
      <c r="K21" s="38"/>
      <c r="L21" s="38"/>
      <c r="M21" s="38"/>
    </row>
    <row r="22" spans="1:13" s="70" customFormat="1" ht="18" customHeight="1">
      <c r="C22" s="125" t="s">
        <v>67</v>
      </c>
      <c r="D22" s="138">
        <f>SUM(D23:D34)</f>
        <v>301</v>
      </c>
      <c r="E22" s="138">
        <f t="shared" ref="E22:G22" si="0">SUM(E23:E34)</f>
        <v>372</v>
      </c>
      <c r="F22" s="138">
        <f t="shared" si="0"/>
        <v>329</v>
      </c>
      <c r="G22" s="138">
        <f t="shared" si="0"/>
        <v>327</v>
      </c>
      <c r="H22" s="139">
        <f>SUM(H23:H34)</f>
        <v>281</v>
      </c>
      <c r="I22" s="139">
        <f t="shared" ref="I22:M22" si="1">SUM(I23:I34)</f>
        <v>205</v>
      </c>
      <c r="J22" s="139">
        <f t="shared" si="1"/>
        <v>1</v>
      </c>
      <c r="K22" s="139">
        <f t="shared" si="1"/>
        <v>2</v>
      </c>
      <c r="L22" s="139">
        <f t="shared" si="1"/>
        <v>24</v>
      </c>
      <c r="M22" s="139">
        <f t="shared" si="1"/>
        <v>49</v>
      </c>
    </row>
    <row r="23" spans="1:13" s="70" customFormat="1" ht="18" customHeight="1">
      <c r="C23" s="126" t="s">
        <v>254</v>
      </c>
      <c r="D23" s="39">
        <v>24</v>
      </c>
      <c r="E23" s="39">
        <v>27</v>
      </c>
      <c r="F23" s="39">
        <v>30</v>
      </c>
      <c r="G23" s="40">
        <v>29</v>
      </c>
      <c r="H23" s="140">
        <f>SUM(I23:M23)</f>
        <v>13</v>
      </c>
      <c r="I23" s="140">
        <v>9</v>
      </c>
      <c r="J23" s="140">
        <v>0</v>
      </c>
      <c r="K23" s="140">
        <v>0</v>
      </c>
      <c r="L23" s="140">
        <v>2</v>
      </c>
      <c r="M23" s="140">
        <v>2</v>
      </c>
    </row>
    <row r="24" spans="1:13" s="70" customFormat="1" ht="18" customHeight="1">
      <c r="C24" s="126" t="s">
        <v>255</v>
      </c>
      <c r="D24" s="39">
        <v>24</v>
      </c>
      <c r="E24" s="39">
        <v>17</v>
      </c>
      <c r="F24" s="39">
        <v>23</v>
      </c>
      <c r="G24" s="40">
        <v>21</v>
      </c>
      <c r="H24" s="140">
        <f t="shared" ref="H24:H34" si="2">SUM(I24:M24)</f>
        <v>21</v>
      </c>
      <c r="I24" s="140">
        <v>14</v>
      </c>
      <c r="J24" s="140">
        <v>0</v>
      </c>
      <c r="K24" s="140">
        <v>1</v>
      </c>
      <c r="L24" s="140">
        <v>1</v>
      </c>
      <c r="M24" s="140">
        <v>5</v>
      </c>
    </row>
    <row r="25" spans="1:13" s="70" customFormat="1" ht="18" customHeight="1">
      <c r="C25" s="126" t="s">
        <v>256</v>
      </c>
      <c r="D25" s="39">
        <v>33</v>
      </c>
      <c r="E25" s="39">
        <v>34</v>
      </c>
      <c r="F25" s="39">
        <v>31</v>
      </c>
      <c r="G25" s="40">
        <v>42</v>
      </c>
      <c r="H25" s="140">
        <f t="shared" si="2"/>
        <v>30</v>
      </c>
      <c r="I25" s="140">
        <v>26</v>
      </c>
      <c r="J25" s="140">
        <v>0</v>
      </c>
      <c r="K25" s="140">
        <v>1</v>
      </c>
      <c r="L25" s="140">
        <v>0</v>
      </c>
      <c r="M25" s="140">
        <v>3</v>
      </c>
    </row>
    <row r="26" spans="1:13" s="70" customFormat="1" ht="18" customHeight="1">
      <c r="C26" s="126" t="s">
        <v>257</v>
      </c>
      <c r="D26" s="39">
        <v>15</v>
      </c>
      <c r="E26" s="39">
        <v>33</v>
      </c>
      <c r="F26" s="39">
        <v>17</v>
      </c>
      <c r="G26" s="40">
        <v>25</v>
      </c>
      <c r="H26" s="140">
        <f t="shared" si="2"/>
        <v>28</v>
      </c>
      <c r="I26" s="140">
        <v>19</v>
      </c>
      <c r="J26" s="140">
        <v>1</v>
      </c>
      <c r="K26" s="140">
        <v>0</v>
      </c>
      <c r="L26" s="140">
        <v>4</v>
      </c>
      <c r="M26" s="140">
        <v>4</v>
      </c>
    </row>
    <row r="27" spans="1:13" s="70" customFormat="1" ht="18" customHeight="1">
      <c r="C27" s="126" t="s">
        <v>258</v>
      </c>
      <c r="D27" s="39">
        <v>30</v>
      </c>
      <c r="E27" s="39">
        <v>33</v>
      </c>
      <c r="F27" s="39">
        <v>29</v>
      </c>
      <c r="G27" s="40">
        <v>24</v>
      </c>
      <c r="H27" s="140">
        <f t="shared" si="2"/>
        <v>29</v>
      </c>
      <c r="I27" s="140">
        <v>23</v>
      </c>
      <c r="J27" s="140">
        <v>0</v>
      </c>
      <c r="K27" s="140">
        <v>0</v>
      </c>
      <c r="L27" s="140">
        <v>3</v>
      </c>
      <c r="M27" s="140">
        <v>3</v>
      </c>
    </row>
    <row r="28" spans="1:13" ht="18" customHeight="1">
      <c r="C28" s="126" t="s">
        <v>259</v>
      </c>
      <c r="D28" s="39">
        <v>26</v>
      </c>
      <c r="E28" s="39">
        <v>32</v>
      </c>
      <c r="F28" s="39">
        <v>25</v>
      </c>
      <c r="G28" s="40">
        <v>36</v>
      </c>
      <c r="H28" s="140">
        <f t="shared" si="2"/>
        <v>29</v>
      </c>
      <c r="I28" s="140">
        <v>21</v>
      </c>
      <c r="J28" s="140">
        <v>0</v>
      </c>
      <c r="K28" s="140">
        <v>0</v>
      </c>
      <c r="L28" s="140">
        <v>4</v>
      </c>
      <c r="M28" s="140">
        <v>4</v>
      </c>
    </row>
    <row r="29" spans="1:13" ht="18" customHeight="1">
      <c r="C29" s="126" t="s">
        <v>260</v>
      </c>
      <c r="D29" s="39">
        <v>30</v>
      </c>
      <c r="E29" s="39">
        <v>46</v>
      </c>
      <c r="F29" s="39">
        <v>26</v>
      </c>
      <c r="G29" s="40">
        <v>11</v>
      </c>
      <c r="H29" s="140">
        <f t="shared" si="2"/>
        <v>25</v>
      </c>
      <c r="I29" s="140">
        <v>20</v>
      </c>
      <c r="J29" s="140">
        <v>0</v>
      </c>
      <c r="K29" s="140">
        <v>0</v>
      </c>
      <c r="L29" s="140">
        <v>2</v>
      </c>
      <c r="M29" s="140">
        <v>3</v>
      </c>
    </row>
    <row r="30" spans="1:13" ht="18" customHeight="1">
      <c r="C30" s="126" t="s">
        <v>261</v>
      </c>
      <c r="D30" s="39">
        <v>26</v>
      </c>
      <c r="E30" s="39">
        <v>31</v>
      </c>
      <c r="F30" s="39">
        <v>29</v>
      </c>
      <c r="G30" s="40">
        <v>23</v>
      </c>
      <c r="H30" s="140">
        <f t="shared" si="2"/>
        <v>21</v>
      </c>
      <c r="I30" s="140">
        <v>16</v>
      </c>
      <c r="J30" s="140">
        <v>0</v>
      </c>
      <c r="K30" s="140">
        <v>0</v>
      </c>
      <c r="L30" s="140">
        <v>3</v>
      </c>
      <c r="M30" s="140">
        <v>2</v>
      </c>
    </row>
    <row r="31" spans="1:13" ht="18" customHeight="1">
      <c r="C31" s="126" t="s">
        <v>262</v>
      </c>
      <c r="D31" s="39">
        <v>19</v>
      </c>
      <c r="E31" s="39">
        <v>26</v>
      </c>
      <c r="F31" s="39">
        <v>18</v>
      </c>
      <c r="G31" s="40">
        <v>38</v>
      </c>
      <c r="H31" s="140">
        <f t="shared" si="2"/>
        <v>24</v>
      </c>
      <c r="I31" s="140">
        <v>15</v>
      </c>
      <c r="J31" s="140">
        <v>0</v>
      </c>
      <c r="K31" s="140">
        <v>0</v>
      </c>
      <c r="L31" s="140">
        <v>1</v>
      </c>
      <c r="M31" s="140">
        <v>8</v>
      </c>
    </row>
    <row r="32" spans="1:13" ht="18" customHeight="1">
      <c r="C32" s="126" t="s">
        <v>263</v>
      </c>
      <c r="D32" s="39">
        <v>33</v>
      </c>
      <c r="E32" s="39">
        <v>33</v>
      </c>
      <c r="F32" s="39">
        <v>23</v>
      </c>
      <c r="G32" s="40">
        <v>25</v>
      </c>
      <c r="H32" s="140">
        <f t="shared" si="2"/>
        <v>17</v>
      </c>
      <c r="I32" s="140">
        <v>12</v>
      </c>
      <c r="J32" s="140">
        <v>0</v>
      </c>
      <c r="K32" s="140">
        <v>0</v>
      </c>
      <c r="L32" s="140">
        <v>2</v>
      </c>
      <c r="M32" s="140">
        <v>3</v>
      </c>
    </row>
    <row r="33" spans="3:13" ht="18" customHeight="1">
      <c r="C33" s="126" t="s">
        <v>264</v>
      </c>
      <c r="D33" s="39">
        <v>26</v>
      </c>
      <c r="E33" s="39">
        <v>28</v>
      </c>
      <c r="F33" s="39">
        <v>39</v>
      </c>
      <c r="G33" s="40">
        <v>26</v>
      </c>
      <c r="H33" s="140">
        <f t="shared" si="2"/>
        <v>14</v>
      </c>
      <c r="I33" s="140">
        <v>10</v>
      </c>
      <c r="J33" s="140">
        <v>0</v>
      </c>
      <c r="K33" s="140">
        <v>0</v>
      </c>
      <c r="L33" s="140">
        <v>1</v>
      </c>
      <c r="M33" s="140">
        <v>3</v>
      </c>
    </row>
    <row r="34" spans="3:13" ht="18" customHeight="1">
      <c r="C34" s="126" t="s">
        <v>265</v>
      </c>
      <c r="D34" s="39">
        <v>15</v>
      </c>
      <c r="E34" s="39">
        <v>32</v>
      </c>
      <c r="F34" s="39">
        <v>39</v>
      </c>
      <c r="G34" s="40">
        <v>27</v>
      </c>
      <c r="H34" s="140">
        <f t="shared" si="2"/>
        <v>30</v>
      </c>
      <c r="I34" s="140">
        <v>20</v>
      </c>
      <c r="J34" s="140">
        <v>0</v>
      </c>
      <c r="K34" s="140">
        <v>0</v>
      </c>
      <c r="L34" s="140">
        <v>1</v>
      </c>
      <c r="M34" s="292">
        <v>9</v>
      </c>
    </row>
    <row r="35" spans="3:13" ht="8" customHeight="1" thickBot="1">
      <c r="C35" s="198"/>
      <c r="D35" s="223"/>
      <c r="E35" s="223"/>
      <c r="F35" s="223"/>
      <c r="G35" s="223"/>
      <c r="H35" s="223"/>
      <c r="I35" s="223"/>
      <c r="J35" s="223"/>
      <c r="K35" s="223"/>
      <c r="L35" s="223"/>
      <c r="M35" s="223"/>
    </row>
    <row r="36" spans="3:13" ht="8" customHeight="1"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</row>
    <row r="37" spans="3:13" ht="15" customHeight="1">
      <c r="C37" s="202" t="s">
        <v>302</v>
      </c>
      <c r="D37" s="172"/>
      <c r="E37" s="172"/>
      <c r="F37" s="172"/>
      <c r="G37" s="172"/>
      <c r="H37" s="172" t="s">
        <v>303</v>
      </c>
      <c r="I37" s="172"/>
      <c r="J37" s="172"/>
      <c r="K37" s="172"/>
      <c r="L37" s="172"/>
      <c r="M37" s="172"/>
    </row>
    <row r="38" spans="3:13" ht="15" customHeight="1">
      <c r="C38" s="202" t="s">
        <v>70</v>
      </c>
      <c r="D38" s="172"/>
      <c r="E38" s="172"/>
      <c r="F38" s="172"/>
      <c r="G38" s="172"/>
      <c r="H38" s="172"/>
      <c r="I38" s="172"/>
      <c r="J38" s="172"/>
      <c r="K38" s="172"/>
      <c r="L38" s="172"/>
      <c r="M38" s="172"/>
    </row>
  </sheetData>
  <mergeCells count="13">
    <mergeCell ref="H19:M19"/>
    <mergeCell ref="C19:C20"/>
    <mergeCell ref="D19:D20"/>
    <mergeCell ref="E19:E20"/>
    <mergeCell ref="F19:F20"/>
    <mergeCell ref="G19:G20"/>
    <mergeCell ref="C16:G16"/>
    <mergeCell ref="H16:M16"/>
    <mergeCell ref="A1:G1"/>
    <mergeCell ref="I1:O1"/>
    <mergeCell ref="A2:G2"/>
    <mergeCell ref="A12:G12"/>
    <mergeCell ref="A13:G13"/>
  </mergeCells>
  <phoneticPr fontId="3"/>
  <pageMargins left="0.78740157480314965" right="0.39370078740157483" top="1.1811023622047245" bottom="0.59055118110236227" header="0.51181102362204722" footer="0.51181102362204722"/>
  <pageSetup paperSize="9" firstPageNumber="116" orientation="portrait" useFirstPageNumber="1" r:id="rId1"/>
  <headerFooter differentOddEven="1" alignWithMargins="0">
    <oddHeader>&amp;L〔9〕建設・土木・水道</oddHeader>
    <oddFooter>&amp;C&amp;P</oddFooter>
    <evenHeader>&amp;R〔9〕建設・土木・水道</evenHeader>
    <evenFooter>&amp;C&amp;P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34"/>
  <sheetViews>
    <sheetView view="pageBreakPreview" zoomScaleNormal="100" zoomScaleSheetLayoutView="100" workbookViewId="0">
      <selection activeCell="K18" sqref="K18"/>
    </sheetView>
  </sheetViews>
  <sheetFormatPr defaultColWidth="9" defaultRowHeight="12"/>
  <cols>
    <col min="1" max="2" width="2.453125" style="70" customWidth="1"/>
    <col min="3" max="3" width="12" style="70" customWidth="1"/>
    <col min="4" max="4" width="6" style="70" customWidth="1"/>
    <col min="5" max="5" width="7.7265625" style="70" customWidth="1"/>
    <col min="6" max="6" width="6" style="70" customWidth="1"/>
    <col min="7" max="7" width="7.7265625" style="70" customWidth="1"/>
    <col min="8" max="8" width="6" style="70" customWidth="1"/>
    <col min="9" max="9" width="7.7265625" style="70" customWidth="1"/>
    <col min="10" max="10" width="6" style="70" customWidth="1"/>
    <col min="11" max="11" width="7.7265625" style="70" customWidth="1"/>
    <col min="12" max="12" width="6" style="16" customWidth="1"/>
    <col min="13" max="13" width="8.81640625" style="16" customWidth="1"/>
    <col min="14" max="28" width="9" style="70"/>
    <col min="29" max="29" width="6" style="70" customWidth="1"/>
    <col min="30" max="30" width="7.7265625" style="70" customWidth="1"/>
    <col min="31" max="16384" width="9" style="70"/>
  </cols>
  <sheetData>
    <row r="1" spans="1:13" ht="22.5" customHeight="1">
      <c r="A1" s="396" t="s">
        <v>266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7.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3">
      <c r="A3" s="407" t="s">
        <v>267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</row>
    <row r="4" spans="1:13" ht="16.899999999999999" customHeight="1" thickBot="1">
      <c r="A4" s="141" t="s">
        <v>13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2"/>
      <c r="M4" s="143" t="s">
        <v>268</v>
      </c>
    </row>
    <row r="5" spans="1:13" ht="23.25" customHeight="1">
      <c r="A5" s="397" t="s">
        <v>38</v>
      </c>
      <c r="B5" s="397"/>
      <c r="C5" s="398"/>
      <c r="D5" s="401" t="s">
        <v>141</v>
      </c>
      <c r="E5" s="402"/>
      <c r="F5" s="401" t="s">
        <v>145</v>
      </c>
      <c r="G5" s="402"/>
      <c r="H5" s="401" t="s">
        <v>224</v>
      </c>
      <c r="I5" s="402"/>
      <c r="J5" s="403" t="s">
        <v>225</v>
      </c>
      <c r="K5" s="404"/>
      <c r="L5" s="405" t="s">
        <v>226</v>
      </c>
      <c r="M5" s="406"/>
    </row>
    <row r="6" spans="1:13" ht="23.25" customHeight="1">
      <c r="A6" s="399"/>
      <c r="B6" s="399"/>
      <c r="C6" s="400"/>
      <c r="D6" s="53" t="s">
        <v>39</v>
      </c>
      <c r="E6" s="54" t="s">
        <v>40</v>
      </c>
      <c r="F6" s="53" t="s">
        <v>39</v>
      </c>
      <c r="G6" s="54" t="s">
        <v>40</v>
      </c>
      <c r="H6" s="53" t="s">
        <v>39</v>
      </c>
      <c r="I6" s="54" t="s">
        <v>40</v>
      </c>
      <c r="J6" s="53" t="s">
        <v>39</v>
      </c>
      <c r="K6" s="54" t="s">
        <v>40</v>
      </c>
      <c r="L6" s="63" t="s">
        <v>41</v>
      </c>
      <c r="M6" s="64" t="s">
        <v>42</v>
      </c>
    </row>
    <row r="7" spans="1:13" ht="24" customHeight="1">
      <c r="A7" s="392" t="s">
        <v>37</v>
      </c>
      <c r="B7" s="392"/>
      <c r="C7" s="393"/>
      <c r="D7" s="144">
        <f t="shared" ref="D7:M7" si="0">SUM(D8,D23)</f>
        <v>253</v>
      </c>
      <c r="E7" s="144">
        <f t="shared" si="0"/>
        <v>50294</v>
      </c>
      <c r="F7" s="144">
        <f t="shared" si="0"/>
        <v>294</v>
      </c>
      <c r="G7" s="144">
        <f t="shared" si="0"/>
        <v>87400</v>
      </c>
      <c r="H7" s="102">
        <f t="shared" si="0"/>
        <v>350</v>
      </c>
      <c r="I7" s="102">
        <f t="shared" si="0"/>
        <v>89423</v>
      </c>
      <c r="J7" s="102">
        <f t="shared" si="0"/>
        <v>332</v>
      </c>
      <c r="K7" s="102">
        <f t="shared" si="0"/>
        <v>70218</v>
      </c>
      <c r="L7" s="145">
        <f t="shared" si="0"/>
        <v>255</v>
      </c>
      <c r="M7" s="145">
        <f t="shared" si="0"/>
        <v>323690</v>
      </c>
    </row>
    <row r="8" spans="1:13" ht="24" customHeight="1">
      <c r="A8" s="51"/>
      <c r="B8" s="394" t="s">
        <v>43</v>
      </c>
      <c r="C8" s="395"/>
      <c r="D8" s="102">
        <f t="shared" ref="D8:M8" si="1">SUM(D9:D22)</f>
        <v>204</v>
      </c>
      <c r="E8" s="102">
        <f t="shared" si="1"/>
        <v>24967</v>
      </c>
      <c r="F8" s="102">
        <f t="shared" si="1"/>
        <v>238</v>
      </c>
      <c r="G8" s="102">
        <f t="shared" si="1"/>
        <v>30938</v>
      </c>
      <c r="H8" s="102">
        <f t="shared" si="1"/>
        <v>304</v>
      </c>
      <c r="I8" s="102">
        <f t="shared" si="1"/>
        <v>41154</v>
      </c>
      <c r="J8" s="102">
        <f t="shared" si="1"/>
        <v>262</v>
      </c>
      <c r="K8" s="102">
        <f t="shared" si="1"/>
        <v>34720</v>
      </c>
      <c r="L8" s="103">
        <f t="shared" si="1"/>
        <v>210</v>
      </c>
      <c r="M8" s="103">
        <f t="shared" si="1"/>
        <v>28295</v>
      </c>
    </row>
    <row r="9" spans="1:13" ht="24" customHeight="1">
      <c r="A9" s="51"/>
      <c r="B9" s="51"/>
      <c r="C9" s="168" t="s">
        <v>44</v>
      </c>
      <c r="D9" s="102">
        <v>185</v>
      </c>
      <c r="E9" s="102">
        <v>19733</v>
      </c>
      <c r="F9" s="102">
        <v>206</v>
      </c>
      <c r="G9" s="102">
        <v>22032</v>
      </c>
      <c r="H9" s="102">
        <v>261</v>
      </c>
      <c r="I9" s="102">
        <v>27392</v>
      </c>
      <c r="J9" s="102">
        <v>224</v>
      </c>
      <c r="K9" s="102">
        <v>23453</v>
      </c>
      <c r="L9" s="103">
        <v>171</v>
      </c>
      <c r="M9" s="103">
        <v>17686</v>
      </c>
    </row>
    <row r="10" spans="1:13" ht="24" customHeight="1">
      <c r="A10" s="51"/>
      <c r="B10" s="51"/>
      <c r="C10" s="168" t="s">
        <v>45</v>
      </c>
      <c r="D10" s="102">
        <v>10</v>
      </c>
      <c r="E10" s="102">
        <v>4073</v>
      </c>
      <c r="F10" s="102">
        <v>18</v>
      </c>
      <c r="G10" s="102">
        <v>6802</v>
      </c>
      <c r="H10" s="102">
        <v>26</v>
      </c>
      <c r="I10" s="102">
        <v>12024</v>
      </c>
      <c r="J10" s="102">
        <v>22</v>
      </c>
      <c r="K10" s="102">
        <v>9596</v>
      </c>
      <c r="L10" s="103">
        <v>20</v>
      </c>
      <c r="M10" s="103">
        <v>7842</v>
      </c>
    </row>
    <row r="11" spans="1:13" ht="24" customHeight="1">
      <c r="A11" s="51"/>
      <c r="B11" s="51"/>
      <c r="C11" s="168" t="s">
        <v>46</v>
      </c>
      <c r="D11" s="102">
        <v>5</v>
      </c>
      <c r="E11" s="102">
        <v>698</v>
      </c>
      <c r="F11" s="102">
        <v>3</v>
      </c>
      <c r="G11" s="102">
        <v>647</v>
      </c>
      <c r="H11" s="102">
        <v>4</v>
      </c>
      <c r="I11" s="102">
        <v>698</v>
      </c>
      <c r="J11" s="102">
        <v>4</v>
      </c>
      <c r="K11" s="102">
        <v>705</v>
      </c>
      <c r="L11" s="103">
        <v>4</v>
      </c>
      <c r="M11" s="103">
        <v>1019</v>
      </c>
    </row>
    <row r="12" spans="1:13" ht="24" customHeight="1">
      <c r="A12" s="51"/>
      <c r="B12" s="51"/>
      <c r="C12" s="168" t="s">
        <v>47</v>
      </c>
      <c r="D12" s="104" t="s">
        <v>28</v>
      </c>
      <c r="E12" s="104" t="s">
        <v>28</v>
      </c>
      <c r="F12" s="104" t="s">
        <v>28</v>
      </c>
      <c r="G12" s="104" t="s">
        <v>28</v>
      </c>
      <c r="H12" s="104" t="s">
        <v>28</v>
      </c>
      <c r="I12" s="104" t="s">
        <v>28</v>
      </c>
      <c r="J12" s="104">
        <v>0</v>
      </c>
      <c r="K12" s="104">
        <v>0</v>
      </c>
      <c r="L12" s="105">
        <v>0</v>
      </c>
      <c r="M12" s="105">
        <v>0</v>
      </c>
    </row>
    <row r="13" spans="1:13" ht="24" customHeight="1">
      <c r="A13" s="51"/>
      <c r="B13" s="51"/>
      <c r="C13" s="168" t="s">
        <v>48</v>
      </c>
      <c r="D13" s="104" t="s">
        <v>28</v>
      </c>
      <c r="E13" s="104" t="s">
        <v>28</v>
      </c>
      <c r="F13" s="104" t="s">
        <v>28</v>
      </c>
      <c r="G13" s="104" t="s">
        <v>28</v>
      </c>
      <c r="H13" s="104" t="s">
        <v>28</v>
      </c>
      <c r="I13" s="104" t="s">
        <v>28</v>
      </c>
      <c r="J13" s="104">
        <v>0</v>
      </c>
      <c r="K13" s="104">
        <v>0</v>
      </c>
      <c r="L13" s="105">
        <v>0</v>
      </c>
      <c r="M13" s="105">
        <v>0</v>
      </c>
    </row>
    <row r="14" spans="1:13" ht="24" customHeight="1">
      <c r="A14" s="51"/>
      <c r="B14" s="51"/>
      <c r="C14" s="168" t="s">
        <v>49</v>
      </c>
      <c r="D14" s="104" t="s">
        <v>28</v>
      </c>
      <c r="E14" s="104" t="s">
        <v>28</v>
      </c>
      <c r="F14" s="104" t="s">
        <v>28</v>
      </c>
      <c r="G14" s="104" t="s">
        <v>28</v>
      </c>
      <c r="H14" s="104" t="s">
        <v>28</v>
      </c>
      <c r="I14" s="104" t="s">
        <v>28</v>
      </c>
      <c r="J14" s="104">
        <v>0</v>
      </c>
      <c r="K14" s="104">
        <v>0</v>
      </c>
      <c r="L14" s="105">
        <v>0</v>
      </c>
      <c r="M14" s="105">
        <v>0</v>
      </c>
    </row>
    <row r="15" spans="1:13" ht="24" customHeight="1">
      <c r="A15" s="51"/>
      <c r="B15" s="51"/>
      <c r="C15" s="168" t="s">
        <v>50</v>
      </c>
      <c r="D15" s="104" t="s">
        <v>28</v>
      </c>
      <c r="E15" s="104" t="s">
        <v>28</v>
      </c>
      <c r="F15" s="104" t="s">
        <v>28</v>
      </c>
      <c r="G15" s="104" t="s">
        <v>28</v>
      </c>
      <c r="H15" s="104" t="s">
        <v>28</v>
      </c>
      <c r="I15" s="104" t="s">
        <v>28</v>
      </c>
      <c r="J15" s="104">
        <v>0</v>
      </c>
      <c r="K15" s="104">
        <v>0</v>
      </c>
      <c r="L15" s="105">
        <v>0</v>
      </c>
      <c r="M15" s="105">
        <v>0</v>
      </c>
    </row>
    <row r="16" spans="1:13" ht="24" customHeight="1">
      <c r="A16" s="51"/>
      <c r="B16" s="51"/>
      <c r="C16" s="168" t="s">
        <v>51</v>
      </c>
      <c r="D16" s="104">
        <v>2</v>
      </c>
      <c r="E16" s="104">
        <v>270</v>
      </c>
      <c r="F16" s="104">
        <v>5</v>
      </c>
      <c r="G16" s="104">
        <v>717</v>
      </c>
      <c r="H16" s="104">
        <v>7</v>
      </c>
      <c r="I16" s="104">
        <v>658</v>
      </c>
      <c r="J16" s="104">
        <v>8</v>
      </c>
      <c r="K16" s="104">
        <v>840</v>
      </c>
      <c r="L16" s="105">
        <v>13</v>
      </c>
      <c r="M16" s="105">
        <v>1449</v>
      </c>
    </row>
    <row r="17" spans="1:13" ht="24" customHeight="1">
      <c r="A17" s="51"/>
      <c r="B17" s="51"/>
      <c r="C17" s="168" t="s">
        <v>52</v>
      </c>
      <c r="D17" s="104" t="s">
        <v>28</v>
      </c>
      <c r="E17" s="104" t="s">
        <v>28</v>
      </c>
      <c r="F17" s="104" t="s">
        <v>28</v>
      </c>
      <c r="G17" s="104" t="s">
        <v>28</v>
      </c>
      <c r="H17" s="104" t="s">
        <v>28</v>
      </c>
      <c r="I17" s="104" t="s">
        <v>28</v>
      </c>
      <c r="J17" s="104">
        <v>0</v>
      </c>
      <c r="K17" s="104">
        <v>0</v>
      </c>
      <c r="L17" s="105">
        <v>0</v>
      </c>
      <c r="M17" s="105">
        <v>0</v>
      </c>
    </row>
    <row r="18" spans="1:13" ht="24" customHeight="1">
      <c r="A18" s="51"/>
      <c r="B18" s="51"/>
      <c r="C18" s="168" t="s">
        <v>53</v>
      </c>
      <c r="D18" s="104" t="s">
        <v>28</v>
      </c>
      <c r="E18" s="104" t="s">
        <v>28</v>
      </c>
      <c r="F18" s="104" t="s">
        <v>28</v>
      </c>
      <c r="G18" s="104" t="s">
        <v>28</v>
      </c>
      <c r="H18" s="104" t="s">
        <v>28</v>
      </c>
      <c r="I18" s="104" t="s">
        <v>28</v>
      </c>
      <c r="J18" s="104">
        <v>0</v>
      </c>
      <c r="K18" s="104">
        <v>0</v>
      </c>
      <c r="L18" s="105">
        <v>0</v>
      </c>
      <c r="M18" s="105">
        <v>0</v>
      </c>
    </row>
    <row r="19" spans="1:13" ht="24" customHeight="1">
      <c r="A19" s="51"/>
      <c r="B19" s="51"/>
      <c r="C19" s="168" t="s">
        <v>54</v>
      </c>
      <c r="D19" s="104" t="s">
        <v>28</v>
      </c>
      <c r="E19" s="104" t="s">
        <v>28</v>
      </c>
      <c r="F19" s="104">
        <v>2</v>
      </c>
      <c r="G19" s="104">
        <v>467</v>
      </c>
      <c r="H19" s="104">
        <v>1</v>
      </c>
      <c r="I19" s="104">
        <v>123</v>
      </c>
      <c r="J19" s="104">
        <v>0</v>
      </c>
      <c r="K19" s="104">
        <v>0</v>
      </c>
      <c r="L19" s="105">
        <v>0</v>
      </c>
      <c r="M19" s="105">
        <v>0</v>
      </c>
    </row>
    <row r="20" spans="1:13" ht="24" customHeight="1">
      <c r="A20" s="51"/>
      <c r="B20" s="51"/>
      <c r="C20" s="168" t="s">
        <v>55</v>
      </c>
      <c r="D20" s="104">
        <v>2</v>
      </c>
      <c r="E20" s="104">
        <v>193</v>
      </c>
      <c r="F20" s="104">
        <v>3</v>
      </c>
      <c r="G20" s="104">
        <v>253</v>
      </c>
      <c r="H20" s="104">
        <v>4</v>
      </c>
      <c r="I20" s="104">
        <v>253</v>
      </c>
      <c r="J20" s="104">
        <v>4</v>
      </c>
      <c r="K20" s="104">
        <v>126</v>
      </c>
      <c r="L20" s="105">
        <v>2</v>
      </c>
      <c r="M20" s="105">
        <v>299</v>
      </c>
    </row>
    <row r="21" spans="1:13" ht="24" customHeight="1">
      <c r="A21" s="51"/>
      <c r="B21" s="51"/>
      <c r="C21" s="168" t="s">
        <v>56</v>
      </c>
      <c r="D21" s="104" t="s">
        <v>28</v>
      </c>
      <c r="E21" s="104" t="s">
        <v>28</v>
      </c>
      <c r="F21" s="104" t="s">
        <v>28</v>
      </c>
      <c r="G21" s="104" t="s">
        <v>28</v>
      </c>
      <c r="H21" s="104" t="s">
        <v>28</v>
      </c>
      <c r="I21" s="104" t="s">
        <v>28</v>
      </c>
      <c r="J21" s="104">
        <v>0</v>
      </c>
      <c r="K21" s="104">
        <v>0</v>
      </c>
      <c r="L21" s="105">
        <v>0</v>
      </c>
      <c r="M21" s="105">
        <v>0</v>
      </c>
    </row>
    <row r="22" spans="1:13" ht="24" customHeight="1">
      <c r="A22" s="51"/>
      <c r="B22" s="51"/>
      <c r="C22" s="168" t="s">
        <v>57</v>
      </c>
      <c r="D22" s="104" t="s">
        <v>28</v>
      </c>
      <c r="E22" s="104" t="s">
        <v>28</v>
      </c>
      <c r="F22" s="104">
        <v>1</v>
      </c>
      <c r="G22" s="104">
        <v>20</v>
      </c>
      <c r="H22" s="104">
        <v>1</v>
      </c>
      <c r="I22" s="104">
        <v>6</v>
      </c>
      <c r="J22" s="104">
        <v>0</v>
      </c>
      <c r="K22" s="104">
        <v>0</v>
      </c>
      <c r="L22" s="105">
        <v>0</v>
      </c>
      <c r="M22" s="105">
        <v>0</v>
      </c>
    </row>
    <row r="23" spans="1:13" ht="24" customHeight="1">
      <c r="A23" s="51"/>
      <c r="B23" s="394" t="s">
        <v>58</v>
      </c>
      <c r="C23" s="395"/>
      <c r="D23" s="104">
        <f t="shared" ref="D23:M23" si="2">SUM(D24:D28)</f>
        <v>49</v>
      </c>
      <c r="E23" s="104">
        <f t="shared" si="2"/>
        <v>25327</v>
      </c>
      <c r="F23" s="104">
        <f t="shared" si="2"/>
        <v>56</v>
      </c>
      <c r="G23" s="104">
        <f t="shared" si="2"/>
        <v>56462</v>
      </c>
      <c r="H23" s="104">
        <f t="shared" si="2"/>
        <v>46</v>
      </c>
      <c r="I23" s="104">
        <f t="shared" si="2"/>
        <v>48269</v>
      </c>
      <c r="J23" s="104">
        <f t="shared" si="2"/>
        <v>70</v>
      </c>
      <c r="K23" s="104">
        <f t="shared" si="2"/>
        <v>35498</v>
      </c>
      <c r="L23" s="105">
        <f t="shared" si="2"/>
        <v>45</v>
      </c>
      <c r="M23" s="105">
        <f t="shared" si="2"/>
        <v>295395</v>
      </c>
    </row>
    <row r="24" spans="1:13" ht="24" customHeight="1">
      <c r="A24" s="51"/>
      <c r="B24" s="51"/>
      <c r="C24" s="55" t="s">
        <v>59</v>
      </c>
      <c r="D24" s="104">
        <v>24</v>
      </c>
      <c r="E24" s="104">
        <v>6967</v>
      </c>
      <c r="F24" s="104">
        <v>27</v>
      </c>
      <c r="G24" s="104">
        <v>11027</v>
      </c>
      <c r="H24" s="104">
        <v>25</v>
      </c>
      <c r="I24" s="104">
        <v>8816</v>
      </c>
      <c r="J24" s="104">
        <v>29</v>
      </c>
      <c r="K24" s="104">
        <v>10194</v>
      </c>
      <c r="L24" s="105">
        <v>20</v>
      </c>
      <c r="M24" s="105">
        <v>20610</v>
      </c>
    </row>
    <row r="25" spans="1:13" ht="24" customHeight="1">
      <c r="A25" s="51"/>
      <c r="B25" s="51"/>
      <c r="C25" s="168" t="s">
        <v>60</v>
      </c>
      <c r="D25" s="104">
        <v>6</v>
      </c>
      <c r="E25" s="104">
        <v>1113</v>
      </c>
      <c r="F25" s="104">
        <v>10</v>
      </c>
      <c r="G25" s="104">
        <v>3651</v>
      </c>
      <c r="H25" s="104">
        <v>6</v>
      </c>
      <c r="I25" s="104">
        <v>1815</v>
      </c>
      <c r="J25" s="104">
        <v>10</v>
      </c>
      <c r="K25" s="104">
        <v>5158</v>
      </c>
      <c r="L25" s="105">
        <v>9</v>
      </c>
      <c r="M25" s="105">
        <v>163362</v>
      </c>
    </row>
    <row r="26" spans="1:13" ht="24" customHeight="1">
      <c r="A26" s="51"/>
      <c r="B26" s="51"/>
      <c r="C26" s="168" t="s">
        <v>61</v>
      </c>
      <c r="D26" s="104">
        <v>1</v>
      </c>
      <c r="E26" s="104">
        <v>2635</v>
      </c>
      <c r="F26" s="104">
        <v>1</v>
      </c>
      <c r="G26" s="104">
        <v>3398</v>
      </c>
      <c r="H26" s="104">
        <v>1</v>
      </c>
      <c r="I26" s="104">
        <v>7807</v>
      </c>
      <c r="J26" s="104">
        <v>1</v>
      </c>
      <c r="K26" s="104">
        <v>1384</v>
      </c>
      <c r="L26" s="105">
        <v>0</v>
      </c>
      <c r="M26" s="105">
        <v>0</v>
      </c>
    </row>
    <row r="27" spans="1:13" ht="24" customHeight="1">
      <c r="A27" s="51"/>
      <c r="B27" s="51"/>
      <c r="C27" s="168" t="s">
        <v>62</v>
      </c>
      <c r="D27" s="104">
        <v>17</v>
      </c>
      <c r="E27" s="104">
        <v>3768</v>
      </c>
      <c r="F27" s="104">
        <v>18</v>
      </c>
      <c r="G27" s="104">
        <v>38386</v>
      </c>
      <c r="H27" s="104">
        <v>14</v>
      </c>
      <c r="I27" s="104">
        <v>29831</v>
      </c>
      <c r="J27" s="104">
        <v>30</v>
      </c>
      <c r="K27" s="104">
        <v>18762</v>
      </c>
      <c r="L27" s="105">
        <v>16</v>
      </c>
      <c r="M27" s="105">
        <v>111423</v>
      </c>
    </row>
    <row r="28" spans="1:13" ht="24" customHeight="1" thickBot="1">
      <c r="A28" s="56"/>
      <c r="B28" s="56"/>
      <c r="C28" s="57" t="s">
        <v>63</v>
      </c>
      <c r="D28" s="106">
        <v>1</v>
      </c>
      <c r="E28" s="106">
        <v>10844</v>
      </c>
      <c r="F28" s="106" t="s">
        <v>28</v>
      </c>
      <c r="G28" s="106" t="s">
        <v>28</v>
      </c>
      <c r="H28" s="106" t="s">
        <v>28</v>
      </c>
      <c r="I28" s="106" t="s">
        <v>28</v>
      </c>
      <c r="J28" s="106">
        <v>0</v>
      </c>
      <c r="K28" s="106">
        <v>0</v>
      </c>
      <c r="L28" s="293">
        <v>0</v>
      </c>
      <c r="M28" s="293">
        <v>0</v>
      </c>
    </row>
    <row r="29" spans="1:13" ht="5.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2"/>
      <c r="M29" s="52"/>
    </row>
    <row r="30" spans="1:13">
      <c r="A30" s="50"/>
      <c r="B30" s="50"/>
      <c r="C30" s="141" t="s">
        <v>129</v>
      </c>
      <c r="D30" s="50"/>
      <c r="E30" s="50"/>
      <c r="F30" s="50"/>
      <c r="G30" s="50"/>
      <c r="H30" s="50"/>
      <c r="I30" s="50"/>
      <c r="J30" s="50"/>
      <c r="K30" s="50"/>
      <c r="L30" s="52"/>
      <c r="M30" s="52"/>
    </row>
    <row r="31" spans="1:13">
      <c r="A31" s="50"/>
      <c r="B31" s="50"/>
      <c r="C31" s="141" t="s">
        <v>297</v>
      </c>
      <c r="D31" s="50"/>
      <c r="E31" s="50"/>
      <c r="F31" s="50"/>
      <c r="G31" s="50"/>
      <c r="H31" s="50"/>
      <c r="I31" s="50"/>
      <c r="J31" s="50"/>
      <c r="K31" s="50"/>
      <c r="L31" s="52"/>
      <c r="M31" s="52"/>
    </row>
    <row r="32" spans="1:13">
      <c r="A32" s="50"/>
      <c r="B32" s="50"/>
      <c r="C32" s="141" t="s">
        <v>64</v>
      </c>
      <c r="D32" s="50"/>
      <c r="E32" s="50"/>
      <c r="F32" s="50"/>
      <c r="G32" s="50"/>
      <c r="H32" s="50"/>
      <c r="I32" s="50"/>
      <c r="J32" s="50"/>
      <c r="K32" s="50"/>
      <c r="L32" s="52"/>
      <c r="M32" s="52"/>
    </row>
    <row r="33" spans="1:13">
      <c r="A33" s="50"/>
      <c r="B33" s="50" t="s">
        <v>13</v>
      </c>
      <c r="C33" s="141" t="s">
        <v>65</v>
      </c>
      <c r="D33" s="50"/>
      <c r="E33" s="50"/>
      <c r="F33" s="50"/>
      <c r="G33" s="50"/>
      <c r="H33" s="50"/>
      <c r="I33" s="50"/>
      <c r="J33" s="50"/>
      <c r="K33" s="50"/>
      <c r="L33" s="52"/>
      <c r="M33" s="52"/>
    </row>
    <row r="34" spans="1:1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2"/>
      <c r="M34" s="52"/>
    </row>
  </sheetData>
  <mergeCells count="11">
    <mergeCell ref="A7:C7"/>
    <mergeCell ref="B8:C8"/>
    <mergeCell ref="B23:C23"/>
    <mergeCell ref="A1:M1"/>
    <mergeCell ref="A5:C6"/>
    <mergeCell ref="D5:E5"/>
    <mergeCell ref="F5:G5"/>
    <mergeCell ref="H5:I5"/>
    <mergeCell ref="J5:K5"/>
    <mergeCell ref="L5:M5"/>
    <mergeCell ref="A3:M3"/>
  </mergeCells>
  <phoneticPr fontId="3"/>
  <pageMargins left="0.78740157480314965" right="0.39370078740157483" top="0.98425196850393704" bottom="0.59055118110236227" header="0.51181102362204722" footer="0.51181102362204722"/>
  <pageSetup paperSize="9" firstPageNumber="118" orientation="portrait" useFirstPageNumber="1" horizontalDpi="400" verticalDpi="400" r:id="rId1"/>
  <headerFooter differentOddEven="1" alignWithMargins="0">
    <oddHeader>&amp;L〔9〕建設・土木・水道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N34"/>
  <sheetViews>
    <sheetView view="pageBreakPreview" zoomScaleNormal="130" zoomScaleSheetLayoutView="100" workbookViewId="0">
      <selection activeCell="F9" sqref="F9"/>
    </sheetView>
  </sheetViews>
  <sheetFormatPr defaultColWidth="9" defaultRowHeight="12"/>
  <cols>
    <col min="1" max="2" width="2.26953125" style="70" customWidth="1"/>
    <col min="3" max="3" width="12.6328125" style="70" customWidth="1"/>
    <col min="4" max="4" width="7.453125" style="70" customWidth="1"/>
    <col min="5" max="5" width="8.08984375" style="70" customWidth="1"/>
    <col min="6" max="6" width="7.1796875" style="70" customWidth="1"/>
    <col min="7" max="7" width="8.08984375" style="70" customWidth="1"/>
    <col min="8" max="8" width="7" style="70" customWidth="1"/>
    <col min="9" max="9" width="8.08984375" style="70" customWidth="1"/>
    <col min="10" max="10" width="6.36328125" style="70" customWidth="1"/>
    <col min="11" max="11" width="8.08984375" style="70" customWidth="1"/>
    <col min="12" max="12" width="6.6328125" style="16" customWidth="1"/>
    <col min="13" max="13" width="10.54296875" style="16" customWidth="1"/>
    <col min="14" max="28" width="9" style="70"/>
    <col min="29" max="29" width="6.6328125" style="70" customWidth="1"/>
    <col min="30" max="30" width="8.7265625" style="70" customWidth="1"/>
    <col min="31" max="16384" width="9" style="70"/>
  </cols>
  <sheetData>
    <row r="1" spans="1:14" ht="22.5" customHeight="1">
      <c r="A1" s="331" t="s">
        <v>269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4" ht="7.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4">
      <c r="A3" s="345" t="s">
        <v>267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</row>
    <row r="4" spans="1:14" ht="16.899999999999999" customHeight="1" thickBo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7"/>
      <c r="M4" s="128" t="s">
        <v>163</v>
      </c>
    </row>
    <row r="5" spans="1:14" s="5" customFormat="1" ht="23.25" customHeight="1">
      <c r="A5" s="412" t="s">
        <v>25</v>
      </c>
      <c r="B5" s="412"/>
      <c r="C5" s="413"/>
      <c r="D5" s="416" t="s">
        <v>141</v>
      </c>
      <c r="E5" s="417"/>
      <c r="F5" s="416" t="s">
        <v>145</v>
      </c>
      <c r="G5" s="417"/>
      <c r="H5" s="416" t="s">
        <v>224</v>
      </c>
      <c r="I5" s="417"/>
      <c r="J5" s="416" t="s">
        <v>225</v>
      </c>
      <c r="K5" s="417"/>
      <c r="L5" s="418" t="s">
        <v>226</v>
      </c>
      <c r="M5" s="419"/>
      <c r="N5" s="41"/>
    </row>
    <row r="6" spans="1:14" s="5" customFormat="1" ht="23.25" customHeight="1">
      <c r="A6" s="414"/>
      <c r="B6" s="414"/>
      <c r="C6" s="415"/>
      <c r="D6" s="58" t="s">
        <v>71</v>
      </c>
      <c r="E6" s="59" t="s">
        <v>42</v>
      </c>
      <c r="F6" s="58" t="s">
        <v>72</v>
      </c>
      <c r="G6" s="59" t="s">
        <v>42</v>
      </c>
      <c r="H6" s="58" t="s">
        <v>71</v>
      </c>
      <c r="I6" s="59" t="s">
        <v>42</v>
      </c>
      <c r="J6" s="58" t="s">
        <v>71</v>
      </c>
      <c r="K6" s="59" t="s">
        <v>42</v>
      </c>
      <c r="L6" s="65" t="s">
        <v>73</v>
      </c>
      <c r="M6" s="66" t="s">
        <v>42</v>
      </c>
      <c r="N6" s="41"/>
    </row>
    <row r="7" spans="1:14" s="5" customFormat="1" ht="24" customHeight="1">
      <c r="A7" s="408" t="s">
        <v>37</v>
      </c>
      <c r="B7" s="408"/>
      <c r="C7" s="409"/>
      <c r="D7" s="146">
        <f t="shared" ref="D7:M7" si="0">SUM(D8,D23)</f>
        <v>46092</v>
      </c>
      <c r="E7" s="107">
        <f t="shared" si="0"/>
        <v>6952832</v>
      </c>
      <c r="F7" s="146">
        <f t="shared" si="0"/>
        <v>45915</v>
      </c>
      <c r="G7" s="146">
        <f t="shared" si="0"/>
        <v>6820286</v>
      </c>
      <c r="H7" s="146">
        <f t="shared" si="0"/>
        <v>45915</v>
      </c>
      <c r="I7" s="146">
        <f t="shared" si="0"/>
        <v>6878845</v>
      </c>
      <c r="J7" s="146">
        <f t="shared" si="0"/>
        <v>45942</v>
      </c>
      <c r="K7" s="147">
        <f t="shared" si="0"/>
        <v>6912810</v>
      </c>
      <c r="L7" s="148">
        <f t="shared" si="0"/>
        <v>45877</v>
      </c>
      <c r="M7" s="148">
        <f t="shared" si="0"/>
        <v>7183188</v>
      </c>
    </row>
    <row r="8" spans="1:14" s="5" customFormat="1" ht="24" customHeight="1">
      <c r="A8" s="170"/>
      <c r="B8" s="410" t="s">
        <v>43</v>
      </c>
      <c r="C8" s="411"/>
      <c r="D8" s="107">
        <f t="shared" ref="D8:M8" si="1">SUM(D9:D22)</f>
        <v>30229</v>
      </c>
      <c r="E8" s="107">
        <f t="shared" si="1"/>
        <v>2468195</v>
      </c>
      <c r="F8" s="147">
        <f t="shared" si="1"/>
        <v>30118</v>
      </c>
      <c r="G8" s="147">
        <f t="shared" si="1"/>
        <v>2465544</v>
      </c>
      <c r="H8" s="147">
        <f t="shared" si="1"/>
        <v>30147</v>
      </c>
      <c r="I8" s="147">
        <f t="shared" si="1"/>
        <v>2481615</v>
      </c>
      <c r="J8" s="147">
        <f t="shared" si="1"/>
        <v>30148</v>
      </c>
      <c r="K8" s="147">
        <f t="shared" si="1"/>
        <v>2493277</v>
      </c>
      <c r="L8" s="149">
        <f t="shared" si="1"/>
        <v>30109</v>
      </c>
      <c r="M8" s="149">
        <f t="shared" si="1"/>
        <v>2498524</v>
      </c>
    </row>
    <row r="9" spans="1:14" s="5" customFormat="1" ht="24" customHeight="1">
      <c r="A9" s="170"/>
      <c r="B9" s="170"/>
      <c r="C9" s="171" t="s">
        <v>44</v>
      </c>
      <c r="D9" s="107">
        <v>25884</v>
      </c>
      <c r="E9" s="107">
        <v>2006661</v>
      </c>
      <c r="F9" s="107">
        <v>25892</v>
      </c>
      <c r="G9" s="107">
        <v>2014098</v>
      </c>
      <c r="H9" s="107">
        <v>25965</v>
      </c>
      <c r="I9" s="107">
        <v>2028005</v>
      </c>
      <c r="J9" s="107">
        <v>26003</v>
      </c>
      <c r="K9" s="107">
        <v>2038520</v>
      </c>
      <c r="L9" s="109">
        <v>26003</v>
      </c>
      <c r="M9" s="109">
        <v>2043723</v>
      </c>
    </row>
    <row r="10" spans="1:14" s="5" customFormat="1" ht="24" customHeight="1">
      <c r="A10" s="170"/>
      <c r="B10" s="170"/>
      <c r="C10" s="171" t="s">
        <v>45</v>
      </c>
      <c r="D10" s="107">
        <v>926</v>
      </c>
      <c r="E10" s="107">
        <v>224172</v>
      </c>
      <c r="F10" s="107">
        <v>886</v>
      </c>
      <c r="G10" s="107">
        <v>218141</v>
      </c>
      <c r="H10" s="107">
        <v>871</v>
      </c>
      <c r="I10" s="107">
        <v>221893</v>
      </c>
      <c r="J10" s="107">
        <v>860</v>
      </c>
      <c r="K10" s="107">
        <v>224407</v>
      </c>
      <c r="L10" s="109">
        <v>847</v>
      </c>
      <c r="M10" s="109">
        <v>224788</v>
      </c>
    </row>
    <row r="11" spans="1:14" s="5" customFormat="1" ht="24" customHeight="1">
      <c r="A11" s="170"/>
      <c r="B11" s="170"/>
      <c r="C11" s="171" t="s">
        <v>46</v>
      </c>
      <c r="D11" s="107">
        <v>1748</v>
      </c>
      <c r="E11" s="107">
        <v>141238</v>
      </c>
      <c r="F11" s="107">
        <v>1699</v>
      </c>
      <c r="G11" s="107">
        <v>138178</v>
      </c>
      <c r="H11" s="107">
        <v>1675</v>
      </c>
      <c r="I11" s="107">
        <v>136597</v>
      </c>
      <c r="J11" s="107">
        <v>1656</v>
      </c>
      <c r="K11" s="107">
        <v>134969</v>
      </c>
      <c r="L11" s="109">
        <v>1637</v>
      </c>
      <c r="M11" s="109">
        <v>133879</v>
      </c>
    </row>
    <row r="12" spans="1:14" s="5" customFormat="1" ht="24" customHeight="1">
      <c r="A12" s="170"/>
      <c r="B12" s="170"/>
      <c r="C12" s="171" t="s">
        <v>47</v>
      </c>
      <c r="D12" s="107" t="s">
        <v>28</v>
      </c>
      <c r="E12" s="107" t="s">
        <v>28</v>
      </c>
      <c r="F12" s="107" t="s">
        <v>28</v>
      </c>
      <c r="G12" s="107" t="s">
        <v>28</v>
      </c>
      <c r="H12" s="107" t="s">
        <v>28</v>
      </c>
      <c r="I12" s="107" t="s">
        <v>28</v>
      </c>
      <c r="J12" s="107">
        <v>0</v>
      </c>
      <c r="K12" s="107">
        <v>0</v>
      </c>
      <c r="L12" s="109">
        <v>0</v>
      </c>
      <c r="M12" s="109">
        <v>0</v>
      </c>
    </row>
    <row r="13" spans="1:14" s="5" customFormat="1" ht="24" customHeight="1">
      <c r="A13" s="170"/>
      <c r="B13" s="170"/>
      <c r="C13" s="171" t="s">
        <v>48</v>
      </c>
      <c r="D13" s="107" t="s">
        <v>28</v>
      </c>
      <c r="E13" s="107" t="s">
        <v>28</v>
      </c>
      <c r="F13" s="107" t="s">
        <v>28</v>
      </c>
      <c r="G13" s="107" t="s">
        <v>28</v>
      </c>
      <c r="H13" s="107" t="s">
        <v>28</v>
      </c>
      <c r="I13" s="107" t="s">
        <v>28</v>
      </c>
      <c r="J13" s="107">
        <v>0</v>
      </c>
      <c r="K13" s="107">
        <v>0</v>
      </c>
      <c r="L13" s="109">
        <v>0</v>
      </c>
      <c r="M13" s="109">
        <v>0</v>
      </c>
    </row>
    <row r="14" spans="1:14" s="5" customFormat="1" ht="24" customHeight="1">
      <c r="A14" s="170"/>
      <c r="B14" s="170"/>
      <c r="C14" s="171" t="s">
        <v>49</v>
      </c>
      <c r="D14" s="107" t="s">
        <v>28</v>
      </c>
      <c r="E14" s="107" t="s">
        <v>28</v>
      </c>
      <c r="F14" s="107" t="s">
        <v>28</v>
      </c>
      <c r="G14" s="107" t="s">
        <v>28</v>
      </c>
      <c r="H14" s="107" t="s">
        <v>28</v>
      </c>
      <c r="I14" s="107" t="s">
        <v>28</v>
      </c>
      <c r="J14" s="107">
        <v>0</v>
      </c>
      <c r="K14" s="107">
        <v>0</v>
      </c>
      <c r="L14" s="109">
        <v>0</v>
      </c>
      <c r="M14" s="109">
        <v>0</v>
      </c>
    </row>
    <row r="15" spans="1:14" s="5" customFormat="1" ht="24" customHeight="1">
      <c r="A15" s="170"/>
      <c r="B15" s="170"/>
      <c r="C15" s="171" t="s">
        <v>74</v>
      </c>
      <c r="D15" s="107" t="s">
        <v>28</v>
      </c>
      <c r="E15" s="107" t="s">
        <v>28</v>
      </c>
      <c r="F15" s="107" t="s">
        <v>28</v>
      </c>
      <c r="G15" s="107" t="s">
        <v>28</v>
      </c>
      <c r="H15" s="107" t="s">
        <v>28</v>
      </c>
      <c r="I15" s="107" t="s">
        <v>28</v>
      </c>
      <c r="J15" s="107">
        <v>0</v>
      </c>
      <c r="K15" s="107">
        <v>0</v>
      </c>
      <c r="L15" s="109">
        <v>0</v>
      </c>
      <c r="M15" s="109">
        <v>0</v>
      </c>
    </row>
    <row r="16" spans="1:14" s="5" customFormat="1" ht="24" customHeight="1">
      <c r="A16" s="170"/>
      <c r="B16" s="170"/>
      <c r="C16" s="171" t="s">
        <v>51</v>
      </c>
      <c r="D16" s="107">
        <v>358</v>
      </c>
      <c r="E16" s="107">
        <v>28364</v>
      </c>
      <c r="F16" s="107">
        <v>358</v>
      </c>
      <c r="G16" s="107">
        <v>29114</v>
      </c>
      <c r="H16" s="107">
        <v>360</v>
      </c>
      <c r="I16" s="107">
        <v>29600</v>
      </c>
      <c r="J16" s="107">
        <v>370</v>
      </c>
      <c r="K16" s="107">
        <v>30470</v>
      </c>
      <c r="L16" s="109">
        <v>378</v>
      </c>
      <c r="M16" s="109">
        <v>31660</v>
      </c>
    </row>
    <row r="17" spans="1:13" s="5" customFormat="1" ht="24" customHeight="1">
      <c r="A17" s="170"/>
      <c r="B17" s="170"/>
      <c r="C17" s="171" t="s">
        <v>52</v>
      </c>
      <c r="D17" s="107" t="s">
        <v>28</v>
      </c>
      <c r="E17" s="107" t="s">
        <v>28</v>
      </c>
      <c r="F17" s="107" t="s">
        <v>28</v>
      </c>
      <c r="G17" s="107" t="s">
        <v>28</v>
      </c>
      <c r="H17" s="107" t="s">
        <v>28</v>
      </c>
      <c r="I17" s="107" t="s">
        <v>28</v>
      </c>
      <c r="J17" s="107">
        <v>0</v>
      </c>
      <c r="K17" s="107">
        <v>0</v>
      </c>
      <c r="L17" s="109">
        <v>0</v>
      </c>
      <c r="M17" s="109">
        <v>0</v>
      </c>
    </row>
    <row r="18" spans="1:13" s="5" customFormat="1" ht="24" customHeight="1">
      <c r="A18" s="170"/>
      <c r="B18" s="170"/>
      <c r="C18" s="171" t="s">
        <v>53</v>
      </c>
      <c r="D18" s="107" t="s">
        <v>28</v>
      </c>
      <c r="E18" s="107" t="s">
        <v>28</v>
      </c>
      <c r="F18" s="107" t="s">
        <v>28</v>
      </c>
      <c r="G18" s="107" t="s">
        <v>28</v>
      </c>
      <c r="H18" s="107" t="s">
        <v>28</v>
      </c>
      <c r="I18" s="107" t="s">
        <v>28</v>
      </c>
      <c r="J18" s="107">
        <v>0</v>
      </c>
      <c r="K18" s="107">
        <v>0</v>
      </c>
      <c r="L18" s="109">
        <v>0</v>
      </c>
      <c r="M18" s="109">
        <v>0</v>
      </c>
    </row>
    <row r="19" spans="1:13" s="5" customFormat="1" ht="24" customHeight="1">
      <c r="A19" s="170"/>
      <c r="B19" s="170"/>
      <c r="C19" s="171" t="s">
        <v>54</v>
      </c>
      <c r="D19" s="107">
        <v>11</v>
      </c>
      <c r="E19" s="107">
        <v>1658</v>
      </c>
      <c r="F19" s="107">
        <v>13</v>
      </c>
      <c r="G19" s="107">
        <v>2125</v>
      </c>
      <c r="H19" s="108">
        <v>13</v>
      </c>
      <c r="I19" s="107">
        <v>2235</v>
      </c>
      <c r="J19" s="108">
        <v>12</v>
      </c>
      <c r="K19" s="107">
        <v>2196</v>
      </c>
      <c r="L19" s="294">
        <v>13</v>
      </c>
      <c r="M19" s="109">
        <v>2305</v>
      </c>
    </row>
    <row r="20" spans="1:13" s="5" customFormat="1" ht="24" customHeight="1">
      <c r="A20" s="170"/>
      <c r="B20" s="170"/>
      <c r="C20" s="171" t="s">
        <v>55</v>
      </c>
      <c r="D20" s="107">
        <v>428</v>
      </c>
      <c r="E20" s="107">
        <v>34864</v>
      </c>
      <c r="F20" s="107">
        <v>419</v>
      </c>
      <c r="G20" s="107">
        <v>33483</v>
      </c>
      <c r="H20" s="107">
        <v>419</v>
      </c>
      <c r="I20" s="107">
        <v>33078</v>
      </c>
      <c r="J20" s="107">
        <v>421</v>
      </c>
      <c r="K20" s="107">
        <v>33080</v>
      </c>
      <c r="L20" s="109">
        <v>416</v>
      </c>
      <c r="M20" s="109">
        <v>32756</v>
      </c>
    </row>
    <row r="21" spans="1:13" s="5" customFormat="1" ht="24" customHeight="1">
      <c r="A21" s="170"/>
      <c r="B21" s="170"/>
      <c r="C21" s="171" t="s">
        <v>56</v>
      </c>
      <c r="D21" s="107">
        <v>26</v>
      </c>
      <c r="E21" s="107">
        <v>672</v>
      </c>
      <c r="F21" s="107">
        <v>25</v>
      </c>
      <c r="G21" s="107">
        <v>653</v>
      </c>
      <c r="H21" s="107">
        <v>24</v>
      </c>
      <c r="I21" s="107">
        <v>640</v>
      </c>
      <c r="J21" s="107">
        <v>23</v>
      </c>
      <c r="K21" s="107">
        <v>616</v>
      </c>
      <c r="L21" s="109">
        <v>23</v>
      </c>
      <c r="M21" s="109">
        <v>616</v>
      </c>
    </row>
    <row r="22" spans="1:13" s="5" customFormat="1" ht="24" customHeight="1">
      <c r="A22" s="170"/>
      <c r="B22" s="170"/>
      <c r="C22" s="171" t="s">
        <v>57</v>
      </c>
      <c r="D22" s="107">
        <v>848</v>
      </c>
      <c r="E22" s="107">
        <v>30566</v>
      </c>
      <c r="F22" s="107">
        <v>826</v>
      </c>
      <c r="G22" s="107">
        <v>29752</v>
      </c>
      <c r="H22" s="107">
        <v>820</v>
      </c>
      <c r="I22" s="107">
        <v>29567</v>
      </c>
      <c r="J22" s="107">
        <v>803</v>
      </c>
      <c r="K22" s="107">
        <v>29019</v>
      </c>
      <c r="L22" s="109">
        <v>792</v>
      </c>
      <c r="M22" s="109">
        <v>28797</v>
      </c>
    </row>
    <row r="23" spans="1:13" s="5" customFormat="1" ht="24" customHeight="1">
      <c r="A23" s="170"/>
      <c r="B23" s="410" t="s">
        <v>58</v>
      </c>
      <c r="C23" s="411"/>
      <c r="D23" s="107">
        <f t="shared" ref="D23:M23" si="2">SUM(D24:D28)</f>
        <v>15863</v>
      </c>
      <c r="E23" s="107">
        <f t="shared" si="2"/>
        <v>4484637</v>
      </c>
      <c r="F23" s="107">
        <f t="shared" si="2"/>
        <v>15797</v>
      </c>
      <c r="G23" s="107">
        <f t="shared" si="2"/>
        <v>4354742</v>
      </c>
      <c r="H23" s="107">
        <f t="shared" si="2"/>
        <v>15768</v>
      </c>
      <c r="I23" s="107">
        <f t="shared" si="2"/>
        <v>4397230</v>
      </c>
      <c r="J23" s="107">
        <f t="shared" si="2"/>
        <v>15794</v>
      </c>
      <c r="K23" s="107">
        <f t="shared" si="2"/>
        <v>4419533</v>
      </c>
      <c r="L23" s="109">
        <f t="shared" si="2"/>
        <v>15768</v>
      </c>
      <c r="M23" s="109">
        <f t="shared" si="2"/>
        <v>4684664</v>
      </c>
    </row>
    <row r="24" spans="1:13" s="5" customFormat="1" ht="24" customHeight="1">
      <c r="A24" s="170"/>
      <c r="B24" s="170"/>
      <c r="C24" s="171" t="s">
        <v>59</v>
      </c>
      <c r="D24" s="107">
        <v>9552</v>
      </c>
      <c r="E24" s="107">
        <v>1901614</v>
      </c>
      <c r="F24" s="107">
        <v>9557</v>
      </c>
      <c r="G24" s="107">
        <v>1908407</v>
      </c>
      <c r="H24" s="107">
        <v>9566</v>
      </c>
      <c r="I24" s="107">
        <v>1918508</v>
      </c>
      <c r="J24" s="107">
        <v>9568</v>
      </c>
      <c r="K24" s="107">
        <v>1923053</v>
      </c>
      <c r="L24" s="109">
        <v>9567</v>
      </c>
      <c r="M24" s="109">
        <v>1938468</v>
      </c>
    </row>
    <row r="25" spans="1:13" s="5" customFormat="1" ht="24" customHeight="1">
      <c r="A25" s="170"/>
      <c r="B25" s="170"/>
      <c r="C25" s="171" t="s">
        <v>60</v>
      </c>
      <c r="D25" s="107">
        <v>1322</v>
      </c>
      <c r="E25" s="107">
        <v>781187</v>
      </c>
      <c r="F25" s="107">
        <v>1303</v>
      </c>
      <c r="G25" s="107">
        <v>745802</v>
      </c>
      <c r="H25" s="107">
        <v>1290</v>
      </c>
      <c r="I25" s="107">
        <v>748102</v>
      </c>
      <c r="J25" s="107">
        <v>1293</v>
      </c>
      <c r="K25" s="107">
        <v>749239</v>
      </c>
      <c r="L25" s="109">
        <v>1289</v>
      </c>
      <c r="M25" s="109">
        <v>899721</v>
      </c>
    </row>
    <row r="26" spans="1:13" s="5" customFormat="1" ht="24" customHeight="1">
      <c r="A26" s="170"/>
      <c r="B26" s="170"/>
      <c r="C26" s="171" t="s">
        <v>61</v>
      </c>
      <c r="D26" s="107">
        <v>83</v>
      </c>
      <c r="E26" s="107">
        <v>75941</v>
      </c>
      <c r="F26" s="107">
        <v>84</v>
      </c>
      <c r="G26" s="107">
        <v>80678</v>
      </c>
      <c r="H26" s="107">
        <v>84</v>
      </c>
      <c r="I26" s="107">
        <v>88316</v>
      </c>
      <c r="J26" s="107">
        <v>84</v>
      </c>
      <c r="K26" s="107">
        <v>89229</v>
      </c>
      <c r="L26" s="109">
        <v>81</v>
      </c>
      <c r="M26" s="109">
        <v>84822</v>
      </c>
    </row>
    <row r="27" spans="1:13" s="5" customFormat="1" ht="24" customHeight="1">
      <c r="A27" s="170"/>
      <c r="B27" s="170"/>
      <c r="C27" s="171" t="s">
        <v>62</v>
      </c>
      <c r="D27" s="107">
        <v>4897</v>
      </c>
      <c r="E27" s="107">
        <v>1709178</v>
      </c>
      <c r="F27" s="107">
        <v>4844</v>
      </c>
      <c r="G27" s="107">
        <v>1603138</v>
      </c>
      <c r="H27" s="107">
        <v>4821</v>
      </c>
      <c r="I27" s="107">
        <v>1626057</v>
      </c>
      <c r="J27" s="107">
        <v>4842</v>
      </c>
      <c r="K27" s="107">
        <v>1641765</v>
      </c>
      <c r="L27" s="109">
        <v>4825</v>
      </c>
      <c r="M27" s="109">
        <v>1746748</v>
      </c>
    </row>
    <row r="28" spans="1:13" s="5" customFormat="1" ht="24" customHeight="1" thickBot="1">
      <c r="A28" s="60"/>
      <c r="B28" s="60"/>
      <c r="C28" s="61" t="s">
        <v>63</v>
      </c>
      <c r="D28" s="110">
        <v>9</v>
      </c>
      <c r="E28" s="110">
        <v>16717</v>
      </c>
      <c r="F28" s="111">
        <v>9</v>
      </c>
      <c r="G28" s="111">
        <v>16717</v>
      </c>
      <c r="H28" s="111">
        <v>7</v>
      </c>
      <c r="I28" s="111">
        <v>16247</v>
      </c>
      <c r="J28" s="111">
        <v>7</v>
      </c>
      <c r="K28" s="111">
        <v>16247</v>
      </c>
      <c r="L28" s="295">
        <v>6</v>
      </c>
      <c r="M28" s="295">
        <v>14905</v>
      </c>
    </row>
    <row r="29" spans="1:13" ht="5.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62"/>
      <c r="M29" s="52"/>
    </row>
    <row r="30" spans="1:13">
      <c r="A30" s="50"/>
      <c r="B30" s="50"/>
      <c r="C30" s="50" t="s">
        <v>298</v>
      </c>
      <c r="D30" s="50"/>
      <c r="E30" s="50"/>
      <c r="F30" s="50"/>
      <c r="G30" s="50"/>
      <c r="H30" s="50"/>
      <c r="I30" s="50"/>
      <c r="J30" s="50"/>
      <c r="K30" s="50"/>
      <c r="L30" s="52"/>
      <c r="M30" s="52"/>
    </row>
    <row r="31" spans="1:13">
      <c r="A31" s="50"/>
      <c r="B31" s="50"/>
      <c r="C31" s="50" t="s">
        <v>64</v>
      </c>
      <c r="D31" s="50"/>
      <c r="E31" s="50"/>
      <c r="F31" s="50"/>
      <c r="G31" s="50"/>
      <c r="H31" s="50"/>
      <c r="I31" s="50"/>
      <c r="J31" s="50"/>
      <c r="K31" s="50"/>
      <c r="L31" s="52"/>
      <c r="M31" s="52"/>
    </row>
    <row r="32" spans="1:13">
      <c r="A32" s="50"/>
      <c r="B32" s="50"/>
      <c r="C32" s="50" t="s">
        <v>75</v>
      </c>
      <c r="D32" s="50"/>
      <c r="E32" s="50"/>
      <c r="F32" s="50"/>
      <c r="G32" s="50"/>
      <c r="H32" s="50"/>
      <c r="I32" s="50"/>
      <c r="J32" s="50"/>
      <c r="K32" s="50"/>
      <c r="L32" s="52"/>
      <c r="M32" s="52"/>
    </row>
    <row r="33" spans="1:13">
      <c r="A33" s="50"/>
      <c r="B33" s="50"/>
      <c r="C33" s="50" t="s">
        <v>76</v>
      </c>
      <c r="D33" s="50"/>
      <c r="E33" s="50"/>
      <c r="F33" s="50"/>
      <c r="G33" s="50"/>
      <c r="H33" s="50"/>
      <c r="I33" s="50"/>
      <c r="J33" s="50"/>
      <c r="K33" s="50"/>
      <c r="L33" s="52"/>
      <c r="M33" s="52"/>
    </row>
    <row r="34" spans="1:13">
      <c r="A34" s="50"/>
      <c r="B34" s="50" t="s">
        <v>13</v>
      </c>
      <c r="C34" s="50" t="s">
        <v>65</v>
      </c>
      <c r="D34" s="50"/>
      <c r="E34" s="50"/>
      <c r="F34" s="50"/>
      <c r="G34" s="50"/>
      <c r="H34" s="50"/>
      <c r="I34" s="50"/>
      <c r="J34" s="50"/>
      <c r="K34" s="50"/>
      <c r="L34" s="52"/>
      <c r="M34" s="52"/>
    </row>
  </sheetData>
  <mergeCells count="11">
    <mergeCell ref="A7:C7"/>
    <mergeCell ref="B8:C8"/>
    <mergeCell ref="B23:C23"/>
    <mergeCell ref="A1:M1"/>
    <mergeCell ref="A3:M3"/>
    <mergeCell ref="A5:C6"/>
    <mergeCell ref="D5:E5"/>
    <mergeCell ref="F5:G5"/>
    <mergeCell ref="H5:I5"/>
    <mergeCell ref="J5:K5"/>
    <mergeCell ref="L5:M5"/>
  </mergeCells>
  <phoneticPr fontId="3"/>
  <pageMargins left="0.78740157480314965" right="0.39370078740157483" top="0.98425196850393704" bottom="0.59055118110236227" header="0.51181102362204722" footer="0.51181102362204722"/>
  <pageSetup paperSize="9" scale="97" firstPageNumber="119" orientation="portrait" useFirstPageNumber="1" r:id="rId1"/>
  <headerFooter differentOddEven="1" alignWithMargins="0">
    <oddHeader>&amp;R〔9〕建設・土木・水道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7A20-1413-4C12-8BE7-A0F9AB4D31BB}">
  <dimension ref="A1:J47"/>
  <sheetViews>
    <sheetView view="pageBreakPreview" zoomScaleNormal="90" zoomScaleSheetLayoutView="100" workbookViewId="0">
      <selection activeCell="M20" sqref="M20"/>
    </sheetView>
  </sheetViews>
  <sheetFormatPr defaultColWidth="9" defaultRowHeight="13"/>
  <cols>
    <col min="1" max="1" width="9" style="31"/>
    <col min="2" max="2" width="22.6328125" style="31" customWidth="1"/>
    <col min="3" max="9" width="8.6328125" style="31" customWidth="1"/>
    <col min="10" max="10" width="1.90625" style="31" customWidth="1"/>
    <col min="11" max="16384" width="9" style="31"/>
  </cols>
  <sheetData>
    <row r="1" spans="1:9" ht="20" customHeight="1">
      <c r="A1" s="420" t="s">
        <v>270</v>
      </c>
      <c r="B1" s="420"/>
      <c r="C1" s="420"/>
      <c r="D1" s="420"/>
      <c r="E1" s="420"/>
      <c r="F1" s="420"/>
      <c r="G1" s="420"/>
      <c r="H1" s="420"/>
      <c r="I1" s="420"/>
    </row>
    <row r="2" spans="1:9" ht="8" customHeight="1" thickBot="1">
      <c r="A2" s="32"/>
      <c r="B2" s="32"/>
      <c r="C2" s="32"/>
      <c r="D2" s="32"/>
      <c r="E2" s="32"/>
      <c r="F2" s="32"/>
      <c r="G2" s="32"/>
      <c r="H2" s="32"/>
      <c r="I2" s="32"/>
    </row>
    <row r="3" spans="1:9" ht="18" customHeight="1">
      <c r="A3" s="421" t="s">
        <v>127</v>
      </c>
      <c r="B3" s="428" t="s">
        <v>271</v>
      </c>
      <c r="C3" s="425" t="s">
        <v>147</v>
      </c>
      <c r="D3" s="430" t="s">
        <v>148</v>
      </c>
      <c r="E3" s="431" t="s">
        <v>272</v>
      </c>
      <c r="F3" s="432"/>
      <c r="G3" s="432"/>
      <c r="H3" s="432"/>
      <c r="I3" s="433"/>
    </row>
    <row r="4" spans="1:9" ht="18" customHeight="1">
      <c r="A4" s="422"/>
      <c r="B4" s="429"/>
      <c r="C4" s="426"/>
      <c r="D4" s="425"/>
      <c r="E4" s="425"/>
      <c r="F4" s="225" t="s">
        <v>149</v>
      </c>
      <c r="G4" s="225" t="s">
        <v>150</v>
      </c>
      <c r="H4" s="225" t="s">
        <v>151</v>
      </c>
      <c r="I4" s="225" t="s">
        <v>152</v>
      </c>
    </row>
    <row r="5" spans="1:9" ht="8" customHeight="1">
      <c r="A5" s="226"/>
      <c r="B5" s="227"/>
      <c r="C5" s="228"/>
      <c r="D5" s="229"/>
      <c r="E5" s="229"/>
      <c r="F5" s="229"/>
      <c r="G5" s="229"/>
      <c r="H5" s="229"/>
      <c r="I5" s="229"/>
    </row>
    <row r="6" spans="1:9" ht="18" customHeight="1">
      <c r="A6" s="230" t="s">
        <v>138</v>
      </c>
      <c r="B6" s="231" t="s">
        <v>153</v>
      </c>
      <c r="C6" s="232">
        <v>56880</v>
      </c>
      <c r="D6" s="233">
        <v>28050</v>
      </c>
      <c r="E6" s="233">
        <v>24620</v>
      </c>
      <c r="F6" s="233">
        <v>3300</v>
      </c>
      <c r="G6" s="233">
        <v>770</v>
      </c>
      <c r="H6" s="233">
        <v>20330</v>
      </c>
      <c r="I6" s="233">
        <v>220</v>
      </c>
    </row>
    <row r="7" spans="1:9" ht="18" customHeight="1">
      <c r="A7" s="230"/>
      <c r="B7" s="234" t="s">
        <v>158</v>
      </c>
      <c r="C7" s="235">
        <v>5490</v>
      </c>
      <c r="D7" s="236">
        <v>2860</v>
      </c>
      <c r="E7" s="236">
        <v>2630</v>
      </c>
      <c r="F7" s="236">
        <v>1490</v>
      </c>
      <c r="G7" s="237">
        <v>0</v>
      </c>
      <c r="H7" s="236">
        <v>1110</v>
      </c>
      <c r="I7" s="236">
        <v>30</v>
      </c>
    </row>
    <row r="8" spans="1:9" ht="18" customHeight="1">
      <c r="A8" s="230"/>
      <c r="B8" s="234" t="s">
        <v>154</v>
      </c>
      <c r="C8" s="235">
        <v>9020</v>
      </c>
      <c r="D8" s="236">
        <v>5530</v>
      </c>
      <c r="E8" s="236">
        <v>3490</v>
      </c>
      <c r="F8" s="236">
        <v>730</v>
      </c>
      <c r="G8" s="236">
        <v>620</v>
      </c>
      <c r="H8" s="236">
        <v>2120</v>
      </c>
      <c r="I8" s="236">
        <v>20</v>
      </c>
    </row>
    <row r="9" spans="1:9" ht="18" customHeight="1">
      <c r="A9" s="230"/>
      <c r="B9" s="234" t="s">
        <v>155</v>
      </c>
      <c r="C9" s="235">
        <v>11590</v>
      </c>
      <c r="D9" s="236">
        <v>5450</v>
      </c>
      <c r="E9" s="236">
        <v>6140</v>
      </c>
      <c r="F9" s="236">
        <v>220</v>
      </c>
      <c r="G9" s="236">
        <v>20</v>
      </c>
      <c r="H9" s="236">
        <v>5850</v>
      </c>
      <c r="I9" s="236">
        <v>50</v>
      </c>
    </row>
    <row r="10" spans="1:9" ht="18" customHeight="1">
      <c r="A10" s="230"/>
      <c r="B10" s="234" t="s">
        <v>156</v>
      </c>
      <c r="C10" s="235">
        <v>11550</v>
      </c>
      <c r="D10" s="236">
        <v>5520</v>
      </c>
      <c r="E10" s="236">
        <v>6030</v>
      </c>
      <c r="F10" s="236">
        <v>520</v>
      </c>
      <c r="G10" s="236">
        <v>130</v>
      </c>
      <c r="H10" s="236">
        <v>5370</v>
      </c>
      <c r="I10" s="237">
        <v>0</v>
      </c>
    </row>
    <row r="11" spans="1:9" ht="18" customHeight="1">
      <c r="A11" s="230"/>
      <c r="B11" s="234" t="s">
        <v>157</v>
      </c>
      <c r="C11" s="235">
        <v>7820</v>
      </c>
      <c r="D11" s="236">
        <v>4960</v>
      </c>
      <c r="E11" s="236">
        <v>2860</v>
      </c>
      <c r="F11" s="236">
        <v>210</v>
      </c>
      <c r="G11" s="237">
        <v>0</v>
      </c>
      <c r="H11" s="236">
        <v>2610</v>
      </c>
      <c r="I11" s="236">
        <v>40</v>
      </c>
    </row>
    <row r="12" spans="1:9" ht="18" customHeight="1">
      <c r="A12" s="230"/>
      <c r="B12" s="234" t="s">
        <v>159</v>
      </c>
      <c r="C12" s="235">
        <v>3540</v>
      </c>
      <c r="D12" s="236">
        <v>1770</v>
      </c>
      <c r="E12" s="236">
        <v>1760</v>
      </c>
      <c r="F12" s="236">
        <v>130</v>
      </c>
      <c r="G12" s="237">
        <v>0</v>
      </c>
      <c r="H12" s="236">
        <v>1580</v>
      </c>
      <c r="I12" s="236">
        <v>50</v>
      </c>
    </row>
    <row r="13" spans="1:9" ht="18" customHeight="1">
      <c r="A13" s="230"/>
      <c r="B13" s="238" t="s">
        <v>160</v>
      </c>
      <c r="C13" s="235">
        <v>780</v>
      </c>
      <c r="D13" s="236">
        <v>310</v>
      </c>
      <c r="E13" s="236">
        <v>470</v>
      </c>
      <c r="F13" s="237">
        <v>0</v>
      </c>
      <c r="G13" s="237">
        <v>0</v>
      </c>
      <c r="H13" s="236">
        <v>450</v>
      </c>
      <c r="I13" s="236">
        <v>20</v>
      </c>
    </row>
    <row r="14" spans="1:9" ht="18" customHeight="1">
      <c r="A14" s="230" t="s">
        <v>273</v>
      </c>
      <c r="B14" s="231" t="s">
        <v>153</v>
      </c>
      <c r="C14" s="232">
        <v>56630</v>
      </c>
      <c r="D14" s="233">
        <v>28630</v>
      </c>
      <c r="E14" s="233">
        <v>25000</v>
      </c>
      <c r="F14" s="233">
        <v>3220</v>
      </c>
      <c r="G14" s="233">
        <v>450</v>
      </c>
      <c r="H14" s="233">
        <v>20560</v>
      </c>
      <c r="I14" s="233">
        <v>770</v>
      </c>
    </row>
    <row r="15" spans="1:9" ht="18" customHeight="1">
      <c r="A15" s="230"/>
      <c r="B15" s="234" t="s">
        <v>158</v>
      </c>
      <c r="C15" s="235">
        <v>4650</v>
      </c>
      <c r="D15" s="236">
        <v>3280</v>
      </c>
      <c r="E15" s="236">
        <v>1370</v>
      </c>
      <c r="F15" s="236">
        <v>260</v>
      </c>
      <c r="G15" s="237">
        <v>150</v>
      </c>
      <c r="H15" s="236">
        <v>960</v>
      </c>
      <c r="I15" s="236" t="s">
        <v>28</v>
      </c>
    </row>
    <row r="16" spans="1:9" ht="18" customHeight="1">
      <c r="A16" s="230"/>
      <c r="B16" s="234" t="s">
        <v>154</v>
      </c>
      <c r="C16" s="235">
        <v>7290</v>
      </c>
      <c r="D16" s="236">
        <v>4050</v>
      </c>
      <c r="E16" s="236">
        <v>3230</v>
      </c>
      <c r="F16" s="236">
        <v>1060</v>
      </c>
      <c r="G16" s="236">
        <v>310</v>
      </c>
      <c r="H16" s="236">
        <v>1870</v>
      </c>
      <c r="I16" s="236" t="s">
        <v>28</v>
      </c>
    </row>
    <row r="17" spans="1:10" ht="18" customHeight="1">
      <c r="A17" s="230"/>
      <c r="B17" s="234" t="s">
        <v>155</v>
      </c>
      <c r="C17" s="235">
        <v>12110</v>
      </c>
      <c r="D17" s="236">
        <v>5940</v>
      </c>
      <c r="E17" s="236">
        <v>6170</v>
      </c>
      <c r="F17" s="236">
        <v>850</v>
      </c>
      <c r="G17" s="236" t="s">
        <v>28</v>
      </c>
      <c r="H17" s="236">
        <v>5160</v>
      </c>
      <c r="I17" s="236">
        <v>160</v>
      </c>
    </row>
    <row r="18" spans="1:10" ht="18" customHeight="1">
      <c r="A18" s="230"/>
      <c r="B18" s="234" t="s">
        <v>156</v>
      </c>
      <c r="C18" s="235">
        <v>8570</v>
      </c>
      <c r="D18" s="236">
        <v>4520</v>
      </c>
      <c r="E18" s="236">
        <v>4050</v>
      </c>
      <c r="F18" s="236">
        <v>210</v>
      </c>
      <c r="G18" s="236" t="s">
        <v>28</v>
      </c>
      <c r="H18" s="236">
        <v>3790</v>
      </c>
      <c r="I18" s="237">
        <v>50</v>
      </c>
    </row>
    <row r="19" spans="1:10" ht="18" customHeight="1">
      <c r="A19" s="230"/>
      <c r="B19" s="234" t="s">
        <v>157</v>
      </c>
      <c r="C19" s="235">
        <v>8150</v>
      </c>
      <c r="D19" s="236">
        <v>5990</v>
      </c>
      <c r="E19" s="236">
        <v>2170</v>
      </c>
      <c r="F19" s="236">
        <v>220</v>
      </c>
      <c r="G19" s="237" t="s">
        <v>28</v>
      </c>
      <c r="H19" s="236">
        <v>1800</v>
      </c>
      <c r="I19" s="236">
        <v>150</v>
      </c>
    </row>
    <row r="20" spans="1:10" ht="18" customHeight="1">
      <c r="A20" s="230"/>
      <c r="B20" s="234" t="s">
        <v>274</v>
      </c>
      <c r="C20" s="235">
        <v>6520</v>
      </c>
      <c r="D20" s="236">
        <v>2810</v>
      </c>
      <c r="E20" s="236">
        <v>3710</v>
      </c>
      <c r="F20" s="236">
        <v>630</v>
      </c>
      <c r="G20" s="237" t="s">
        <v>28</v>
      </c>
      <c r="H20" s="236">
        <v>2710</v>
      </c>
      <c r="I20" s="236">
        <v>370</v>
      </c>
    </row>
    <row r="21" spans="1:10" ht="18" customHeight="1">
      <c r="A21" s="230"/>
      <c r="B21" s="238" t="s">
        <v>275</v>
      </c>
      <c r="C21" s="235">
        <v>1440</v>
      </c>
      <c r="D21" s="236">
        <v>610</v>
      </c>
      <c r="E21" s="236">
        <v>840</v>
      </c>
      <c r="F21" s="237" t="s">
        <v>28</v>
      </c>
      <c r="G21" s="237" t="s">
        <v>28</v>
      </c>
      <c r="H21" s="236">
        <v>800</v>
      </c>
      <c r="I21" s="236">
        <v>30</v>
      </c>
    </row>
    <row r="22" spans="1:10" ht="8" customHeight="1" thickBot="1">
      <c r="A22" s="239"/>
      <c r="B22" s="32"/>
      <c r="C22" s="240"/>
      <c r="D22" s="32"/>
      <c r="E22" s="32"/>
      <c r="F22" s="32"/>
      <c r="G22" s="32"/>
      <c r="H22" s="32"/>
      <c r="I22" s="32"/>
    </row>
    <row r="23" spans="1:10" ht="8" customHeight="1">
      <c r="A23" s="226"/>
      <c r="B23" s="248"/>
      <c r="C23" s="248"/>
      <c r="D23" s="248"/>
      <c r="E23" s="248"/>
      <c r="F23" s="248"/>
      <c r="G23" s="248"/>
      <c r="H23" s="248"/>
      <c r="I23" s="248"/>
    </row>
    <row r="24" spans="1:10" ht="15" customHeight="1">
      <c r="A24" s="34" t="s">
        <v>146</v>
      </c>
    </row>
    <row r="25" spans="1:10" ht="15" customHeight="1">
      <c r="A25" s="34" t="s">
        <v>126</v>
      </c>
    </row>
    <row r="26" spans="1:10" ht="30" customHeight="1"/>
    <row r="27" spans="1:10" ht="20" customHeight="1">
      <c r="A27" s="420" t="s">
        <v>276</v>
      </c>
      <c r="B27" s="420"/>
      <c r="C27" s="420"/>
      <c r="D27" s="420"/>
      <c r="E27" s="420"/>
      <c r="F27" s="420"/>
      <c r="G27" s="420"/>
      <c r="H27" s="420"/>
      <c r="I27" s="420"/>
    </row>
    <row r="28" spans="1:10" ht="8" customHeight="1" thickBot="1">
      <c r="A28" s="32"/>
      <c r="B28" s="32"/>
      <c r="C28" s="32"/>
      <c r="D28" s="32"/>
      <c r="E28" s="32"/>
      <c r="F28" s="32"/>
      <c r="G28" s="32"/>
      <c r="H28" s="32"/>
      <c r="I28" s="32"/>
    </row>
    <row r="29" spans="1:10" s="34" customFormat="1" ht="18" customHeight="1">
      <c r="A29" s="421" t="s">
        <v>127</v>
      </c>
      <c r="B29" s="423" t="s">
        <v>279</v>
      </c>
      <c r="C29" s="425" t="s">
        <v>115</v>
      </c>
      <c r="D29" s="425" t="s">
        <v>116</v>
      </c>
      <c r="E29" s="425"/>
      <c r="F29" s="425"/>
      <c r="G29" s="425" t="s">
        <v>117</v>
      </c>
      <c r="H29" s="425"/>
      <c r="I29" s="427"/>
      <c r="J29" s="33"/>
    </row>
    <row r="30" spans="1:10" s="34" customFormat="1" ht="18" customHeight="1">
      <c r="A30" s="422"/>
      <c r="B30" s="424"/>
      <c r="C30" s="426"/>
      <c r="D30" s="225" t="s">
        <v>118</v>
      </c>
      <c r="E30" s="225" t="s">
        <v>119</v>
      </c>
      <c r="F30" s="225" t="s">
        <v>120</v>
      </c>
      <c r="G30" s="225" t="s">
        <v>118</v>
      </c>
      <c r="H30" s="225" t="s">
        <v>119</v>
      </c>
      <c r="I30" s="241" t="s">
        <v>120</v>
      </c>
      <c r="J30" s="33"/>
    </row>
    <row r="31" spans="1:10" s="34" customFormat="1" ht="8" customHeight="1">
      <c r="A31" s="226"/>
      <c r="B31" s="227"/>
      <c r="C31" s="228"/>
      <c r="D31" s="229"/>
      <c r="E31" s="229"/>
      <c r="F31" s="229"/>
      <c r="G31" s="229"/>
      <c r="H31" s="229"/>
      <c r="I31" s="229"/>
    </row>
    <row r="32" spans="1:10" s="34" customFormat="1" ht="18" customHeight="1">
      <c r="A32" s="230" t="s">
        <v>138</v>
      </c>
      <c r="B32" s="231" t="s">
        <v>121</v>
      </c>
      <c r="C32" s="232">
        <v>11970</v>
      </c>
      <c r="D32" s="233">
        <v>1640</v>
      </c>
      <c r="E32" s="233">
        <v>1520</v>
      </c>
      <c r="F32" s="233">
        <v>110</v>
      </c>
      <c r="G32" s="233">
        <v>10340</v>
      </c>
      <c r="H32" s="233">
        <v>4200</v>
      </c>
      <c r="I32" s="233">
        <v>6140</v>
      </c>
    </row>
    <row r="33" spans="1:9" s="34" customFormat="1" ht="18" customHeight="1">
      <c r="A33" s="230"/>
      <c r="B33" s="242" t="s">
        <v>130</v>
      </c>
      <c r="C33" s="243" t="s">
        <v>134</v>
      </c>
      <c r="D33" s="233"/>
      <c r="E33" s="233"/>
      <c r="F33" s="233"/>
      <c r="G33" s="233"/>
      <c r="H33" s="233"/>
      <c r="I33" s="233"/>
    </row>
    <row r="34" spans="1:9" s="34" customFormat="1" ht="18" customHeight="1">
      <c r="A34" s="230"/>
      <c r="B34" s="244" t="s">
        <v>122</v>
      </c>
      <c r="C34" s="235">
        <v>150</v>
      </c>
      <c r="D34" s="236">
        <v>50</v>
      </c>
      <c r="E34" s="236">
        <v>50</v>
      </c>
      <c r="F34" s="236" t="s">
        <v>28</v>
      </c>
      <c r="G34" s="236">
        <v>100</v>
      </c>
      <c r="H34" s="236">
        <v>30</v>
      </c>
      <c r="I34" s="236">
        <v>60</v>
      </c>
    </row>
    <row r="35" spans="1:9" s="34" customFormat="1" ht="18" customHeight="1">
      <c r="A35" s="230"/>
      <c r="B35" s="244" t="s">
        <v>123</v>
      </c>
      <c r="C35" s="235">
        <v>7560</v>
      </c>
      <c r="D35" s="236">
        <v>150</v>
      </c>
      <c r="E35" s="236">
        <v>150</v>
      </c>
      <c r="F35" s="236" t="s">
        <v>28</v>
      </c>
      <c r="G35" s="236">
        <v>7410</v>
      </c>
      <c r="H35" s="236">
        <v>2840</v>
      </c>
      <c r="I35" s="236">
        <v>4570</v>
      </c>
    </row>
    <row r="36" spans="1:9" s="34" customFormat="1" ht="18" customHeight="1">
      <c r="A36" s="230"/>
      <c r="B36" s="244" t="s">
        <v>124</v>
      </c>
      <c r="C36" s="235">
        <v>330</v>
      </c>
      <c r="D36" s="236">
        <v>200</v>
      </c>
      <c r="E36" s="236">
        <v>170</v>
      </c>
      <c r="F36" s="236">
        <v>30</v>
      </c>
      <c r="G36" s="236">
        <v>130</v>
      </c>
      <c r="H36" s="236">
        <v>40</v>
      </c>
      <c r="I36" s="236">
        <v>90</v>
      </c>
    </row>
    <row r="37" spans="1:9" s="34" customFormat="1" ht="18" customHeight="1">
      <c r="A37" s="230"/>
      <c r="B37" s="244" t="s">
        <v>125</v>
      </c>
      <c r="C37" s="235">
        <v>3940</v>
      </c>
      <c r="D37" s="236">
        <v>1230</v>
      </c>
      <c r="E37" s="236">
        <v>1140</v>
      </c>
      <c r="F37" s="236">
        <v>90</v>
      </c>
      <c r="G37" s="236">
        <v>2710</v>
      </c>
      <c r="H37" s="236">
        <v>1300</v>
      </c>
      <c r="I37" s="236">
        <v>1410</v>
      </c>
    </row>
    <row r="38" spans="1:9" s="34" customFormat="1" ht="18" customHeight="1">
      <c r="A38" s="230" t="s">
        <v>273</v>
      </c>
      <c r="B38" s="231" t="s">
        <v>132</v>
      </c>
      <c r="C38" s="232">
        <v>11670</v>
      </c>
      <c r="D38" s="233">
        <v>2430</v>
      </c>
      <c r="E38" s="233">
        <v>2260</v>
      </c>
      <c r="F38" s="233">
        <v>170</v>
      </c>
      <c r="G38" s="233">
        <v>9240</v>
      </c>
      <c r="H38" s="233">
        <v>2810</v>
      </c>
      <c r="I38" s="245">
        <v>6430</v>
      </c>
    </row>
    <row r="39" spans="1:9" s="34" customFormat="1" ht="18" customHeight="1">
      <c r="A39" s="230"/>
      <c r="B39" s="242" t="s">
        <v>133</v>
      </c>
      <c r="C39" s="243" t="s">
        <v>278</v>
      </c>
      <c r="D39" s="233"/>
      <c r="E39" s="233"/>
      <c r="F39" s="233"/>
      <c r="G39" s="233"/>
      <c r="H39" s="233"/>
      <c r="I39" s="246"/>
    </row>
    <row r="40" spans="1:9" s="34" customFormat="1" ht="18" customHeight="1">
      <c r="A40" s="230"/>
      <c r="B40" s="244" t="s">
        <v>135</v>
      </c>
      <c r="C40" s="235">
        <v>170</v>
      </c>
      <c r="D40" s="236">
        <v>120</v>
      </c>
      <c r="E40" s="236">
        <v>120</v>
      </c>
      <c r="F40" s="236" t="s">
        <v>28</v>
      </c>
      <c r="G40" s="236">
        <v>50</v>
      </c>
      <c r="H40" s="236">
        <v>30</v>
      </c>
      <c r="I40" s="247">
        <v>20</v>
      </c>
    </row>
    <row r="41" spans="1:9" s="34" customFormat="1" ht="18" customHeight="1">
      <c r="A41" s="230"/>
      <c r="B41" s="244" t="s">
        <v>136</v>
      </c>
      <c r="C41" s="235">
        <v>7330</v>
      </c>
      <c r="D41" s="236">
        <v>400</v>
      </c>
      <c r="E41" s="236">
        <v>380</v>
      </c>
      <c r="F41" s="236">
        <v>20</v>
      </c>
      <c r="G41" s="236">
        <v>6940</v>
      </c>
      <c r="H41" s="236">
        <v>1980</v>
      </c>
      <c r="I41" s="247">
        <v>4950</v>
      </c>
    </row>
    <row r="42" spans="1:9" s="34" customFormat="1" ht="18" customHeight="1">
      <c r="A42" s="230"/>
      <c r="B42" s="244" t="s">
        <v>137</v>
      </c>
      <c r="C42" s="235">
        <v>360</v>
      </c>
      <c r="D42" s="236">
        <v>230</v>
      </c>
      <c r="E42" s="236">
        <v>200</v>
      </c>
      <c r="F42" s="236">
        <v>20</v>
      </c>
      <c r="G42" s="236">
        <v>130</v>
      </c>
      <c r="H42" s="236">
        <v>10</v>
      </c>
      <c r="I42" s="247">
        <v>110</v>
      </c>
    </row>
    <row r="43" spans="1:9" s="34" customFormat="1" ht="30" customHeight="1">
      <c r="A43" s="230"/>
      <c r="B43" s="244" t="s">
        <v>277</v>
      </c>
      <c r="C43" s="235">
        <v>3810</v>
      </c>
      <c r="D43" s="236">
        <v>1690</v>
      </c>
      <c r="E43" s="236">
        <v>1560</v>
      </c>
      <c r="F43" s="236">
        <v>130</v>
      </c>
      <c r="G43" s="236">
        <v>2120</v>
      </c>
      <c r="H43" s="236">
        <v>780</v>
      </c>
      <c r="I43" s="247">
        <v>1340</v>
      </c>
    </row>
    <row r="44" spans="1:9" s="34" customFormat="1" ht="8" customHeight="1" thickBot="1">
      <c r="A44" s="239"/>
      <c r="B44" s="32"/>
      <c r="C44" s="240"/>
      <c r="D44" s="32"/>
      <c r="E44" s="32"/>
      <c r="F44" s="32"/>
      <c r="G44" s="32"/>
      <c r="H44" s="32"/>
      <c r="I44" s="32"/>
    </row>
    <row r="45" spans="1:9" s="34" customFormat="1" ht="8" customHeight="1">
      <c r="A45" s="226"/>
      <c r="B45" s="248"/>
      <c r="C45" s="248"/>
      <c r="D45" s="248"/>
      <c r="E45" s="248"/>
      <c r="F45" s="248"/>
      <c r="G45" s="248"/>
      <c r="H45" s="248"/>
      <c r="I45" s="248"/>
    </row>
    <row r="46" spans="1:9" s="34" customFormat="1" ht="15" customHeight="1">
      <c r="A46" s="34" t="s">
        <v>146</v>
      </c>
      <c r="B46" s="31"/>
      <c r="C46" s="31"/>
      <c r="D46" s="31"/>
      <c r="E46" s="31"/>
      <c r="F46" s="31"/>
      <c r="G46" s="31"/>
      <c r="H46" s="31"/>
      <c r="I46" s="31"/>
    </row>
    <row r="47" spans="1:9" ht="15" customHeight="1">
      <c r="A47" s="34" t="s">
        <v>126</v>
      </c>
    </row>
  </sheetData>
  <mergeCells count="13">
    <mergeCell ref="A1:I1"/>
    <mergeCell ref="A3:A4"/>
    <mergeCell ref="B3:B4"/>
    <mergeCell ref="C3:C4"/>
    <mergeCell ref="D3:D4"/>
    <mergeCell ref="E3:E4"/>
    <mergeCell ref="F3:I3"/>
    <mergeCell ref="A27:I27"/>
    <mergeCell ref="A29:A30"/>
    <mergeCell ref="B29:B30"/>
    <mergeCell ref="C29:C30"/>
    <mergeCell ref="D29:F29"/>
    <mergeCell ref="G29:I29"/>
  </mergeCells>
  <phoneticPr fontId="3"/>
  <pageMargins left="0.78740157480314965" right="0.39370078740157483" top="0.98425196850393704" bottom="0.59055118110236227" header="0.51181102362204722" footer="0.31496062992125984"/>
  <pageSetup paperSize="9" scale="98" firstPageNumber="120" orientation="portrait" useFirstPageNumber="1" r:id="rId1"/>
  <headerFooter differentOddEven="1" alignWithMargins="0">
    <oddHeader>&amp;L〔9〕建設・土木・水道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９-1</vt:lpstr>
      <vt:lpstr>９-2</vt:lpstr>
      <vt:lpstr>９-3・4</vt:lpstr>
      <vt:lpstr>9-5・6</vt:lpstr>
      <vt:lpstr>9-7</vt:lpstr>
      <vt:lpstr>9-8・9・10</vt:lpstr>
      <vt:lpstr>9-11</vt:lpstr>
      <vt:lpstr>9-12</vt:lpstr>
      <vt:lpstr>9-13・14</vt:lpstr>
      <vt:lpstr>9-15・16</vt:lpstr>
      <vt:lpstr>'９-2'!Print_Area</vt:lpstr>
      <vt:lpstr>'9-5・6'!Print_Area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2026-01-19T05:54:20Z</dcterms:modified>
</cp:coreProperties>
</file>