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D1036B8E-AC1C-44D3-9B27-5ED6AF82500A}" xr6:coauthVersionLast="47" xr6:coauthVersionMax="47" xr10:uidLastSave="{00000000-0000-0000-0000-000000000000}"/>
  <bookViews>
    <workbookView xWindow="-120" yWindow="-120" windowWidth="29040" windowHeight="15840" tabRatio="764" xr2:uid="{00000000-000D-0000-FFFF-FFFF00000000}"/>
  </bookViews>
  <sheets>
    <sheet name="12-1" sheetId="27" r:id="rId1"/>
    <sheet name="12-2・3" sheetId="33" r:id="rId2"/>
    <sheet name="12-4" sheetId="30" r:id="rId3"/>
    <sheet name="12-5" sheetId="12" r:id="rId4"/>
    <sheet name="12-6" sheetId="14" r:id="rId5"/>
    <sheet name="12-7・8・9" sheetId="34" r:id="rId6"/>
    <sheet name="12-10・11" sheetId="35" r:id="rId7"/>
    <sheet name="12-12・13" sheetId="36" r:id="rId8"/>
  </sheets>
  <definedNames>
    <definedName name="_xlnm.Print_Area" localSheetId="0">'12-1'!$A$1:$U$56</definedName>
    <definedName name="_xlnm.Print_Area" localSheetId="6">'12-10・11'!$A$1:$R$49</definedName>
    <definedName name="_xlnm.Print_Area" localSheetId="7">'12-12・13'!$A$1:$AF$33</definedName>
    <definedName name="_xlnm.Print_Area" localSheetId="1">'12-2・3'!$A$1:$AK$56</definedName>
    <definedName name="_xlnm.Print_Area" localSheetId="2">'12-4'!$A$1:$Z$17</definedName>
    <definedName name="_xlnm.Print_Area" localSheetId="3">'12-5'!$A$1:$AK$48</definedName>
    <definedName name="_xlnm.Print_Area" localSheetId="4">'12-6'!$A$1:$AH$62</definedName>
    <definedName name="_xlnm.Print_Area" localSheetId="5">'12-7・8・9'!$A$1:$V$38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8" i="36" l="1"/>
  <c r="B28" i="36"/>
  <c r="C27" i="36"/>
  <c r="B27" i="36"/>
  <c r="C26" i="36"/>
  <c r="B26" i="36"/>
  <c r="C25" i="36"/>
  <c r="B25" i="36"/>
  <c r="C24" i="36"/>
  <c r="B24" i="36"/>
  <c r="F11" i="36"/>
  <c r="D11" i="36"/>
  <c r="F10" i="36"/>
  <c r="D10" i="36"/>
  <c r="F9" i="36"/>
  <c r="D9" i="36"/>
  <c r="F8" i="36"/>
  <c r="D8" i="36"/>
  <c r="F7" i="36"/>
  <c r="D7" i="36"/>
  <c r="N44" i="35" l="1"/>
  <c r="J44" i="35"/>
  <c r="F44" i="35"/>
  <c r="N43" i="35"/>
  <c r="J43" i="35"/>
  <c r="F43" i="35"/>
  <c r="N42" i="35"/>
  <c r="J42" i="35"/>
  <c r="F42" i="35"/>
  <c r="N41" i="35"/>
  <c r="J41" i="35"/>
  <c r="F41" i="35"/>
  <c r="N40" i="35"/>
  <c r="J40" i="35"/>
  <c r="F40" i="35"/>
  <c r="R30" i="35"/>
  <c r="N30" i="35"/>
  <c r="J30" i="35"/>
  <c r="F30" i="35"/>
  <c r="B30" i="35"/>
  <c r="A30" i="35"/>
  <c r="R29" i="35"/>
  <c r="N29" i="35"/>
  <c r="J29" i="35"/>
  <c r="F29" i="35"/>
  <c r="B29" i="35"/>
  <c r="A29" i="35"/>
  <c r="R28" i="35"/>
  <c r="N28" i="35"/>
  <c r="J28" i="35"/>
  <c r="F28" i="35"/>
  <c r="B28" i="35"/>
  <c r="A28" i="35"/>
  <c r="R27" i="35"/>
  <c r="N27" i="35"/>
  <c r="J27" i="35"/>
  <c r="F27" i="35"/>
  <c r="B27" i="35"/>
  <c r="A27" i="35"/>
  <c r="R26" i="35"/>
  <c r="N26" i="35"/>
  <c r="J26" i="35"/>
  <c r="F26" i="35"/>
  <c r="B26" i="35"/>
  <c r="A26" i="35"/>
  <c r="R20" i="35"/>
  <c r="N20" i="35"/>
  <c r="J20" i="35"/>
  <c r="F20" i="35"/>
  <c r="B20" i="35"/>
  <c r="A20" i="35"/>
  <c r="R19" i="35"/>
  <c r="N19" i="35"/>
  <c r="J19" i="35"/>
  <c r="F19" i="35"/>
  <c r="B19" i="35"/>
  <c r="A19" i="35"/>
  <c r="R18" i="35"/>
  <c r="N18" i="35"/>
  <c r="J18" i="35"/>
  <c r="F18" i="35"/>
  <c r="B18" i="35"/>
  <c r="A18" i="35"/>
  <c r="R17" i="35"/>
  <c r="N17" i="35"/>
  <c r="J17" i="35"/>
  <c r="F17" i="35"/>
  <c r="B17" i="35"/>
  <c r="A17" i="35"/>
  <c r="R16" i="35"/>
  <c r="N16" i="35"/>
  <c r="J16" i="35"/>
  <c r="F16" i="35"/>
  <c r="B16" i="35"/>
  <c r="A16" i="35"/>
  <c r="N10" i="35"/>
  <c r="J10" i="35"/>
  <c r="F10" i="35"/>
  <c r="B10" i="35"/>
  <c r="N9" i="35"/>
  <c r="J9" i="35"/>
  <c r="F9" i="35"/>
  <c r="B9" i="35"/>
  <c r="N8" i="35"/>
  <c r="J8" i="35"/>
  <c r="F8" i="35"/>
  <c r="B8" i="35"/>
  <c r="N7" i="35"/>
  <c r="J7" i="35"/>
  <c r="F7" i="35"/>
  <c r="B7" i="35"/>
  <c r="N6" i="35"/>
  <c r="J6" i="35"/>
  <c r="F6" i="35"/>
  <c r="B6" i="35"/>
  <c r="V31" i="34"/>
  <c r="N23" i="34" s="1"/>
  <c r="V32" i="34"/>
  <c r="N24" i="34" s="1"/>
  <c r="V33" i="34"/>
  <c r="N25" i="34" s="1"/>
  <c r="V34" i="34"/>
  <c r="N26" i="34" s="1"/>
  <c r="V35" i="34"/>
  <c r="N27" i="34" s="1"/>
  <c r="C28" i="34"/>
  <c r="C27" i="34"/>
  <c r="C26" i="34"/>
  <c r="C25" i="34"/>
  <c r="C24" i="34"/>
  <c r="C11" i="34"/>
  <c r="B11" i="34"/>
  <c r="C10" i="34"/>
  <c r="B10" i="34"/>
  <c r="C9" i="34"/>
  <c r="B9" i="34"/>
  <c r="C8" i="34"/>
  <c r="B8" i="34"/>
  <c r="C7" i="34"/>
  <c r="B7" i="34"/>
  <c r="U42" i="33"/>
  <c r="W42" i="33"/>
  <c r="U43" i="33"/>
  <c r="S43" i="33" s="1"/>
  <c r="W43" i="33"/>
  <c r="U44" i="33"/>
  <c r="W44" i="33"/>
  <c r="W41" i="33"/>
  <c r="U41" i="33"/>
  <c r="U48" i="33"/>
  <c r="W48" i="33"/>
  <c r="U49" i="33"/>
  <c r="S49" i="33" s="1"/>
  <c r="W49" i="33"/>
  <c r="U50" i="33"/>
  <c r="S50" i="33" s="1"/>
  <c r="W50" i="33"/>
  <c r="U51" i="33"/>
  <c r="W51" i="33"/>
  <c r="W47" i="33"/>
  <c r="U47" i="33"/>
  <c r="W52" i="33"/>
  <c r="U52" i="33"/>
  <c r="S48" i="33"/>
  <c r="S47" i="33"/>
  <c r="S42" i="33"/>
  <c r="N41" i="33"/>
  <c r="N52" i="33"/>
  <c r="N51" i="33"/>
  <c r="N50" i="33"/>
  <c r="N49" i="33"/>
  <c r="N48" i="33"/>
  <c r="N47" i="33"/>
  <c r="N44" i="33"/>
  <c r="N43" i="33"/>
  <c r="N42" i="33"/>
  <c r="D52" i="33"/>
  <c r="D51" i="33"/>
  <c r="D50" i="33"/>
  <c r="D49" i="33"/>
  <c r="D48" i="33"/>
  <c r="D47" i="33"/>
  <c r="D44" i="33"/>
  <c r="D43" i="33"/>
  <c r="D42" i="33"/>
  <c r="D41" i="33"/>
  <c r="Y41" i="33"/>
  <c r="AB41" i="33"/>
  <c r="AE41" i="33"/>
  <c r="Y42" i="33"/>
  <c r="AB42" i="33"/>
  <c r="AE42" i="33"/>
  <c r="Y43" i="33"/>
  <c r="AB43" i="33"/>
  <c r="AE43" i="33"/>
  <c r="Y44" i="33"/>
  <c r="AB44" i="33"/>
  <c r="AE44" i="33"/>
  <c r="Z45" i="33"/>
  <c r="AA45" i="33"/>
  <c r="AC45" i="33"/>
  <c r="AD45" i="33"/>
  <c r="AF45" i="33"/>
  <c r="AG45" i="33"/>
  <c r="Y47" i="33"/>
  <c r="AB47" i="33"/>
  <c r="AE47" i="33"/>
  <c r="Y48" i="33"/>
  <c r="AB48" i="33"/>
  <c r="AE48" i="33"/>
  <c r="Y49" i="33"/>
  <c r="AB49" i="33"/>
  <c r="AE49" i="33"/>
  <c r="Y50" i="33"/>
  <c r="AB50" i="33"/>
  <c r="AE50" i="33"/>
  <c r="Y51" i="33"/>
  <c r="AB51" i="33"/>
  <c r="AE51" i="33"/>
  <c r="Y52" i="33"/>
  <c r="AB52" i="33"/>
  <c r="AE52" i="33"/>
  <c r="H41" i="33"/>
  <c r="I41" i="33"/>
  <c r="H42" i="33"/>
  <c r="I42" i="33"/>
  <c r="H43" i="33"/>
  <c r="I43" i="33"/>
  <c r="H44" i="33"/>
  <c r="I44" i="33"/>
  <c r="F45" i="33"/>
  <c r="G45" i="33"/>
  <c r="J45" i="33"/>
  <c r="K45" i="33"/>
  <c r="L45" i="33"/>
  <c r="M45" i="33"/>
  <c r="H47" i="33"/>
  <c r="I47" i="33"/>
  <c r="H48" i="33"/>
  <c r="I48" i="33"/>
  <c r="H49" i="33"/>
  <c r="I49" i="33"/>
  <c r="H50" i="33"/>
  <c r="I50" i="33"/>
  <c r="H51" i="33"/>
  <c r="I51" i="33"/>
  <c r="H52" i="33"/>
  <c r="I52" i="33"/>
  <c r="Q45" i="33"/>
  <c r="N45" i="33" s="1"/>
  <c r="P45" i="33"/>
  <c r="R45" i="33"/>
  <c r="AH27" i="33"/>
  <c r="AE27" i="33"/>
  <c r="AB27" i="33"/>
  <c r="Y27" i="33"/>
  <c r="V27" i="33"/>
  <c r="S27" i="33"/>
  <c r="P27" i="33"/>
  <c r="L27" i="33"/>
  <c r="G27" i="33"/>
  <c r="F27" i="33"/>
  <c r="AH26" i="33"/>
  <c r="AE26" i="33"/>
  <c r="AB26" i="33"/>
  <c r="Y26" i="33"/>
  <c r="V26" i="33"/>
  <c r="S26" i="33"/>
  <c r="P26" i="33"/>
  <c r="L26" i="33"/>
  <c r="G26" i="33"/>
  <c r="F26" i="33"/>
  <c r="AH25" i="33"/>
  <c r="AE25" i="33"/>
  <c r="AB25" i="33"/>
  <c r="Y25" i="33"/>
  <c r="V25" i="33"/>
  <c r="S25" i="33"/>
  <c r="P25" i="33"/>
  <c r="L25" i="33"/>
  <c r="G25" i="33"/>
  <c r="F25" i="33"/>
  <c r="AH24" i="33"/>
  <c r="AE24" i="33"/>
  <c r="AB24" i="33"/>
  <c r="Y24" i="33"/>
  <c r="V24" i="33"/>
  <c r="S24" i="33"/>
  <c r="P24" i="33"/>
  <c r="L24" i="33"/>
  <c r="G24" i="33"/>
  <c r="F24" i="33"/>
  <c r="AH23" i="33"/>
  <c r="AE23" i="33"/>
  <c r="AB23" i="33"/>
  <c r="Y23" i="33"/>
  <c r="V23" i="33"/>
  <c r="S23" i="33"/>
  <c r="P23" i="33"/>
  <c r="L23" i="33"/>
  <c r="G23" i="33"/>
  <c r="F23" i="33"/>
  <c r="AH22" i="33"/>
  <c r="AE22" i="33"/>
  <c r="AB22" i="33"/>
  <c r="Y22" i="33"/>
  <c r="V22" i="33"/>
  <c r="S22" i="33"/>
  <c r="P22" i="33"/>
  <c r="L22" i="33"/>
  <c r="G22" i="33"/>
  <c r="F22" i="33"/>
  <c r="AH21" i="33"/>
  <c r="AE21" i="33"/>
  <c r="AB21" i="33"/>
  <c r="Y21" i="33"/>
  <c r="V21" i="33"/>
  <c r="S21" i="33"/>
  <c r="P21" i="33"/>
  <c r="L21" i="33"/>
  <c r="G21" i="33"/>
  <c r="F21" i="33"/>
  <c r="AH20" i="33"/>
  <c r="AE20" i="33"/>
  <c r="AB20" i="33"/>
  <c r="Y20" i="33"/>
  <c r="V20" i="33"/>
  <c r="S20" i="33"/>
  <c r="P20" i="33"/>
  <c r="L20" i="33"/>
  <c r="G20" i="33"/>
  <c r="F20" i="33"/>
  <c r="AH19" i="33"/>
  <c r="AE19" i="33"/>
  <c r="AB19" i="33"/>
  <c r="Y19" i="33"/>
  <c r="V19" i="33"/>
  <c r="S19" i="33"/>
  <c r="P19" i="33"/>
  <c r="L19" i="33"/>
  <c r="G19" i="33"/>
  <c r="F19" i="33"/>
  <c r="AH18" i="33"/>
  <c r="AE18" i="33"/>
  <c r="AB18" i="33"/>
  <c r="Y18" i="33"/>
  <c r="V18" i="33"/>
  <c r="S18" i="33"/>
  <c r="P18" i="33"/>
  <c r="L18" i="33"/>
  <c r="G18" i="33"/>
  <c r="F18" i="33"/>
  <c r="AH17" i="33"/>
  <c r="AE17" i="33"/>
  <c r="AB17" i="33"/>
  <c r="Y17" i="33"/>
  <c r="V17" i="33"/>
  <c r="S17" i="33"/>
  <c r="P17" i="33"/>
  <c r="L17" i="33"/>
  <c r="G17" i="33"/>
  <c r="F17" i="33"/>
  <c r="AH16" i="33"/>
  <c r="AE16" i="33"/>
  <c r="AB16" i="33"/>
  <c r="Y16" i="33"/>
  <c r="V16" i="33"/>
  <c r="S16" i="33"/>
  <c r="P16" i="33"/>
  <c r="L16" i="33"/>
  <c r="G16" i="33"/>
  <c r="F16" i="33"/>
  <c r="AH15" i="33"/>
  <c r="AE15" i="33"/>
  <c r="AB15" i="33"/>
  <c r="Y15" i="33"/>
  <c r="V15" i="33"/>
  <c r="S15" i="33"/>
  <c r="P15" i="33"/>
  <c r="L15" i="33"/>
  <c r="G15" i="33"/>
  <c r="F15" i="33"/>
  <c r="AJ13" i="33"/>
  <c r="AI13" i="33"/>
  <c r="AG13" i="33"/>
  <c r="AF13" i="33"/>
  <c r="AD13" i="33"/>
  <c r="AC13" i="33"/>
  <c r="AA13" i="33"/>
  <c r="Z13" i="33"/>
  <c r="X13" i="33"/>
  <c r="W13" i="33"/>
  <c r="U13" i="33"/>
  <c r="T13" i="33"/>
  <c r="R13" i="33"/>
  <c r="Q13" i="33"/>
  <c r="O13" i="33"/>
  <c r="N13" i="33"/>
  <c r="M13" i="33"/>
  <c r="K13" i="33"/>
  <c r="J13" i="33"/>
  <c r="I13" i="33"/>
  <c r="H13" i="33"/>
  <c r="E13" i="33"/>
  <c r="D13" i="33"/>
  <c r="AH12" i="33"/>
  <c r="AE12" i="33"/>
  <c r="AB12" i="33"/>
  <c r="Y12" i="33"/>
  <c r="V12" i="33"/>
  <c r="S12" i="33"/>
  <c r="P12" i="33"/>
  <c r="L12" i="33"/>
  <c r="G12" i="33"/>
  <c r="F12" i="33"/>
  <c r="AH11" i="33"/>
  <c r="AE11" i="33"/>
  <c r="AB11" i="33"/>
  <c r="Y11" i="33"/>
  <c r="V11" i="33"/>
  <c r="S11" i="33"/>
  <c r="P11" i="33"/>
  <c r="L11" i="33"/>
  <c r="G11" i="33"/>
  <c r="F11" i="33"/>
  <c r="AH10" i="33"/>
  <c r="AE10" i="33"/>
  <c r="AB10" i="33"/>
  <c r="Y10" i="33"/>
  <c r="V10" i="33"/>
  <c r="S10" i="33"/>
  <c r="P10" i="33"/>
  <c r="L10" i="33"/>
  <c r="G10" i="33"/>
  <c r="F10" i="33"/>
  <c r="AH9" i="33"/>
  <c r="AE9" i="33"/>
  <c r="AB9" i="33"/>
  <c r="Y9" i="33"/>
  <c r="V9" i="33"/>
  <c r="S9" i="33"/>
  <c r="P9" i="33"/>
  <c r="L9" i="33"/>
  <c r="G9" i="33"/>
  <c r="F9" i="33"/>
  <c r="AB45" i="33" l="1"/>
  <c r="Y45" i="33"/>
  <c r="S41" i="33"/>
  <c r="Y13" i="33"/>
  <c r="AE45" i="33"/>
  <c r="P13" i="33"/>
  <c r="S44" i="33"/>
  <c r="V13" i="33"/>
  <c r="D45" i="33"/>
  <c r="G13" i="33"/>
  <c r="AH13" i="33"/>
  <c r="S13" i="33"/>
  <c r="F13" i="33"/>
  <c r="AE13" i="33"/>
  <c r="S52" i="33"/>
  <c r="U45" i="33"/>
  <c r="L13" i="33"/>
  <c r="AB13" i="33"/>
  <c r="I45" i="33"/>
  <c r="H45" i="33"/>
  <c r="S51" i="33"/>
  <c r="W45" i="33"/>
  <c r="S45" i="33" l="1"/>
  <c r="AI45" i="12"/>
  <c r="AI44" i="12"/>
  <c r="AI43" i="12"/>
  <c r="AI42" i="12"/>
  <c r="AI41" i="12"/>
  <c r="AC55" i="14" l="1"/>
  <c r="AC56" i="14"/>
  <c r="AC57" i="14"/>
  <c r="AC58" i="14"/>
  <c r="AC54" i="14"/>
  <c r="Z55" i="14"/>
  <c r="Z56" i="14"/>
  <c r="Z57" i="14"/>
  <c r="Z58" i="14"/>
  <c r="Z54" i="14"/>
  <c r="W58" i="14"/>
  <c r="W57" i="14"/>
  <c r="W56" i="14"/>
  <c r="W55" i="14"/>
  <c r="W54" i="14"/>
  <c r="T55" i="14"/>
  <c r="T56" i="14"/>
  <c r="T57" i="14"/>
  <c r="T58" i="14"/>
  <c r="T54" i="14"/>
  <c r="S58" i="14"/>
  <c r="R58" i="14"/>
  <c r="S57" i="14"/>
  <c r="R57" i="14"/>
  <c r="S56" i="14"/>
  <c r="R56" i="14"/>
  <c r="Q56" i="14" s="1"/>
  <c r="S55" i="14"/>
  <c r="R55" i="14"/>
  <c r="S54" i="14"/>
  <c r="R54" i="14"/>
  <c r="N55" i="14"/>
  <c r="N56" i="14"/>
  <c r="N57" i="14"/>
  <c r="N58" i="14"/>
  <c r="N54" i="14"/>
  <c r="K55" i="14"/>
  <c r="K56" i="14"/>
  <c r="K57" i="14"/>
  <c r="K58" i="14"/>
  <c r="K54" i="14"/>
  <c r="H58" i="14"/>
  <c r="H57" i="14"/>
  <c r="H56" i="14"/>
  <c r="H55" i="14"/>
  <c r="H54" i="14"/>
  <c r="E55" i="14"/>
  <c r="E56" i="14"/>
  <c r="E57" i="14"/>
  <c r="E58" i="14"/>
  <c r="E54" i="14"/>
  <c r="D58" i="14"/>
  <c r="D57" i="14"/>
  <c r="D56" i="14"/>
  <c r="B56" i="14" s="1"/>
  <c r="D55" i="14"/>
  <c r="D54" i="14"/>
  <c r="C58" i="14"/>
  <c r="C57" i="14"/>
  <c r="C56" i="14"/>
  <c r="C55" i="14"/>
  <c r="C54" i="14"/>
  <c r="B57" i="14" l="1"/>
  <c r="Q58" i="14"/>
  <c r="B58" i="14"/>
  <c r="Q55" i="14"/>
  <c r="Q57" i="14"/>
  <c r="B55" i="14"/>
  <c r="Q54" i="14"/>
  <c r="B54" i="14"/>
  <c r="D45" i="12"/>
  <c r="D44" i="12"/>
  <c r="D43" i="12"/>
  <c r="D42" i="12"/>
  <c r="D41" i="12"/>
  <c r="C45" i="12"/>
  <c r="C44" i="12"/>
  <c r="C43" i="12"/>
  <c r="C42" i="12"/>
  <c r="C41" i="12"/>
  <c r="A45" i="12"/>
  <c r="A44" i="12"/>
  <c r="A43" i="12"/>
  <c r="A42" i="12"/>
  <c r="A41" i="12"/>
  <c r="T29" i="12"/>
  <c r="D33" i="12"/>
  <c r="D32" i="12"/>
  <c r="D31" i="12"/>
  <c r="D30" i="12"/>
  <c r="D29" i="12"/>
  <c r="C33" i="12"/>
  <c r="C32" i="12"/>
  <c r="C31" i="12"/>
  <c r="B31" i="12" s="1"/>
  <c r="C30" i="12"/>
  <c r="C29" i="12"/>
  <c r="W45" i="12"/>
  <c r="W44" i="12"/>
  <c r="W43" i="12"/>
  <c r="W42" i="12"/>
  <c r="W41" i="12"/>
  <c r="AC45" i="12"/>
  <c r="AC44" i="12"/>
  <c r="AC43" i="12"/>
  <c r="AC42" i="12"/>
  <c r="AC41" i="12"/>
  <c r="AF29" i="12"/>
  <c r="Z45" i="12"/>
  <c r="Z44" i="12"/>
  <c r="Z43" i="12"/>
  <c r="Z42" i="12"/>
  <c r="Z41" i="12"/>
  <c r="T45" i="12"/>
  <c r="T44" i="12"/>
  <c r="T43" i="12"/>
  <c r="T42" i="12"/>
  <c r="T41" i="12"/>
  <c r="Q45" i="12"/>
  <c r="Q44" i="12"/>
  <c r="Q43" i="12"/>
  <c r="Q42" i="12"/>
  <c r="Q41" i="12"/>
  <c r="K41" i="12"/>
  <c r="N45" i="12"/>
  <c r="N44" i="12"/>
  <c r="N43" i="12"/>
  <c r="N42" i="12"/>
  <c r="N41" i="12"/>
  <c r="K45" i="12"/>
  <c r="K44" i="12"/>
  <c r="K43" i="12"/>
  <c r="K42" i="12"/>
  <c r="H45" i="12"/>
  <c r="H44" i="12"/>
  <c r="H43" i="12"/>
  <c r="H42" i="12"/>
  <c r="H41" i="12"/>
  <c r="E45" i="12"/>
  <c r="E44" i="12"/>
  <c r="E43" i="12"/>
  <c r="E42" i="12"/>
  <c r="E41" i="12"/>
  <c r="AF33" i="12"/>
  <c r="AF32" i="12"/>
  <c r="AF31" i="12"/>
  <c r="AF30" i="12"/>
  <c r="AC33" i="12"/>
  <c r="AC32" i="12"/>
  <c r="AC31" i="12"/>
  <c r="AC30" i="12"/>
  <c r="AC29" i="12"/>
  <c r="Z33" i="12"/>
  <c r="Z32" i="12"/>
  <c r="Z31" i="12"/>
  <c r="Z30" i="12"/>
  <c r="Z29" i="12"/>
  <c r="W33" i="12"/>
  <c r="W32" i="12"/>
  <c r="W31" i="12"/>
  <c r="W30" i="12"/>
  <c r="W29" i="12"/>
  <c r="T33" i="12"/>
  <c r="T32" i="12"/>
  <c r="T31" i="12"/>
  <c r="T30" i="12"/>
  <c r="Q33" i="12"/>
  <c r="Q32" i="12"/>
  <c r="Q31" i="12"/>
  <c r="Q30" i="12"/>
  <c r="Q29" i="12"/>
  <c r="N33" i="12"/>
  <c r="N32" i="12"/>
  <c r="N31" i="12"/>
  <c r="N30" i="12"/>
  <c r="N29" i="12"/>
  <c r="K33" i="12"/>
  <c r="K32" i="12"/>
  <c r="K31" i="12"/>
  <c r="K30" i="12"/>
  <c r="K29" i="12"/>
  <c r="H33" i="12"/>
  <c r="H32" i="12"/>
  <c r="H31" i="12"/>
  <c r="H30" i="12"/>
  <c r="H29" i="12"/>
  <c r="E33" i="12"/>
  <c r="E32" i="12"/>
  <c r="E31" i="12"/>
  <c r="E30" i="12"/>
  <c r="E29" i="12"/>
  <c r="B32" i="12"/>
  <c r="B30" i="12"/>
  <c r="B44" i="12" l="1"/>
  <c r="B43" i="12"/>
  <c r="B41" i="12"/>
  <c r="B45" i="12"/>
  <c r="B42" i="12"/>
  <c r="B33" i="12"/>
  <c r="B29" i="12"/>
  <c r="Y11" i="30"/>
  <c r="X11" i="30"/>
  <c r="V11" i="30"/>
  <c r="U11" i="30"/>
  <c r="S11" i="30"/>
  <c r="R11" i="30"/>
  <c r="M11" i="30"/>
  <c r="L11" i="30"/>
  <c r="J11" i="30"/>
  <c r="I11" i="30"/>
  <c r="H11" i="30"/>
  <c r="G11" i="30" l="1"/>
  <c r="E11" i="30"/>
  <c r="W13" i="30"/>
  <c r="T13" i="30"/>
  <c r="Q13" i="30"/>
  <c r="P13" i="30"/>
  <c r="O13" i="30"/>
  <c r="K13" i="30"/>
  <c r="F13" i="30"/>
  <c r="E13" i="30"/>
  <c r="N13" i="30" l="1"/>
  <c r="W14" i="30"/>
  <c r="T14" i="30"/>
  <c r="Q14" i="30"/>
  <c r="P14" i="30"/>
  <c r="O14" i="30"/>
  <c r="N14" i="30" s="1"/>
  <c r="K14" i="30"/>
  <c r="F14" i="30"/>
  <c r="E14" i="30"/>
  <c r="P11" i="30"/>
  <c r="O11" i="30"/>
  <c r="P10" i="30"/>
  <c r="O10" i="30"/>
  <c r="P9" i="30"/>
  <c r="O9" i="30"/>
  <c r="P8" i="30"/>
  <c r="O8" i="30"/>
  <c r="P7" i="30"/>
  <c r="O7" i="30"/>
  <c r="W11" i="30"/>
  <c r="W10" i="30"/>
  <c r="W9" i="30"/>
  <c r="W8" i="30"/>
  <c r="W7" i="30"/>
  <c r="T11" i="30"/>
  <c r="T10" i="30"/>
  <c r="T9" i="30"/>
  <c r="T8" i="30"/>
  <c r="T7" i="30"/>
  <c r="Q11" i="30"/>
  <c r="Q10" i="30"/>
  <c r="Q9" i="30"/>
  <c r="Q8" i="30"/>
  <c r="Q7" i="30"/>
  <c r="N11" i="30"/>
  <c r="N10" i="30"/>
  <c r="F7" i="30"/>
  <c r="E7" i="30"/>
  <c r="K11" i="30"/>
  <c r="K10" i="30"/>
  <c r="K9" i="30"/>
  <c r="K8" i="30"/>
  <c r="F11" i="30"/>
  <c r="F10" i="30"/>
  <c r="E10" i="30"/>
  <c r="F9" i="30"/>
  <c r="E9" i="30"/>
  <c r="F8" i="30"/>
  <c r="E8" i="30"/>
  <c r="K7" i="30"/>
  <c r="N8" i="30" l="1"/>
  <c r="N9" i="30"/>
  <c r="N7" i="30"/>
  <c r="M54" i="27" l="1"/>
  <c r="M53" i="27"/>
  <c r="M52" i="27"/>
  <c r="M51" i="27"/>
  <c r="M50" i="27"/>
  <c r="M49" i="27"/>
  <c r="M48" i="27"/>
  <c r="M47" i="27"/>
  <c r="M46" i="27"/>
  <c r="M45" i="27"/>
  <c r="M44" i="27"/>
  <c r="M43" i="27"/>
  <c r="M42" i="27"/>
  <c r="M41" i="27"/>
  <c r="F41" i="27" s="1"/>
  <c r="J54" i="27"/>
  <c r="J53" i="27"/>
  <c r="F53" i="27" s="1"/>
  <c r="J52" i="27"/>
  <c r="J51" i="27"/>
  <c r="J50" i="27"/>
  <c r="J49" i="27"/>
  <c r="J48" i="27"/>
  <c r="J47" i="27"/>
  <c r="J46" i="27"/>
  <c r="J45" i="27"/>
  <c r="J44" i="27"/>
  <c r="J43" i="27"/>
  <c r="J42" i="27"/>
  <c r="J41" i="27"/>
  <c r="G54" i="27"/>
  <c r="G53" i="27"/>
  <c r="G52" i="27"/>
  <c r="G51" i="27"/>
  <c r="F51" i="27" s="1"/>
  <c r="G50" i="27"/>
  <c r="G49" i="27"/>
  <c r="G48" i="27"/>
  <c r="G47" i="27"/>
  <c r="G46" i="27"/>
  <c r="G45" i="27"/>
  <c r="G44" i="27"/>
  <c r="G43" i="27"/>
  <c r="G42" i="27"/>
  <c r="G41" i="27"/>
  <c r="M38" i="27"/>
  <c r="M37" i="27"/>
  <c r="M36" i="27"/>
  <c r="M35" i="27"/>
  <c r="G35" i="27"/>
  <c r="G36" i="27"/>
  <c r="G37" i="27"/>
  <c r="G38" i="27"/>
  <c r="J38" i="27"/>
  <c r="J37" i="27"/>
  <c r="J36" i="27"/>
  <c r="J35" i="27"/>
  <c r="G32" i="27"/>
  <c r="G29" i="27"/>
  <c r="M32" i="27"/>
  <c r="J32" i="27"/>
  <c r="M29" i="27"/>
  <c r="J29" i="27"/>
  <c r="M22" i="27"/>
  <c r="M21" i="27"/>
  <c r="M18" i="27"/>
  <c r="M17" i="27"/>
  <c r="M16" i="27" s="1"/>
  <c r="M14" i="27"/>
  <c r="M13" i="27"/>
  <c r="M12" i="27" s="1"/>
  <c r="J22" i="27"/>
  <c r="J21" i="27"/>
  <c r="J18" i="27"/>
  <c r="J17" i="27"/>
  <c r="J14" i="27"/>
  <c r="J13" i="27"/>
  <c r="G22" i="27"/>
  <c r="G21" i="27"/>
  <c r="G18" i="27"/>
  <c r="G17" i="27"/>
  <c r="G14" i="27"/>
  <c r="G13" i="27"/>
  <c r="M10" i="27"/>
  <c r="M8" i="27" s="1"/>
  <c r="M9" i="27"/>
  <c r="J10" i="27"/>
  <c r="J9" i="27"/>
  <c r="J8" i="27" s="1"/>
  <c r="G10" i="27"/>
  <c r="G9" i="27"/>
  <c r="T20" i="27"/>
  <c r="S20" i="27"/>
  <c r="R20" i="27"/>
  <c r="P20" i="27"/>
  <c r="O20" i="27"/>
  <c r="N20" i="27"/>
  <c r="L20" i="27"/>
  <c r="K20" i="27"/>
  <c r="I20" i="27"/>
  <c r="H20" i="27"/>
  <c r="E20" i="27"/>
  <c r="D20" i="27"/>
  <c r="T16" i="27"/>
  <c r="S16" i="27"/>
  <c r="R16" i="27"/>
  <c r="P16" i="27"/>
  <c r="O16" i="27"/>
  <c r="N16" i="27"/>
  <c r="L16" i="27"/>
  <c r="K16" i="27"/>
  <c r="I16" i="27"/>
  <c r="H16" i="27"/>
  <c r="E16" i="27"/>
  <c r="D16" i="27"/>
  <c r="T12" i="27"/>
  <c r="S12" i="27"/>
  <c r="R12" i="27"/>
  <c r="P12" i="27"/>
  <c r="O12" i="27"/>
  <c r="N12" i="27"/>
  <c r="L12" i="27"/>
  <c r="K12" i="27"/>
  <c r="I12" i="27"/>
  <c r="H12" i="27"/>
  <c r="E12" i="27"/>
  <c r="D12" i="27"/>
  <c r="T8" i="27"/>
  <c r="S8" i="27"/>
  <c r="R8" i="27"/>
  <c r="P8" i="27"/>
  <c r="O8" i="27"/>
  <c r="N8" i="27"/>
  <c r="L8" i="27"/>
  <c r="K8" i="27"/>
  <c r="I8" i="27"/>
  <c r="H8" i="27"/>
  <c r="E8" i="27"/>
  <c r="D8" i="27"/>
  <c r="F46" i="27" l="1"/>
  <c r="F17" i="27"/>
  <c r="J20" i="27"/>
  <c r="F38" i="27"/>
  <c r="F37" i="27"/>
  <c r="F18" i="27"/>
  <c r="F43" i="27"/>
  <c r="F42" i="27"/>
  <c r="F50" i="27"/>
  <c r="F54" i="27"/>
  <c r="F44" i="27"/>
  <c r="F45" i="27"/>
  <c r="F49" i="27"/>
  <c r="F52" i="27"/>
  <c r="F47" i="27"/>
  <c r="F48" i="27"/>
  <c r="J12" i="27"/>
  <c r="F14" i="27"/>
  <c r="F9" i="27"/>
  <c r="F36" i="27"/>
  <c r="F35" i="27"/>
  <c r="G20" i="27"/>
  <c r="M20" i="27"/>
  <c r="G12" i="27"/>
  <c r="J16" i="27"/>
  <c r="F29" i="27"/>
  <c r="F32" i="27"/>
  <c r="F10" i="27"/>
  <c r="F8" i="27" s="1"/>
  <c r="F21" i="27"/>
  <c r="G16" i="27"/>
  <c r="F22" i="27"/>
  <c r="F13" i="27"/>
  <c r="F12" i="27" s="1"/>
  <c r="G8" i="27"/>
  <c r="F20" i="27" l="1"/>
  <c r="F16" i="27"/>
  <c r="E26" i="27" l="1"/>
  <c r="L25" i="27" l="1"/>
  <c r="T26" i="27" l="1"/>
  <c r="O26" i="27"/>
  <c r="L26" i="27"/>
  <c r="L24" i="27" s="1"/>
  <c r="K26" i="27"/>
  <c r="S26" i="27"/>
  <c r="R26" i="27"/>
  <c r="P26" i="27"/>
  <c r="N26" i="27"/>
  <c r="D26" i="27"/>
  <c r="T25" i="27"/>
  <c r="S25" i="27"/>
  <c r="R25" i="27"/>
  <c r="P25" i="27"/>
  <c r="O25" i="27"/>
  <c r="N25" i="27"/>
  <c r="K25" i="27"/>
  <c r="E25" i="27"/>
  <c r="E24" i="27" s="1"/>
  <c r="D25" i="27"/>
  <c r="T24" i="27" l="1"/>
  <c r="P24" i="27"/>
  <c r="J26" i="27"/>
  <c r="G26" i="27"/>
  <c r="I24" i="27"/>
  <c r="S24" i="27"/>
  <c r="R24" i="27"/>
  <c r="M26" i="27"/>
  <c r="O24" i="27"/>
  <c r="H24" i="27"/>
  <c r="G25" i="27"/>
  <c r="M25" i="27"/>
  <c r="N24" i="27"/>
  <c r="J25" i="27"/>
  <c r="K24" i="27"/>
  <c r="D24" i="27"/>
  <c r="F26" i="27" l="1"/>
  <c r="J24" i="27"/>
  <c r="M24" i="27"/>
  <c r="F25" i="27"/>
  <c r="F24" i="27" s="1"/>
  <c r="G24" i="27"/>
</calcChain>
</file>

<file path=xl/sharedStrings.xml><?xml version="1.0" encoding="utf-8"?>
<sst xmlns="http://schemas.openxmlformats.org/spreadsheetml/2006/main" count="945" uniqueCount="388">
  <si>
    <t>年次・区分</t>
    <rPh sb="0" eb="2">
      <t>ネンジ</t>
    </rPh>
    <rPh sb="3" eb="5">
      <t>クブン</t>
    </rPh>
    <phoneticPr fontId="6"/>
  </si>
  <si>
    <t>園　　数</t>
    <rPh sb="0" eb="1">
      <t>エン</t>
    </rPh>
    <rPh sb="3" eb="4">
      <t>カズ</t>
    </rPh>
    <phoneticPr fontId="6"/>
  </si>
  <si>
    <t>学 級 数</t>
    <rPh sb="0" eb="1">
      <t>ガク</t>
    </rPh>
    <rPh sb="2" eb="3">
      <t>キュウ</t>
    </rPh>
    <rPh sb="4" eb="5">
      <t>カズ</t>
    </rPh>
    <phoneticPr fontId="6"/>
  </si>
  <si>
    <t>総　　数</t>
    <rPh sb="0" eb="1">
      <t>フサ</t>
    </rPh>
    <rPh sb="3" eb="4">
      <t>カズ</t>
    </rPh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</si>
  <si>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</si>
  <si>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</si>
  <si>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人</t>
    <rPh sb="0" eb="1">
      <t>ヒト</t>
    </rPh>
    <phoneticPr fontId="6"/>
  </si>
  <si>
    <t>総　数</t>
    <phoneticPr fontId="6"/>
  </si>
  <si>
    <t>公　立</t>
    <phoneticPr fontId="6"/>
  </si>
  <si>
    <t>私　立</t>
    <phoneticPr fontId="6"/>
  </si>
  <si>
    <t>総　数</t>
    <rPh sb="0" eb="1">
      <t>フサ</t>
    </rPh>
    <rPh sb="2" eb="3">
      <t>カズ</t>
    </rPh>
    <phoneticPr fontId="6"/>
  </si>
  <si>
    <t>公　立</t>
    <rPh sb="0" eb="1">
      <t>オオヤケ</t>
    </rPh>
    <rPh sb="2" eb="3">
      <t>タテ</t>
    </rPh>
    <phoneticPr fontId="6"/>
  </si>
  <si>
    <t>私　立</t>
    <rPh sb="0" eb="1">
      <t>ワタシ</t>
    </rPh>
    <rPh sb="2" eb="3">
      <t>タテ</t>
    </rPh>
    <phoneticPr fontId="6"/>
  </si>
  <si>
    <t>幼稚園</t>
    <rPh sb="0" eb="3">
      <t>ヨウチエン</t>
    </rPh>
    <phoneticPr fontId="6"/>
  </si>
  <si>
    <t>大和田</t>
    <rPh sb="0" eb="3">
      <t>オオワダ</t>
    </rPh>
    <phoneticPr fontId="6"/>
  </si>
  <si>
    <t>私　立</t>
    <rPh sb="0" eb="1">
      <t>ワタシ</t>
    </rPh>
    <rPh sb="2" eb="3">
      <t>イチリツ</t>
    </rPh>
    <phoneticPr fontId="6"/>
  </si>
  <si>
    <t>大阪ひがし</t>
    <rPh sb="0" eb="2">
      <t>オオサカ</t>
    </rPh>
    <phoneticPr fontId="6"/>
  </si>
  <si>
    <t>門真めぐみ</t>
    <rPh sb="0" eb="2">
      <t>カドマ</t>
    </rPh>
    <phoneticPr fontId="6"/>
  </si>
  <si>
    <t>柳町園</t>
    <rPh sb="0" eb="2">
      <t>ヤナギマチ</t>
    </rPh>
    <rPh sb="2" eb="3">
      <t>エン</t>
    </rPh>
    <phoneticPr fontId="6"/>
  </si>
  <si>
    <t>古川園</t>
    <rPh sb="0" eb="2">
      <t>フルカワ</t>
    </rPh>
    <rPh sb="2" eb="3">
      <t>エン</t>
    </rPh>
    <phoneticPr fontId="6"/>
  </si>
  <si>
    <t>　 備考：兼務者とは当該学校専任の教職員以外の者のことを表す。</t>
    <rPh sb="2" eb="4">
      <t>ビコウ</t>
    </rPh>
    <rPh sb="5" eb="7">
      <t>ケンム</t>
    </rPh>
    <rPh sb="7" eb="8">
      <t>シャ</t>
    </rPh>
    <rPh sb="10" eb="12">
      <t>トウガイ</t>
    </rPh>
    <rPh sb="12" eb="14">
      <t>ガッコウ</t>
    </rPh>
    <rPh sb="14" eb="16">
      <t>センニン</t>
    </rPh>
    <rPh sb="17" eb="20">
      <t>キョウショクイン</t>
    </rPh>
    <rPh sb="20" eb="22">
      <t>イガイ</t>
    </rPh>
    <rPh sb="23" eb="24">
      <t>モノ</t>
    </rPh>
    <rPh sb="28" eb="29">
      <t>アラワ</t>
    </rPh>
    <phoneticPr fontId="6"/>
  </si>
  <si>
    <t>学校数</t>
    <rPh sb="0" eb="2">
      <t>ガッコウ</t>
    </rPh>
    <rPh sb="2" eb="3">
      <t>スウ</t>
    </rPh>
    <phoneticPr fontId="6"/>
  </si>
  <si>
    <t>学 級 数</t>
    <rPh sb="0" eb="1">
      <t>ガク</t>
    </rPh>
    <rPh sb="2" eb="3">
      <t>キュウ</t>
    </rPh>
    <rPh sb="4" eb="5">
      <t>スウ</t>
    </rPh>
    <phoneticPr fontId="6"/>
  </si>
  <si>
    <t>教　　員　　数</t>
    <rPh sb="0" eb="1">
      <t>キョウ</t>
    </rPh>
    <rPh sb="3" eb="4">
      <t>イン</t>
    </rPh>
    <rPh sb="6" eb="7">
      <t>スウ</t>
    </rPh>
    <phoneticPr fontId="6"/>
  </si>
  <si>
    <t>職　　員　　数</t>
    <rPh sb="0" eb="1">
      <t>ショク</t>
    </rPh>
    <rPh sb="3" eb="4">
      <t>イン</t>
    </rPh>
    <rPh sb="6" eb="7">
      <t>スウ</t>
    </rPh>
    <phoneticPr fontId="6"/>
  </si>
  <si>
    <t>学校医</t>
    <rPh sb="0" eb="2">
      <t>ガッコウ</t>
    </rPh>
    <rPh sb="2" eb="3">
      <t>イ</t>
    </rPh>
    <phoneticPr fontId="6"/>
  </si>
  <si>
    <t>児　　童　　数</t>
    <rPh sb="0" eb="1">
      <t>ジ</t>
    </rPh>
    <rPh sb="3" eb="4">
      <t>ワラベ</t>
    </rPh>
    <rPh sb="6" eb="7">
      <t>スウ</t>
    </rPh>
    <phoneticPr fontId="6"/>
  </si>
  <si>
    <t>歯科医</t>
    <rPh sb="0" eb="3">
      <t>シカイ</t>
    </rPh>
    <phoneticPr fontId="6"/>
  </si>
  <si>
    <t>1　学　年</t>
    <rPh sb="2" eb="3">
      <t>ガク</t>
    </rPh>
    <rPh sb="4" eb="5">
      <t>トシ</t>
    </rPh>
    <phoneticPr fontId="6"/>
  </si>
  <si>
    <t>2　学　年</t>
    <phoneticPr fontId="6"/>
  </si>
  <si>
    <t>3　学　年</t>
    <phoneticPr fontId="6"/>
  </si>
  <si>
    <t>4　学　年</t>
    <phoneticPr fontId="6"/>
  </si>
  <si>
    <t>5　学　年</t>
    <phoneticPr fontId="6"/>
  </si>
  <si>
    <t>6　学　年</t>
    <phoneticPr fontId="6"/>
  </si>
  <si>
    <t>総数</t>
    <rPh sb="0" eb="2">
      <t>ソウスウ</t>
    </rPh>
    <phoneticPr fontId="6"/>
  </si>
  <si>
    <t>単式</t>
    <rPh sb="0" eb="2">
      <t>タンシキ</t>
    </rPh>
    <phoneticPr fontId="6"/>
  </si>
  <si>
    <t>総数</t>
    <rPh sb="0" eb="1">
      <t>フサ</t>
    </rPh>
    <rPh sb="1" eb="2">
      <t>カズ</t>
    </rPh>
    <phoneticPr fontId="6"/>
  </si>
  <si>
    <t>薬剤師</t>
    <rPh sb="0" eb="3">
      <t>ヤクザイシ</t>
    </rPh>
    <phoneticPr fontId="6"/>
  </si>
  <si>
    <t>門真</t>
    <rPh sb="0" eb="2">
      <t>カドマ</t>
    </rPh>
    <phoneticPr fontId="6"/>
  </si>
  <si>
    <t>小学校</t>
    <rPh sb="0" eb="3">
      <t>ショウガッコウ</t>
    </rPh>
    <phoneticPr fontId="6"/>
  </si>
  <si>
    <t>二島</t>
    <rPh sb="0" eb="1">
      <t>フタ</t>
    </rPh>
    <rPh sb="1" eb="2">
      <t>シマ</t>
    </rPh>
    <phoneticPr fontId="6"/>
  </si>
  <si>
    <t>四宮</t>
    <rPh sb="0" eb="2">
      <t>シノミヤ</t>
    </rPh>
    <phoneticPr fontId="6"/>
  </si>
  <si>
    <t>古川橋</t>
    <rPh sb="0" eb="2">
      <t>フルカワ</t>
    </rPh>
    <rPh sb="2" eb="3">
      <t>バシ</t>
    </rPh>
    <phoneticPr fontId="6"/>
  </si>
  <si>
    <t>沖</t>
    <rPh sb="0" eb="1">
      <t>オキ</t>
    </rPh>
    <phoneticPr fontId="6"/>
  </si>
  <si>
    <t>上野口</t>
    <rPh sb="0" eb="1">
      <t>ウエ</t>
    </rPh>
    <rPh sb="1" eb="3">
      <t>ノグチ</t>
    </rPh>
    <phoneticPr fontId="6"/>
  </si>
  <si>
    <t>速見</t>
    <rPh sb="0" eb="2">
      <t>ハヤミ</t>
    </rPh>
    <phoneticPr fontId="6"/>
  </si>
  <si>
    <t>北巣本</t>
    <rPh sb="0" eb="1">
      <t>キタ</t>
    </rPh>
    <rPh sb="1" eb="3">
      <t>スモト</t>
    </rPh>
    <phoneticPr fontId="6"/>
  </si>
  <si>
    <t>五月田</t>
    <rPh sb="0" eb="2">
      <t>サツキ</t>
    </rPh>
    <rPh sb="2" eb="3">
      <t>タ</t>
    </rPh>
    <phoneticPr fontId="6"/>
  </si>
  <si>
    <t>東</t>
    <rPh sb="0" eb="1">
      <t>ヒガシ</t>
    </rPh>
    <phoneticPr fontId="6"/>
  </si>
  <si>
    <t>門真みらい</t>
    <rPh sb="0" eb="2">
      <t>カドマ</t>
    </rPh>
    <phoneticPr fontId="6"/>
  </si>
  <si>
    <t>　　備考：兼務者とは当該学校専任の教職員以外の者のことを表す。</t>
    <rPh sb="2" eb="4">
      <t>ビコウ</t>
    </rPh>
    <rPh sb="5" eb="7">
      <t>ケンム</t>
    </rPh>
    <rPh sb="7" eb="8">
      <t>シャ</t>
    </rPh>
    <rPh sb="10" eb="12">
      <t>トウガイ</t>
    </rPh>
    <rPh sb="12" eb="14">
      <t>ガッコウ</t>
    </rPh>
    <rPh sb="14" eb="16">
      <t>センニン</t>
    </rPh>
    <rPh sb="17" eb="20">
      <t>キョウショクイン</t>
    </rPh>
    <rPh sb="20" eb="22">
      <t>イガイ</t>
    </rPh>
    <rPh sb="23" eb="24">
      <t>モノ</t>
    </rPh>
    <rPh sb="28" eb="29">
      <t>アラワ</t>
    </rPh>
    <phoneticPr fontId="6"/>
  </si>
  <si>
    <t>中学校</t>
    <rPh sb="0" eb="3">
      <t>チュウガッコウ</t>
    </rPh>
    <phoneticPr fontId="6"/>
  </si>
  <si>
    <t>学　　級　　数</t>
    <rPh sb="0" eb="1">
      <t>ガク</t>
    </rPh>
    <rPh sb="3" eb="4">
      <t>キュウ</t>
    </rPh>
    <rPh sb="6" eb="7">
      <t>スウ</t>
    </rPh>
    <phoneticPr fontId="6"/>
  </si>
  <si>
    <t>その他</t>
    <rPh sb="0" eb="3">
      <t>ソノタ</t>
    </rPh>
    <phoneticPr fontId="6"/>
  </si>
  <si>
    <t>第二</t>
    <rPh sb="1" eb="2">
      <t>２</t>
    </rPh>
    <phoneticPr fontId="6"/>
  </si>
  <si>
    <t>第三</t>
    <rPh sb="1" eb="2">
      <t>３</t>
    </rPh>
    <phoneticPr fontId="6"/>
  </si>
  <si>
    <t>第四</t>
    <rPh sb="1" eb="2">
      <t>４</t>
    </rPh>
    <phoneticPr fontId="6"/>
  </si>
  <si>
    <t>第五</t>
    <rPh sb="1" eb="2">
      <t>５</t>
    </rPh>
    <phoneticPr fontId="6"/>
  </si>
  <si>
    <t>第七</t>
    <rPh sb="1" eb="2">
      <t>７</t>
    </rPh>
    <phoneticPr fontId="6"/>
  </si>
  <si>
    <t>門真はすはな</t>
    <rPh sb="0" eb="2">
      <t>カドマ</t>
    </rPh>
    <phoneticPr fontId="6"/>
  </si>
  <si>
    <t>学</t>
    <rPh sb="0" eb="1">
      <t>ガッコウ</t>
    </rPh>
    <phoneticPr fontId="6"/>
  </si>
  <si>
    <t>学</t>
    <rPh sb="0" eb="1">
      <t>ガッキュウ</t>
    </rPh>
    <phoneticPr fontId="6"/>
  </si>
  <si>
    <t>教　　　員　　　数</t>
    <rPh sb="0" eb="1">
      <t>キョウ</t>
    </rPh>
    <rPh sb="4" eb="5">
      <t>イン</t>
    </rPh>
    <rPh sb="8" eb="9">
      <t>スウ</t>
    </rPh>
    <phoneticPr fontId="6"/>
  </si>
  <si>
    <t>職　　　員　　　数</t>
    <rPh sb="0" eb="1">
      <t>ショク</t>
    </rPh>
    <rPh sb="4" eb="5">
      <t>イン</t>
    </rPh>
    <rPh sb="8" eb="9">
      <t>スウ</t>
    </rPh>
    <phoneticPr fontId="6"/>
  </si>
  <si>
    <t>生　　　徒　　　数</t>
    <rPh sb="0" eb="1">
      <t>ショウ</t>
    </rPh>
    <rPh sb="4" eb="5">
      <t>タダ</t>
    </rPh>
    <rPh sb="8" eb="9">
      <t>カズ</t>
    </rPh>
    <phoneticPr fontId="6"/>
  </si>
  <si>
    <t>校</t>
    <rPh sb="0" eb="1">
      <t>ガッコウ</t>
    </rPh>
    <phoneticPr fontId="6"/>
  </si>
  <si>
    <t>級</t>
    <rPh sb="0" eb="1">
      <t>ガッキュウ</t>
    </rPh>
    <phoneticPr fontId="6"/>
  </si>
  <si>
    <t>数</t>
    <rPh sb="0" eb="1">
      <t>スウ</t>
    </rPh>
    <phoneticPr fontId="6"/>
  </si>
  <si>
    <t xml:space="preserve"> </t>
    <phoneticPr fontId="6"/>
  </si>
  <si>
    <t>門真西高等学校</t>
    <rPh sb="0" eb="2">
      <t>カドマ</t>
    </rPh>
    <rPh sb="2" eb="3">
      <t>ニシ</t>
    </rPh>
    <rPh sb="3" eb="5">
      <t>コウトウ</t>
    </rPh>
    <rPh sb="5" eb="7">
      <t>ガッコウ</t>
    </rPh>
    <phoneticPr fontId="6"/>
  </si>
  <si>
    <t>門真なみはや高等学校</t>
    <rPh sb="0" eb="2">
      <t>カドマ</t>
    </rPh>
    <rPh sb="6" eb="8">
      <t>コウトウ</t>
    </rPh>
    <rPh sb="8" eb="10">
      <t>ガッコウ</t>
    </rPh>
    <phoneticPr fontId="6"/>
  </si>
  <si>
    <t>　　資料：大阪府立門真西高等学校、大阪府立門真なみはや高等学校</t>
    <rPh sb="2" eb="4">
      <t>シリョウ</t>
    </rPh>
    <rPh sb="5" eb="7">
      <t>オオサカ</t>
    </rPh>
    <rPh sb="7" eb="9">
      <t>フリツ</t>
    </rPh>
    <rPh sb="11" eb="12">
      <t>ニシ</t>
    </rPh>
    <rPh sb="17" eb="19">
      <t>オオサカ</t>
    </rPh>
    <rPh sb="19" eb="21">
      <t>フリツ</t>
    </rPh>
    <rPh sb="21" eb="23">
      <t>カドマ</t>
    </rPh>
    <rPh sb="27" eb="31">
      <t>コウトウガッコウ</t>
    </rPh>
    <phoneticPr fontId="6"/>
  </si>
  <si>
    <t>年 度</t>
    <rPh sb="0" eb="1">
      <t>トシ</t>
    </rPh>
    <rPh sb="2" eb="3">
      <t>タビ</t>
    </rPh>
    <phoneticPr fontId="6"/>
  </si>
  <si>
    <t>使　　用　　者　　別　　（再掲）</t>
    <rPh sb="0" eb="7">
      <t>シヨウシャ</t>
    </rPh>
    <rPh sb="9" eb="10">
      <t>ベツ</t>
    </rPh>
    <rPh sb="13" eb="15">
      <t>サイケイ</t>
    </rPh>
    <phoneticPr fontId="6"/>
  </si>
  <si>
    <t>総　　　数</t>
    <rPh sb="0" eb="5">
      <t>ソウスウ</t>
    </rPh>
    <phoneticPr fontId="6"/>
  </si>
  <si>
    <t>集　会　室</t>
    <rPh sb="0" eb="5">
      <t>シュウカイシツ</t>
    </rPh>
    <phoneticPr fontId="6"/>
  </si>
  <si>
    <t>第１会議室</t>
    <rPh sb="0" eb="1">
      <t>ダイ</t>
    </rPh>
    <rPh sb="2" eb="5">
      <t>カイギシツ</t>
    </rPh>
    <phoneticPr fontId="6"/>
  </si>
  <si>
    <t>第２会議室</t>
    <rPh sb="0" eb="1">
      <t>ダイ</t>
    </rPh>
    <rPh sb="2" eb="5">
      <t>カイギシツ</t>
    </rPh>
    <phoneticPr fontId="6"/>
  </si>
  <si>
    <t>講　義　室</t>
    <rPh sb="0" eb="3">
      <t>コウギ</t>
    </rPh>
    <rPh sb="4" eb="5">
      <t>シツ</t>
    </rPh>
    <phoneticPr fontId="6"/>
  </si>
  <si>
    <t>児　童　室</t>
    <rPh sb="0" eb="3">
      <t>ジドウ</t>
    </rPh>
    <rPh sb="4" eb="5">
      <t>シツ</t>
    </rPh>
    <phoneticPr fontId="6"/>
  </si>
  <si>
    <t>料 理 教 室</t>
    <rPh sb="0" eb="1">
      <t>リョウ</t>
    </rPh>
    <rPh sb="2" eb="3">
      <t>リ</t>
    </rPh>
    <rPh sb="4" eb="5">
      <t>キョウ</t>
    </rPh>
    <rPh sb="6" eb="7">
      <t>ムロ</t>
    </rPh>
    <phoneticPr fontId="6"/>
  </si>
  <si>
    <t>社会教育関係</t>
    <rPh sb="0" eb="2">
      <t>シャカイ</t>
    </rPh>
    <rPh sb="2" eb="4">
      <t>キョウイク</t>
    </rPh>
    <rPh sb="4" eb="6">
      <t>カンケイ</t>
    </rPh>
    <phoneticPr fontId="6"/>
  </si>
  <si>
    <t>市役所関係</t>
    <rPh sb="0" eb="1">
      <t>シ</t>
    </rPh>
    <rPh sb="1" eb="2">
      <t>ヤク</t>
    </rPh>
    <rPh sb="2" eb="3">
      <t>トコロ</t>
    </rPh>
    <rPh sb="3" eb="5">
      <t>カンケイ</t>
    </rPh>
    <phoneticPr fontId="6"/>
  </si>
  <si>
    <t>その他</t>
    <rPh sb="2" eb="3">
      <t>タ</t>
    </rPh>
    <phoneticPr fontId="6"/>
  </si>
  <si>
    <t>件　数</t>
    <rPh sb="0" eb="1">
      <t>ケン</t>
    </rPh>
    <rPh sb="2" eb="3">
      <t>カズ</t>
    </rPh>
    <phoneticPr fontId="6"/>
  </si>
  <si>
    <t>人　数</t>
    <rPh sb="0" eb="1">
      <t>ヒト</t>
    </rPh>
    <rPh sb="2" eb="3">
      <t>カズ</t>
    </rPh>
    <phoneticPr fontId="6"/>
  </si>
  <si>
    <t>総　　　数</t>
    <rPh sb="0" eb="1">
      <t>フサ</t>
    </rPh>
    <rPh sb="4" eb="5">
      <t>カズ</t>
    </rPh>
    <phoneticPr fontId="6"/>
  </si>
  <si>
    <t>第３会議室</t>
    <rPh sb="0" eb="1">
      <t>ダイ</t>
    </rPh>
    <rPh sb="2" eb="5">
      <t>カイギシツ</t>
    </rPh>
    <phoneticPr fontId="6"/>
  </si>
  <si>
    <t>総　　　　数</t>
  </si>
  <si>
    <t>専修学校</t>
  </si>
  <si>
    <t>左記以外の者</t>
  </si>
  <si>
    <t>死亡・不詳の者</t>
  </si>
  <si>
    <t>再                      掲</t>
  </si>
  <si>
    <t>（一般課程 ）等入学者</t>
  </si>
  <si>
    <t>左記Ａのうち</t>
  </si>
  <si>
    <t>（Ａ）</t>
  </si>
  <si>
    <t>（Ｂ）</t>
  </si>
  <si>
    <t>（Ｃ）</t>
  </si>
  <si>
    <t>（Ｄ）</t>
  </si>
  <si>
    <t>他県への進学者</t>
  </si>
  <si>
    <t>男</t>
  </si>
  <si>
    <t>女</t>
  </si>
  <si>
    <t>Ａのうち</t>
  </si>
  <si>
    <t>Ｂのうち</t>
  </si>
  <si>
    <t>Ｃのうち</t>
  </si>
  <si>
    <t>Ｄのうち</t>
  </si>
  <si>
    <t>中 学 校</t>
  </si>
  <si>
    <t>…</t>
  </si>
  <si>
    <t>高等学校</t>
  </si>
  <si>
    <t xml:space="preserve">    資料：大阪府総務部統計課「大阪の学校統計」</t>
    <rPh sb="17" eb="19">
      <t>オオサカ</t>
    </rPh>
    <rPh sb="20" eb="22">
      <t>ガッコウ</t>
    </rPh>
    <rPh sb="22" eb="24">
      <t>トウケイ</t>
    </rPh>
    <phoneticPr fontId="6"/>
  </si>
  <si>
    <t>総数</t>
  </si>
  <si>
    <t>中　　　　　　　学　　　　　　　校</t>
  </si>
  <si>
    <t>高　　　　　　等　　　　　　学　　　　　　校</t>
  </si>
  <si>
    <t>総　　　数</t>
  </si>
  <si>
    <t>左記以外のもの</t>
  </si>
  <si>
    <t>再          掲</t>
  </si>
  <si>
    <t xml:space="preserve"> </t>
  </si>
  <si>
    <t>区　分</t>
    <rPh sb="0" eb="1">
      <t>ク</t>
    </rPh>
    <rPh sb="2" eb="3">
      <t>ブン</t>
    </rPh>
    <phoneticPr fontId="6"/>
  </si>
  <si>
    <t>個　　　人　　　貸　　　出</t>
    <rPh sb="0" eb="1">
      <t>コ</t>
    </rPh>
    <rPh sb="4" eb="5">
      <t>ヒト</t>
    </rPh>
    <rPh sb="8" eb="9">
      <t>カシ</t>
    </rPh>
    <rPh sb="12" eb="13">
      <t>デ</t>
    </rPh>
    <phoneticPr fontId="6"/>
  </si>
  <si>
    <t>団　体　貸　出</t>
    <rPh sb="0" eb="1">
      <t>ダン</t>
    </rPh>
    <rPh sb="2" eb="3">
      <t>カラダ</t>
    </rPh>
    <rPh sb="4" eb="5">
      <t>カシ</t>
    </rPh>
    <rPh sb="6" eb="7">
      <t>デ</t>
    </rPh>
    <phoneticPr fontId="6"/>
  </si>
  <si>
    <t>登録者数</t>
    <rPh sb="0" eb="2">
      <t>トウロク</t>
    </rPh>
    <rPh sb="2" eb="3">
      <t>シャ</t>
    </rPh>
    <rPh sb="3" eb="4">
      <t>スウ</t>
    </rPh>
    <phoneticPr fontId="6"/>
  </si>
  <si>
    <t>利用</t>
    <rPh sb="0" eb="2">
      <t>リヨウ</t>
    </rPh>
    <phoneticPr fontId="6"/>
  </si>
  <si>
    <t>児 童 書</t>
    <rPh sb="0" eb="1">
      <t>ジ</t>
    </rPh>
    <rPh sb="2" eb="3">
      <t>ワラベ</t>
    </rPh>
    <rPh sb="4" eb="5">
      <t>ショ</t>
    </rPh>
    <phoneticPr fontId="6"/>
  </si>
  <si>
    <t>一 般 書</t>
    <rPh sb="0" eb="1">
      <t>１</t>
    </rPh>
    <rPh sb="2" eb="3">
      <t>バン</t>
    </rPh>
    <rPh sb="4" eb="5">
      <t>ショ</t>
    </rPh>
    <phoneticPr fontId="6"/>
  </si>
  <si>
    <t>ＡＶ資料</t>
    <rPh sb="2" eb="4">
      <t>シリョウ</t>
    </rPh>
    <phoneticPr fontId="6"/>
  </si>
  <si>
    <t>団体数</t>
    <rPh sb="0" eb="1">
      <t>ダン</t>
    </rPh>
    <rPh sb="1" eb="2">
      <t>タイ</t>
    </rPh>
    <rPh sb="2" eb="3">
      <t>スウ</t>
    </rPh>
    <phoneticPr fontId="6"/>
  </si>
  <si>
    <t>　本表は、各年度末現在の数値である。</t>
    <rPh sb="1" eb="2">
      <t>ホン</t>
    </rPh>
    <rPh sb="2" eb="3">
      <t>ヒョウ</t>
    </rPh>
    <rPh sb="5" eb="6">
      <t>カク</t>
    </rPh>
    <rPh sb="6" eb="9">
      <t>ネンドマツ</t>
    </rPh>
    <rPh sb="9" eb="11">
      <t>ゲンザイ</t>
    </rPh>
    <rPh sb="12" eb="14">
      <t>スウチ</t>
    </rPh>
    <phoneticPr fontId="6"/>
  </si>
  <si>
    <t>年　　度</t>
    <rPh sb="0" eb="1">
      <t>トシ</t>
    </rPh>
    <rPh sb="3" eb="4">
      <t>タビ</t>
    </rPh>
    <phoneticPr fontId="6"/>
  </si>
  <si>
    <t>総　記</t>
    <rPh sb="0" eb="1">
      <t>フサ</t>
    </rPh>
    <rPh sb="2" eb="3">
      <t>キ</t>
    </rPh>
    <phoneticPr fontId="6"/>
  </si>
  <si>
    <t>哲　学</t>
    <rPh sb="0" eb="1">
      <t>テツ</t>
    </rPh>
    <rPh sb="2" eb="3">
      <t>ガク</t>
    </rPh>
    <phoneticPr fontId="6"/>
  </si>
  <si>
    <t>歴　史</t>
    <rPh sb="0" eb="1">
      <t>レキ</t>
    </rPh>
    <rPh sb="2" eb="3">
      <t>シ</t>
    </rPh>
    <phoneticPr fontId="6"/>
  </si>
  <si>
    <t>社会科学</t>
    <rPh sb="0" eb="4">
      <t>シャカイカガク</t>
    </rPh>
    <phoneticPr fontId="6"/>
  </si>
  <si>
    <t>自然科学</t>
    <rPh sb="0" eb="4">
      <t>シゼンカガク</t>
    </rPh>
    <phoneticPr fontId="6"/>
  </si>
  <si>
    <t>工　学</t>
    <rPh sb="0" eb="1">
      <t>コウ</t>
    </rPh>
    <rPh sb="2" eb="3">
      <t>ガク</t>
    </rPh>
    <phoneticPr fontId="6"/>
  </si>
  <si>
    <t>産　業</t>
    <rPh sb="0" eb="1">
      <t>サン</t>
    </rPh>
    <rPh sb="2" eb="3">
      <t>ギョウ</t>
    </rPh>
    <phoneticPr fontId="6"/>
  </si>
  <si>
    <t>芸　術</t>
    <rPh sb="0" eb="1">
      <t>ゲイ</t>
    </rPh>
    <rPh sb="2" eb="3">
      <t>ジュツ</t>
    </rPh>
    <phoneticPr fontId="6"/>
  </si>
  <si>
    <t>語　学</t>
    <rPh sb="0" eb="1">
      <t>ゴ</t>
    </rPh>
    <rPh sb="2" eb="3">
      <t>ガク</t>
    </rPh>
    <phoneticPr fontId="6"/>
  </si>
  <si>
    <t>文　学</t>
    <rPh sb="0" eb="1">
      <t>ブン</t>
    </rPh>
    <rPh sb="2" eb="3">
      <t>ガク</t>
    </rPh>
    <phoneticPr fontId="6"/>
  </si>
  <si>
    <t>点字図書</t>
    <rPh sb="0" eb="2">
      <t>テンジ</t>
    </rPh>
    <rPh sb="2" eb="4">
      <t>トショ</t>
    </rPh>
    <phoneticPr fontId="6"/>
  </si>
  <si>
    <t>年　度</t>
    <rPh sb="0" eb="1">
      <t>トシ</t>
    </rPh>
    <rPh sb="2" eb="3">
      <t>タビ</t>
    </rPh>
    <phoneticPr fontId="6"/>
  </si>
  <si>
    <t>市民プラザ体育室</t>
    <rPh sb="0" eb="2">
      <t>シミン</t>
    </rPh>
    <rPh sb="5" eb="8">
      <t>タイイクシツ</t>
    </rPh>
    <phoneticPr fontId="6"/>
  </si>
  <si>
    <t>市民プラザ柔道室</t>
    <rPh sb="0" eb="2">
      <t>シミン</t>
    </rPh>
    <rPh sb="5" eb="7">
      <t>ジュウドウ</t>
    </rPh>
    <rPh sb="7" eb="8">
      <t>シツ</t>
    </rPh>
    <phoneticPr fontId="6"/>
  </si>
  <si>
    <t>市民プラザ剣道室</t>
    <rPh sb="0" eb="2">
      <t>シミン</t>
    </rPh>
    <rPh sb="5" eb="7">
      <t>ケンドウ</t>
    </rPh>
    <rPh sb="7" eb="8">
      <t>シツ</t>
    </rPh>
    <phoneticPr fontId="6"/>
  </si>
  <si>
    <t>市民プラザ相撲場</t>
    <rPh sb="0" eb="2">
      <t>シミン</t>
    </rPh>
    <rPh sb="5" eb="7">
      <t>スモウ</t>
    </rPh>
    <rPh sb="7" eb="8">
      <t>ジョウ</t>
    </rPh>
    <phoneticPr fontId="6"/>
  </si>
  <si>
    <t>旧第六中学校運動広場グラウンド</t>
    <rPh sb="0" eb="1">
      <t>キュウ</t>
    </rPh>
    <rPh sb="1" eb="2">
      <t>ダイ</t>
    </rPh>
    <rPh sb="2" eb="3">
      <t>６</t>
    </rPh>
    <rPh sb="3" eb="6">
      <t>チュウガッコウ</t>
    </rPh>
    <rPh sb="6" eb="8">
      <t>ウンドウ</t>
    </rPh>
    <rPh sb="8" eb="10">
      <t>ヒロバ</t>
    </rPh>
    <phoneticPr fontId="6"/>
  </si>
  <si>
    <t>市民プラザグラウンド</t>
    <rPh sb="0" eb="2">
      <t>シミン</t>
    </rPh>
    <phoneticPr fontId="6"/>
  </si>
  <si>
    <t>青少年運動広場</t>
    <rPh sb="0" eb="3">
      <t>セイショウネン</t>
    </rPh>
    <rPh sb="3" eb="5">
      <t>ウンドウ</t>
    </rPh>
    <rPh sb="5" eb="7">
      <t>ヒロバ</t>
    </rPh>
    <phoneticPr fontId="6"/>
  </si>
  <si>
    <t xml:space="preserve">   資料：こども部保育幼稚園課</t>
    <rPh sb="3" eb="5">
      <t>シリョウ</t>
    </rPh>
    <rPh sb="9" eb="10">
      <t>ライブ</t>
    </rPh>
    <rPh sb="10" eb="12">
      <t>ホイク</t>
    </rPh>
    <rPh sb="12" eb="15">
      <t>ヨウチエン</t>
    </rPh>
    <rPh sb="15" eb="16">
      <t>カ</t>
    </rPh>
    <phoneticPr fontId="6"/>
  </si>
  <si>
    <t>　　資料：教育部学校教育課</t>
    <rPh sb="2" eb="4">
      <t>シリョウ</t>
    </rPh>
    <rPh sb="5" eb="7">
      <t>キョウイク</t>
    </rPh>
    <rPh sb="7" eb="8">
      <t>ブ</t>
    </rPh>
    <rPh sb="8" eb="10">
      <t>ガッコウ</t>
    </rPh>
    <rPh sb="10" eb="12">
      <t>キョウイク</t>
    </rPh>
    <rPh sb="12" eb="13">
      <t>カ</t>
    </rPh>
    <phoneticPr fontId="6"/>
  </si>
  <si>
    <t>　　資料：教育部学校教育課</t>
    <rPh sb="2" eb="4">
      <t>シリョウ</t>
    </rPh>
    <rPh sb="7" eb="8">
      <t>ブ</t>
    </rPh>
    <rPh sb="8" eb="10">
      <t>ガッコウ</t>
    </rPh>
    <rPh sb="10" eb="12">
      <t>キョウイク</t>
    </rPh>
    <rPh sb="12" eb="13">
      <t>カ</t>
    </rPh>
    <phoneticPr fontId="6"/>
  </si>
  <si>
    <t>テニスコート</t>
    <phoneticPr fontId="4"/>
  </si>
  <si>
    <t>〃</t>
    <phoneticPr fontId="6"/>
  </si>
  <si>
    <t>漫　画</t>
    <phoneticPr fontId="6"/>
  </si>
  <si>
    <t>音響</t>
    <rPh sb="0" eb="2">
      <t>オンキョウ</t>
    </rPh>
    <phoneticPr fontId="6"/>
  </si>
  <si>
    <t>映像</t>
    <rPh sb="0" eb="2">
      <t>エイゾウ</t>
    </rPh>
    <phoneticPr fontId="6"/>
  </si>
  <si>
    <t>計</t>
    <rPh sb="0" eb="1">
      <t>ケイ</t>
    </rPh>
    <phoneticPr fontId="6"/>
  </si>
  <si>
    <t>園　　　　　　　　　　　　児　　　　　　　　　　数</t>
    <rPh sb="0" eb="1">
      <t>エン</t>
    </rPh>
    <rPh sb="13" eb="14">
      <t>コ</t>
    </rPh>
    <rPh sb="24" eb="25">
      <t>カズ</t>
    </rPh>
    <phoneticPr fontId="6"/>
  </si>
  <si>
    <t xml:space="preserve">（　）内は兼務者で外数である。 </t>
    <phoneticPr fontId="4"/>
  </si>
  <si>
    <t>公立認定こども園</t>
    <rPh sb="0" eb="1">
      <t>オオヤケ</t>
    </rPh>
    <rPh sb="1" eb="2">
      <t>タテ</t>
    </rPh>
    <rPh sb="2" eb="4">
      <t>ニンテイ</t>
    </rPh>
    <rPh sb="7" eb="8">
      <t>エン</t>
    </rPh>
    <phoneticPr fontId="6"/>
  </si>
  <si>
    <t>総数</t>
    <phoneticPr fontId="4"/>
  </si>
  <si>
    <t>多目的スタジオ</t>
    <rPh sb="0" eb="3">
      <t>タモクテキ</t>
    </rPh>
    <phoneticPr fontId="4"/>
  </si>
  <si>
    <t>柔道場</t>
    <rPh sb="0" eb="2">
      <t>ジュウドウ</t>
    </rPh>
    <rPh sb="2" eb="3">
      <t>ジョウ</t>
    </rPh>
    <phoneticPr fontId="4"/>
  </si>
  <si>
    <t>剣道場</t>
    <rPh sb="0" eb="2">
      <t>ケンドウ</t>
    </rPh>
    <rPh sb="2" eb="3">
      <t>ジョウ</t>
    </rPh>
    <phoneticPr fontId="4"/>
  </si>
  <si>
    <t>幼児体育室</t>
    <rPh sb="0" eb="2">
      <t>ヨウジ</t>
    </rPh>
    <rPh sb="2" eb="5">
      <t>タイイクシツ</t>
    </rPh>
    <phoneticPr fontId="4"/>
  </si>
  <si>
    <t>年度</t>
    <rPh sb="0" eb="1">
      <t>ネン</t>
    </rPh>
    <rPh sb="1" eb="2">
      <t>ド</t>
    </rPh>
    <phoneticPr fontId="4"/>
  </si>
  <si>
    <t>門</t>
  </si>
  <si>
    <t>大</t>
  </si>
  <si>
    <t>二</t>
  </si>
  <si>
    <t>四</t>
  </si>
  <si>
    <t>古</t>
  </si>
  <si>
    <t>沖</t>
  </si>
  <si>
    <t>上</t>
  </si>
  <si>
    <t>速</t>
  </si>
  <si>
    <t>北</t>
  </si>
  <si>
    <t>五</t>
  </si>
  <si>
    <t>東</t>
  </si>
  <si>
    <t>二</t>
    <phoneticPr fontId="4"/>
  </si>
  <si>
    <t>三</t>
    <rPh sb="0" eb="1">
      <t>３</t>
    </rPh>
    <phoneticPr fontId="4"/>
  </si>
  <si>
    <t>四</t>
    <phoneticPr fontId="4"/>
  </si>
  <si>
    <t>五</t>
    <rPh sb="0" eb="1">
      <t>５</t>
    </rPh>
    <phoneticPr fontId="4"/>
  </si>
  <si>
    <t>七</t>
    <rPh sb="0" eb="1">
      <t>７</t>
    </rPh>
    <phoneticPr fontId="4"/>
  </si>
  <si>
    <t>は</t>
    <phoneticPr fontId="4"/>
  </si>
  <si>
    <t>西</t>
    <rPh sb="0" eb="1">
      <t>ニシ</t>
    </rPh>
    <phoneticPr fontId="4"/>
  </si>
  <si>
    <t>な</t>
    <phoneticPr fontId="4"/>
  </si>
  <si>
    <t>年度</t>
    <rPh sb="0" eb="1">
      <t>トシ</t>
    </rPh>
    <rPh sb="1" eb="2">
      <t>タビ</t>
    </rPh>
    <phoneticPr fontId="6"/>
  </si>
  <si>
    <t>修了者数</t>
    <rPh sb="0" eb="1">
      <t>オサム</t>
    </rPh>
    <rPh sb="1" eb="2">
      <t>リョウ</t>
    </rPh>
    <rPh sb="2" eb="3">
      <t>モノ</t>
    </rPh>
    <rPh sb="3" eb="4">
      <t>スウ</t>
    </rPh>
    <phoneticPr fontId="6"/>
  </si>
  <si>
    <t>職員数</t>
    <rPh sb="0" eb="1">
      <t>ショク</t>
    </rPh>
    <rPh sb="1" eb="2">
      <t>イン</t>
    </rPh>
    <rPh sb="2" eb="3">
      <t>スウ</t>
    </rPh>
    <phoneticPr fontId="6"/>
  </si>
  <si>
    <t>年度
・
区分</t>
    <rPh sb="0" eb="2">
      <t>ネンド</t>
    </rPh>
    <rPh sb="5" eb="7">
      <t>クブン</t>
    </rPh>
    <phoneticPr fontId="4"/>
  </si>
  <si>
    <t>公　立</t>
  </si>
  <si>
    <t>私　立</t>
  </si>
  <si>
    <t>すずらん</t>
    <phoneticPr fontId="6"/>
  </si>
  <si>
    <t>さくら</t>
    <phoneticPr fontId="6"/>
  </si>
  <si>
    <t>み</t>
    <phoneticPr fontId="4"/>
  </si>
  <si>
    <t>メインアリーナ</t>
    <phoneticPr fontId="4"/>
  </si>
  <si>
    <t>サブアリーナ</t>
    <phoneticPr fontId="4"/>
  </si>
  <si>
    <t>トレーニングルーム</t>
    <phoneticPr fontId="4"/>
  </si>
  <si>
    <t>ランニングコース</t>
    <phoneticPr fontId="4"/>
  </si>
  <si>
    <t>他館へ
の貸出</t>
    <rPh sb="0" eb="2">
      <t>タカン</t>
    </rPh>
    <rPh sb="5" eb="7">
      <t>カシダシ</t>
    </rPh>
    <phoneticPr fontId="6"/>
  </si>
  <si>
    <t xml:space="preserve"> 基本調査の結果を掲げたものである。</t>
    <phoneticPr fontId="4"/>
  </si>
  <si>
    <t xml:space="preserve"> 卒業後の進路状況</t>
    <phoneticPr fontId="4"/>
  </si>
  <si>
    <t xml:space="preserve"> 学校基本調査の結果を掲げたものである。</t>
    <phoneticPr fontId="4"/>
  </si>
  <si>
    <t>　　備考：兼務者とは当該学校専任の教職員以外の者のことを表す。門真なみはや高校の兼務者には、</t>
    <rPh sb="2" eb="4">
      <t>ビコウ</t>
    </rPh>
    <rPh sb="5" eb="7">
      <t>ケンム</t>
    </rPh>
    <rPh sb="7" eb="8">
      <t>シャ</t>
    </rPh>
    <rPh sb="10" eb="12">
      <t>トウガイ</t>
    </rPh>
    <rPh sb="12" eb="14">
      <t>ガッコウ</t>
    </rPh>
    <rPh sb="14" eb="16">
      <t>センニン</t>
    </rPh>
    <rPh sb="17" eb="20">
      <t>キョウショクイン</t>
    </rPh>
    <rPh sb="20" eb="22">
      <t>イガイ</t>
    </rPh>
    <rPh sb="23" eb="24">
      <t>モノ</t>
    </rPh>
    <rPh sb="28" eb="29">
      <t>アラワ</t>
    </rPh>
    <phoneticPr fontId="6"/>
  </si>
  <si>
    <t xml:space="preserve">（　）内は兼務者で外数である。     </t>
    <phoneticPr fontId="4"/>
  </si>
  <si>
    <t>（高等課程）進学者</t>
    <phoneticPr fontId="4"/>
  </si>
  <si>
    <t>公共職業能力開発</t>
    <phoneticPr fontId="4"/>
  </si>
  <si>
    <t>施設等入学者</t>
    <phoneticPr fontId="4"/>
  </si>
  <si>
    <t>（専門課程）進学者</t>
    <phoneticPr fontId="4"/>
  </si>
  <si>
    <t>総数</t>
    <phoneticPr fontId="4"/>
  </si>
  <si>
    <t>総数</t>
    <phoneticPr fontId="4"/>
  </si>
  <si>
    <t xml:space="preserve"> 者の卒業後の産業別就職者数</t>
    <phoneticPr fontId="4"/>
  </si>
  <si>
    <t>高 等 学 校 等
進 　 学 　 者</t>
    <phoneticPr fontId="4"/>
  </si>
  <si>
    <t>大 学 等 進 学 者</t>
    <phoneticPr fontId="4"/>
  </si>
  <si>
    <t>　　資料：市民文化部生涯学習課</t>
    <rPh sb="2" eb="4">
      <t>シリョウ</t>
    </rPh>
    <rPh sb="5" eb="7">
      <t>シミン</t>
    </rPh>
    <rPh sb="7" eb="9">
      <t>ブンカ</t>
    </rPh>
    <rPh sb="9" eb="10">
      <t>ブ</t>
    </rPh>
    <rPh sb="10" eb="15">
      <t>ショウガイガクシュウカ</t>
    </rPh>
    <phoneticPr fontId="6"/>
  </si>
  <si>
    <t>教員数</t>
    <rPh sb="0" eb="2">
      <t>キョウイン</t>
    </rPh>
    <rPh sb="2" eb="3">
      <t>カズ</t>
    </rPh>
    <phoneticPr fontId="6"/>
  </si>
  <si>
    <t>めぐみ白鳥こども園</t>
    <rPh sb="3" eb="5">
      <t>ハクチョウ</t>
    </rPh>
    <rPh sb="8" eb="9">
      <t>エン</t>
    </rPh>
    <phoneticPr fontId="6"/>
  </si>
  <si>
    <t>元</t>
    <rPh sb="0" eb="1">
      <t>ガン</t>
    </rPh>
    <phoneticPr fontId="4"/>
  </si>
  <si>
    <t>臨時労働者</t>
    <rPh sb="0" eb="2">
      <t>リンジ</t>
    </rPh>
    <rPh sb="2" eb="5">
      <t>ロウドウシャ</t>
    </rPh>
    <phoneticPr fontId="4"/>
  </si>
  <si>
    <t>令和元年度</t>
    <rPh sb="0" eb="2">
      <t>レイワ</t>
    </rPh>
    <rPh sb="2" eb="4">
      <t>ガンネン</t>
    </rPh>
    <rPh sb="4" eb="5">
      <t>ド</t>
    </rPh>
    <phoneticPr fontId="4"/>
  </si>
  <si>
    <t>本表は、各年度末現在の数値である。</t>
    <rPh sb="0" eb="1">
      <t>ホン</t>
    </rPh>
    <rPh sb="1" eb="2">
      <t>ヒョウ</t>
    </rPh>
    <rPh sb="4" eb="7">
      <t>カクネンド</t>
    </rPh>
    <rPh sb="7" eb="8">
      <t>マツ</t>
    </rPh>
    <rPh sb="8" eb="10">
      <t>ゲンザイ</t>
    </rPh>
    <rPh sb="11" eb="13">
      <t>スウチ</t>
    </rPh>
    <phoneticPr fontId="6"/>
  </si>
  <si>
    <t>令和元年度</t>
    <rPh sb="0" eb="5">
      <t>レイワガンネンド</t>
    </rPh>
    <phoneticPr fontId="4"/>
  </si>
  <si>
    <t>私立認定こども園（幼保連携型）</t>
    <rPh sb="0" eb="2">
      <t>シリツ</t>
    </rPh>
    <rPh sb="2" eb="4">
      <t>ニンテイ</t>
    </rPh>
    <rPh sb="7" eb="8">
      <t>エン</t>
    </rPh>
    <rPh sb="9" eb="11">
      <t>ヨウホ</t>
    </rPh>
    <rPh sb="11" eb="13">
      <t>レンケイ</t>
    </rPh>
    <rPh sb="13" eb="14">
      <t>ガタ</t>
    </rPh>
    <phoneticPr fontId="6"/>
  </si>
  <si>
    <t>おおわだ保育園</t>
    <rPh sb="4" eb="7">
      <t>ホイクエン</t>
    </rPh>
    <phoneticPr fontId="6"/>
  </si>
  <si>
    <t>まことしょうじこども園</t>
    <rPh sb="10" eb="11">
      <t>エン</t>
    </rPh>
    <phoneticPr fontId="6"/>
  </si>
  <si>
    <t>三ツ島保育園</t>
    <rPh sb="0" eb="1">
      <t>ミ</t>
    </rPh>
    <rPh sb="2" eb="3">
      <t>シマ</t>
    </rPh>
    <rPh sb="3" eb="6">
      <t>ホイクエン</t>
    </rPh>
    <phoneticPr fontId="6"/>
  </si>
  <si>
    <t>たちばな幼稚園</t>
    <rPh sb="4" eb="7">
      <t>ヨウチエン</t>
    </rPh>
    <phoneticPr fontId="6"/>
  </si>
  <si>
    <t>ふじ幼稚園</t>
    <rPh sb="2" eb="5">
      <t>ヨウチエン</t>
    </rPh>
    <phoneticPr fontId="6"/>
  </si>
  <si>
    <t>智鳥保育園</t>
    <rPh sb="0" eb="1">
      <t>チ</t>
    </rPh>
    <rPh sb="1" eb="2">
      <t>ドリ</t>
    </rPh>
    <rPh sb="2" eb="4">
      <t>ホイク</t>
    </rPh>
    <rPh sb="4" eb="5">
      <t>エン</t>
    </rPh>
    <phoneticPr fontId="6"/>
  </si>
  <si>
    <t>うちこしこども園</t>
    <rPh sb="7" eb="8">
      <t>エン</t>
    </rPh>
    <phoneticPr fontId="6"/>
  </si>
  <si>
    <t>きたじまこども園</t>
    <rPh sb="7" eb="8">
      <t>エン</t>
    </rPh>
    <phoneticPr fontId="6"/>
  </si>
  <si>
    <t>脇田こども学園</t>
    <rPh sb="0" eb="2">
      <t>ワキタ</t>
    </rPh>
    <rPh sb="5" eb="7">
      <t>ガクエン</t>
    </rPh>
    <phoneticPr fontId="6"/>
  </si>
  <si>
    <t>〃</t>
  </si>
  <si>
    <t>砂子みなみこども園</t>
    <rPh sb="0" eb="2">
      <t>スナゴ</t>
    </rPh>
    <rPh sb="8" eb="9">
      <t>エン</t>
    </rPh>
    <phoneticPr fontId="4"/>
  </si>
  <si>
    <t>大和田幼稚園</t>
    <rPh sb="0" eb="3">
      <t>オオワダ</t>
    </rPh>
    <rPh sb="3" eb="6">
      <t>ヨウチエン</t>
    </rPh>
    <phoneticPr fontId="6"/>
  </si>
  <si>
    <t>　　備考：令和２年度は新型コロナウイルスによる緊急事態措置により、令和２年３月５日から５月31日</t>
    <rPh sb="2" eb="4">
      <t>ビコウ</t>
    </rPh>
    <rPh sb="5" eb="7">
      <t>レイワ</t>
    </rPh>
    <rPh sb="8" eb="9">
      <t>ネン</t>
    </rPh>
    <rPh sb="9" eb="10">
      <t>ド</t>
    </rPh>
    <rPh sb="11" eb="13">
      <t>シンガタ</t>
    </rPh>
    <rPh sb="23" eb="25">
      <t>キンキュウ</t>
    </rPh>
    <rPh sb="25" eb="27">
      <t>ジタイ</t>
    </rPh>
    <rPh sb="27" eb="29">
      <t>ソチ</t>
    </rPh>
    <rPh sb="33" eb="35">
      <t>レイワ</t>
    </rPh>
    <rPh sb="36" eb="37">
      <t>ネン</t>
    </rPh>
    <rPh sb="38" eb="39">
      <t>ガツ</t>
    </rPh>
    <rPh sb="40" eb="41">
      <t>ニチ</t>
    </rPh>
    <rPh sb="47" eb="48">
      <t>ニチ</t>
    </rPh>
    <phoneticPr fontId="4"/>
  </si>
  <si>
    <t>令和２年度</t>
    <rPh sb="0" eb="2">
      <t>レイワ</t>
    </rPh>
    <rPh sb="3" eb="5">
      <t>ネンド</t>
    </rPh>
    <phoneticPr fontId="4"/>
  </si>
  <si>
    <t>　　資料：門真市立公民館（市民文化部生涯学習課）</t>
    <rPh sb="2" eb="4">
      <t>シリョウ</t>
    </rPh>
    <rPh sb="5" eb="7">
      <t>カドマ</t>
    </rPh>
    <rPh sb="7" eb="9">
      <t>イチリツ</t>
    </rPh>
    <rPh sb="9" eb="12">
      <t>コウミンカン</t>
    </rPh>
    <rPh sb="13" eb="15">
      <t>シミン</t>
    </rPh>
    <rPh sb="15" eb="17">
      <t>ブンカ</t>
    </rPh>
    <rPh sb="17" eb="18">
      <t>ブ</t>
    </rPh>
    <rPh sb="18" eb="23">
      <t>ショウガイガクシュウカ</t>
    </rPh>
    <phoneticPr fontId="6"/>
  </si>
  <si>
    <t>　　 認定こども園の園児数は、教育標準時間認定（１号認定）のみの人数である。</t>
    <phoneticPr fontId="4"/>
  </si>
  <si>
    <t>　　　　　電子図書はライセンス数である。</t>
    <rPh sb="5" eb="7">
      <t>デンシ</t>
    </rPh>
    <rPh sb="7" eb="9">
      <t>トショ</t>
    </rPh>
    <rPh sb="15" eb="16">
      <t>スウ</t>
    </rPh>
    <phoneticPr fontId="4"/>
  </si>
  <si>
    <t>年次・区分</t>
    <rPh sb="0" eb="1">
      <t>ネン</t>
    </rPh>
    <rPh sb="1" eb="2">
      <t>ジ</t>
    </rPh>
    <rPh sb="3" eb="5">
      <t>クブン</t>
    </rPh>
    <phoneticPr fontId="6"/>
  </si>
  <si>
    <t>年次・
区分</t>
    <rPh sb="1" eb="2">
      <t>ジ</t>
    </rPh>
    <phoneticPr fontId="4"/>
  </si>
  <si>
    <t>年次・区分</t>
    <rPh sb="0" eb="1">
      <t>トシ</t>
    </rPh>
    <rPh sb="1" eb="2">
      <t>ジ</t>
    </rPh>
    <rPh sb="3" eb="5">
      <t>クブン</t>
    </rPh>
    <phoneticPr fontId="6"/>
  </si>
  <si>
    <t>年度・区分</t>
    <rPh sb="1" eb="2">
      <t>ド</t>
    </rPh>
    <phoneticPr fontId="4"/>
  </si>
  <si>
    <t>年度・　区分</t>
    <rPh sb="0" eb="1">
      <t>ネン</t>
    </rPh>
    <rPh sb="1" eb="2">
      <t>ド</t>
    </rPh>
    <rPh sb="4" eb="6">
      <t>クブン</t>
    </rPh>
    <phoneticPr fontId="4"/>
  </si>
  <si>
    <t>年 度 ・ 区 分</t>
    <rPh sb="2" eb="3">
      <t>ド</t>
    </rPh>
    <phoneticPr fontId="4"/>
  </si>
  <si>
    <t>開館
日数</t>
    <rPh sb="0" eb="2">
      <t>カイカン</t>
    </rPh>
    <rPh sb="3" eb="4">
      <t>ヒ</t>
    </rPh>
    <rPh sb="4" eb="5">
      <t>スウ</t>
    </rPh>
    <phoneticPr fontId="6"/>
  </si>
  <si>
    <t>貸出点数</t>
    <rPh sb="0" eb="2">
      <t>カシダ</t>
    </rPh>
    <rPh sb="2" eb="4">
      <t>テンスウ</t>
    </rPh>
    <phoneticPr fontId="6"/>
  </si>
  <si>
    <t>電子書籍</t>
    <rPh sb="0" eb="2">
      <t>デンシ</t>
    </rPh>
    <rPh sb="2" eb="4">
      <t>ショセキ</t>
    </rPh>
    <phoneticPr fontId="4"/>
  </si>
  <si>
    <t>電子書籍</t>
    <rPh sb="0" eb="2">
      <t>デンシ</t>
    </rPh>
    <rPh sb="2" eb="4">
      <t>ショセキ</t>
    </rPh>
    <phoneticPr fontId="21"/>
  </si>
  <si>
    <t>年度・　　区分</t>
    <rPh sb="0" eb="1">
      <t>ネン</t>
    </rPh>
    <rPh sb="1" eb="2">
      <t>ド</t>
    </rPh>
    <rPh sb="5" eb="7">
      <t>クブン</t>
    </rPh>
    <phoneticPr fontId="4"/>
  </si>
  <si>
    <t xml:space="preserve">    12-1．幼　稚  　園　の　概　況</t>
    <rPh sb="9" eb="10">
      <t>ヨウ</t>
    </rPh>
    <rPh sb="11" eb="12">
      <t>チ</t>
    </rPh>
    <rPh sb="15" eb="16">
      <t>エン</t>
    </rPh>
    <rPh sb="19" eb="20">
      <t>オオムネ</t>
    </rPh>
    <rPh sb="21" eb="22">
      <t>イワン</t>
    </rPh>
    <phoneticPr fontId="6"/>
  </si>
  <si>
    <t>本表は各年５月１日現在の数値であり、</t>
    <phoneticPr fontId="4"/>
  </si>
  <si>
    <t>令和２年</t>
    <rPh sb="0" eb="2">
      <t>レイワ</t>
    </rPh>
    <rPh sb="3" eb="4">
      <t>ネン</t>
    </rPh>
    <phoneticPr fontId="4"/>
  </si>
  <si>
    <t>令和３年</t>
    <rPh sb="0" eb="2">
      <t>レイワ</t>
    </rPh>
    <rPh sb="3" eb="4">
      <t>ネン</t>
    </rPh>
    <phoneticPr fontId="4"/>
  </si>
  <si>
    <t>令和４年</t>
    <rPh sb="0" eb="2">
      <t>レイワ</t>
    </rPh>
    <rPh sb="3" eb="4">
      <t>ネン</t>
    </rPh>
    <phoneticPr fontId="4"/>
  </si>
  <si>
    <t>令和５年</t>
    <rPh sb="0" eb="2">
      <t>レイワ</t>
    </rPh>
    <rPh sb="3" eb="4">
      <t>ネン</t>
    </rPh>
    <phoneticPr fontId="4"/>
  </si>
  <si>
    <t>令和６年</t>
    <rPh sb="0" eb="2">
      <t>レイワ</t>
    </rPh>
    <rPh sb="3" eb="4">
      <t>ネン</t>
    </rPh>
    <phoneticPr fontId="4"/>
  </si>
  <si>
    <t>３　　歳　　児</t>
    <rPh sb="3" eb="4">
      <t>トシ</t>
    </rPh>
    <rPh sb="6" eb="7">
      <t>ジ</t>
    </rPh>
    <phoneticPr fontId="6"/>
  </si>
  <si>
    <t>４　　　歳　　児</t>
    <rPh sb="4" eb="5">
      <t>トシ</t>
    </rPh>
    <rPh sb="7" eb="8">
      <t>コ</t>
    </rPh>
    <phoneticPr fontId="6"/>
  </si>
  <si>
    <t>５　　歳　　児</t>
    <rPh sb="3" eb="4">
      <t>トシ</t>
    </rPh>
    <rPh sb="6" eb="7">
      <t>コ</t>
    </rPh>
    <phoneticPr fontId="6"/>
  </si>
  <si>
    <t>公　立</t>
    <rPh sb="0" eb="1">
      <t>オオヤケ</t>
    </rPh>
    <rPh sb="2" eb="3">
      <t>タテ</t>
    </rPh>
    <phoneticPr fontId="18"/>
  </si>
  <si>
    <t>私　立</t>
    <rPh sb="0" eb="1">
      <t>ワタシ</t>
    </rPh>
    <rPh sb="2" eb="3">
      <t>タテ</t>
    </rPh>
    <phoneticPr fontId="18"/>
  </si>
  <si>
    <t>すえひろこども園</t>
  </si>
  <si>
    <t>大阪愛徳幼稚園</t>
    <rPh sb="0" eb="2">
      <t>オオサカ</t>
    </rPh>
    <rPh sb="2" eb="3">
      <t>アイ</t>
    </rPh>
    <rPh sb="3" eb="4">
      <t>トク</t>
    </rPh>
    <rPh sb="4" eb="7">
      <t>ヨウチエン</t>
    </rPh>
    <phoneticPr fontId="4"/>
  </si>
  <si>
    <t>水桜</t>
    <rPh sb="0" eb="1">
      <t>スイ</t>
    </rPh>
    <rPh sb="1" eb="2">
      <t>オウ</t>
    </rPh>
    <phoneticPr fontId="6"/>
  </si>
  <si>
    <t>水</t>
    <rPh sb="0" eb="1">
      <t>スイ</t>
    </rPh>
    <phoneticPr fontId="4"/>
  </si>
  <si>
    <t xml:space="preserve">12-4．高　　等　　学　 　 校　 　の　　概　　況   </t>
    <rPh sb="5" eb="6">
      <t>タカ</t>
    </rPh>
    <rPh sb="8" eb="9">
      <t>トウ</t>
    </rPh>
    <rPh sb="11" eb="12">
      <t>ガク</t>
    </rPh>
    <rPh sb="16" eb="17">
      <t>コウ</t>
    </rPh>
    <rPh sb="23" eb="24">
      <t>オオムネ</t>
    </rPh>
    <rPh sb="26" eb="27">
      <t>イワン</t>
    </rPh>
    <phoneticPr fontId="6"/>
  </si>
  <si>
    <t>本表は、各年５月１日現在の数値であり、</t>
    <phoneticPr fontId="4"/>
  </si>
  <si>
    <t>特別非常勤10人(男２人・女８人)含む。</t>
    <phoneticPr fontId="4"/>
  </si>
  <si>
    <t xml:space="preserve">12-5．中学校・高等学校卒業者の </t>
    <phoneticPr fontId="6"/>
  </si>
  <si>
    <t xml:space="preserve">本表は、各年５月１日現在で実施した学校 </t>
    <rPh sb="13" eb="15">
      <t>ジッシ</t>
    </rPh>
    <rPh sb="17" eb="18">
      <t>ガク</t>
    </rPh>
    <rPh sb="18" eb="19">
      <t>コウ</t>
    </rPh>
    <phoneticPr fontId="6"/>
  </si>
  <si>
    <t>令和３年度</t>
    <rPh sb="0" eb="2">
      <t>レイワ</t>
    </rPh>
    <rPh sb="3" eb="5">
      <t>ネンド</t>
    </rPh>
    <phoneticPr fontId="4"/>
  </si>
  <si>
    <t>令和４年度</t>
    <rPh sb="0" eb="2">
      <t>レイワ</t>
    </rPh>
    <rPh sb="3" eb="5">
      <t>ネンド</t>
    </rPh>
    <phoneticPr fontId="4"/>
  </si>
  <si>
    <t>令和５年度</t>
    <rPh sb="0" eb="2">
      <t>レイワ</t>
    </rPh>
    <rPh sb="3" eb="5">
      <t>ネンド</t>
    </rPh>
    <phoneticPr fontId="4"/>
  </si>
  <si>
    <r>
      <rPr>
        <sz val="8"/>
        <rFont val="ＭＳ 明朝"/>
        <family val="1"/>
        <charset val="128"/>
      </rPr>
      <t>就職者等</t>
    </r>
    <r>
      <rPr>
        <sz val="6"/>
        <rFont val="ＭＳ 明朝"/>
        <family val="1"/>
        <charset val="128"/>
      </rPr>
      <t xml:space="preserve">
（左記A,B,C,Dを除く）（E）</t>
    </r>
    <rPh sb="3" eb="4">
      <t>ナド</t>
    </rPh>
    <phoneticPr fontId="4"/>
  </si>
  <si>
    <t xml:space="preserve">12-6．中学校・高等学校卒業 </t>
    <phoneticPr fontId="6"/>
  </si>
  <si>
    <t xml:space="preserve">本表は、各年５月１日現在で実施した </t>
    <phoneticPr fontId="4"/>
  </si>
  <si>
    <t>第 １ 次 産 業</t>
    <phoneticPr fontId="4"/>
  </si>
  <si>
    <t>第 ２ 次 産 業</t>
    <phoneticPr fontId="4"/>
  </si>
  <si>
    <t>第 ３ 次 産 業</t>
    <phoneticPr fontId="4"/>
  </si>
  <si>
    <t>職業安定所又は学校</t>
    <phoneticPr fontId="4"/>
  </si>
  <si>
    <t>を通じて就職した者</t>
    <phoneticPr fontId="4"/>
  </si>
  <si>
    <t>自家・自営業</t>
    <phoneticPr fontId="4"/>
  </si>
  <si>
    <t>に就いた者</t>
    <phoneticPr fontId="4"/>
  </si>
  <si>
    <t>元</t>
    <rPh sb="0" eb="1">
      <t>ガン</t>
    </rPh>
    <phoneticPr fontId="13"/>
  </si>
  <si>
    <t>12-8．図書館利用状況</t>
    <rPh sb="5" eb="6">
      <t>ズ</t>
    </rPh>
    <rPh sb="6" eb="7">
      <t>ショ</t>
    </rPh>
    <rPh sb="7" eb="8">
      <t>カン</t>
    </rPh>
    <rPh sb="8" eb="10">
      <t>リヨウ</t>
    </rPh>
    <rPh sb="10" eb="11">
      <t>ジョウ</t>
    </rPh>
    <rPh sb="11" eb="12">
      <t>イワン</t>
    </rPh>
    <phoneticPr fontId="6"/>
  </si>
  <si>
    <t>　　備考：市民プラザ分館（現北島図書館）を含む。一般書には雑誌を含む。</t>
    <rPh sb="2" eb="4">
      <t>ビコウ</t>
    </rPh>
    <rPh sb="5" eb="7">
      <t>シミン</t>
    </rPh>
    <rPh sb="10" eb="12">
      <t>ブンカン</t>
    </rPh>
    <rPh sb="13" eb="14">
      <t>ゲン</t>
    </rPh>
    <rPh sb="14" eb="16">
      <t>キタジマ</t>
    </rPh>
    <rPh sb="16" eb="19">
      <t>トショカン</t>
    </rPh>
    <rPh sb="21" eb="22">
      <t>フク</t>
    </rPh>
    <rPh sb="24" eb="27">
      <t>イッパンショ</t>
    </rPh>
    <rPh sb="29" eb="31">
      <t>ザッシ</t>
    </rPh>
    <rPh sb="32" eb="33">
      <t>フク</t>
    </rPh>
    <phoneticPr fontId="6"/>
  </si>
  <si>
    <t>　　資料：門真市立北島図書館</t>
    <rPh sb="2" eb="4">
      <t>シリョウ</t>
    </rPh>
    <rPh sb="5" eb="7">
      <t>カドマ</t>
    </rPh>
    <rPh sb="7" eb="9">
      <t>イチリツ</t>
    </rPh>
    <rPh sb="9" eb="11">
      <t>キタジマ</t>
    </rPh>
    <rPh sb="11" eb="14">
      <t>トショカン</t>
    </rPh>
    <phoneticPr fontId="6"/>
  </si>
  <si>
    <t>12-9．図書館分野別蔵書数</t>
    <rPh sb="5" eb="6">
      <t>ズ</t>
    </rPh>
    <rPh sb="6" eb="7">
      <t>ショ</t>
    </rPh>
    <rPh sb="7" eb="8">
      <t>カン</t>
    </rPh>
    <rPh sb="8" eb="9">
      <t>ブン</t>
    </rPh>
    <rPh sb="9" eb="10">
      <t>ノ</t>
    </rPh>
    <rPh sb="10" eb="11">
      <t>ベツ</t>
    </rPh>
    <rPh sb="11" eb="12">
      <t>クラ</t>
    </rPh>
    <rPh sb="12" eb="13">
      <t>ショ</t>
    </rPh>
    <rPh sb="13" eb="14">
      <t>スウ</t>
    </rPh>
    <phoneticPr fontId="6"/>
  </si>
  <si>
    <t>　　備考：市民プラザ分館（現北島図書館）を含む。漫画については、児童書の内数である。</t>
    <rPh sb="2" eb="4">
      <t>ビコウ</t>
    </rPh>
    <phoneticPr fontId="6"/>
  </si>
  <si>
    <t>２総数</t>
    <phoneticPr fontId="4"/>
  </si>
  <si>
    <t>３総数</t>
    <phoneticPr fontId="4"/>
  </si>
  <si>
    <t>４総数</t>
    <phoneticPr fontId="4"/>
  </si>
  <si>
    <t>６総数</t>
    <phoneticPr fontId="4"/>
  </si>
  <si>
    <t>５総数</t>
    <phoneticPr fontId="4"/>
  </si>
  <si>
    <t>２</t>
    <phoneticPr fontId="4"/>
  </si>
  <si>
    <t>３</t>
    <phoneticPr fontId="4"/>
  </si>
  <si>
    <t>４</t>
    <phoneticPr fontId="4"/>
  </si>
  <si>
    <t>５</t>
    <phoneticPr fontId="4"/>
  </si>
  <si>
    <t>６</t>
    <phoneticPr fontId="4"/>
  </si>
  <si>
    <t>１　学　年</t>
    <rPh sb="2" eb="3">
      <t>ガク</t>
    </rPh>
    <rPh sb="4" eb="5">
      <t>トシ</t>
    </rPh>
    <phoneticPr fontId="6"/>
  </si>
  <si>
    <t>２　学　年</t>
    <phoneticPr fontId="6"/>
  </si>
  <si>
    <t>３　学　年</t>
    <phoneticPr fontId="6"/>
  </si>
  <si>
    <t>１　　学　　年</t>
    <rPh sb="3" eb="4">
      <t>ガク</t>
    </rPh>
    <rPh sb="6" eb="7">
      <t>トシ</t>
    </rPh>
    <phoneticPr fontId="6"/>
  </si>
  <si>
    <t>２　　学　　年</t>
    <phoneticPr fontId="6"/>
  </si>
  <si>
    <t>３　　学　　年</t>
    <phoneticPr fontId="6"/>
  </si>
  <si>
    <r>
      <rPr>
        <sz val="8"/>
        <rFont val="ＭＳ 明朝"/>
        <family val="1"/>
        <charset val="128"/>
      </rPr>
      <t>就職者等</t>
    </r>
    <r>
      <rPr>
        <sz val="6"/>
        <rFont val="ＭＳ 明朝"/>
        <family val="1"/>
        <charset val="128"/>
      </rPr>
      <t xml:space="preserve">
（左記Ａ,Ｂ,Ｃ,Ｄを除く）（E）</t>
    </r>
    <rPh sb="3" eb="4">
      <t>ナド</t>
    </rPh>
    <phoneticPr fontId="4"/>
  </si>
  <si>
    <t>Ａ,Ｂ,Ｃ,Ｄのうち就職している者</t>
    <phoneticPr fontId="4"/>
  </si>
  <si>
    <t>人</t>
    <rPh sb="0" eb="1">
      <t>ニン</t>
    </rPh>
    <phoneticPr fontId="4"/>
  </si>
  <si>
    <t>単式</t>
    <rPh sb="0" eb="1">
      <t>タン</t>
    </rPh>
    <rPh sb="1" eb="2">
      <t>シキ</t>
    </rPh>
    <phoneticPr fontId="6"/>
  </si>
  <si>
    <t>生　　徒　　数</t>
    <phoneticPr fontId="4"/>
  </si>
  <si>
    <t xml:space="preserve">  本表は、各年５月１日現在の数値であり、　　</t>
    <phoneticPr fontId="6"/>
  </si>
  <si>
    <t>　　（　）内は兼務者で外数である。</t>
    <phoneticPr fontId="4"/>
  </si>
  <si>
    <t>　</t>
    <phoneticPr fontId="6"/>
  </si>
  <si>
    <t>12-2．小　　　学　　　校　　</t>
    <phoneticPr fontId="4"/>
  </si>
  <si>
    <t>12-3．中　　　学　　　校　　</t>
    <phoneticPr fontId="4"/>
  </si>
  <si>
    <t xml:space="preserve">　　の　　　概　　　況 </t>
    <phoneticPr fontId="4"/>
  </si>
  <si>
    <t>　　　　　　　　　　　　　　　　　　　　　　　　　　　　　</t>
    <phoneticPr fontId="6"/>
  </si>
  <si>
    <t>本表は、各年５月１日現在の数値であり、　　</t>
    <phoneticPr fontId="4"/>
  </si>
  <si>
    <t>　　の　　　概　　　況</t>
    <phoneticPr fontId="4"/>
  </si>
  <si>
    <t xml:space="preserve">     　　     </t>
    <phoneticPr fontId="6"/>
  </si>
  <si>
    <t>　　　使　　用　　状　　況</t>
    <phoneticPr fontId="4"/>
  </si>
  <si>
    <t>12-7．公　　　民　　　館　　</t>
    <phoneticPr fontId="4"/>
  </si>
  <si>
    <t>　　　使　　　用　　　状　　　況</t>
    <phoneticPr fontId="4"/>
  </si>
  <si>
    <t>貸　　　出　　　点　　　数</t>
    <rPh sb="0" eb="1">
      <t>カシ</t>
    </rPh>
    <rPh sb="4" eb="5">
      <t>デ</t>
    </rPh>
    <rPh sb="8" eb="9">
      <t>テン</t>
    </rPh>
    <rPh sb="12" eb="13">
      <t>スウ</t>
    </rPh>
    <phoneticPr fontId="6"/>
  </si>
  <si>
    <t>児童書</t>
    <rPh sb="0" eb="1">
      <t>ジ</t>
    </rPh>
    <rPh sb="1" eb="2">
      <t>ワラベ</t>
    </rPh>
    <rPh sb="2" eb="3">
      <t>ショ</t>
    </rPh>
    <phoneticPr fontId="6"/>
  </si>
  <si>
    <t>使　　　　　　　用　　　　　　　室　　　</t>
    <rPh sb="0" eb="9">
      <t>シヨウ</t>
    </rPh>
    <rPh sb="16" eb="17">
      <t>シツ</t>
    </rPh>
    <phoneticPr fontId="6"/>
  </si>
  <si>
    <t>　　　　別</t>
    <phoneticPr fontId="4"/>
  </si>
  <si>
    <t>　　　体　　　育　　　館</t>
    <phoneticPr fontId="4"/>
  </si>
  <si>
    <t>市　　　民　　　プ　　　ラ　　　ザ　　　　</t>
    <rPh sb="0" eb="1">
      <t>シ</t>
    </rPh>
    <rPh sb="4" eb="5">
      <t>タミ</t>
    </rPh>
    <phoneticPr fontId="6"/>
  </si>
  <si>
    <t>市　　　立　　　総　　　合　　　　</t>
    <rPh sb="0" eb="1">
      <t>シ</t>
    </rPh>
    <rPh sb="4" eb="5">
      <t>タチ</t>
    </rPh>
    <rPh sb="8" eb="9">
      <t>ソウ</t>
    </rPh>
    <rPh sb="12" eb="13">
      <t>ゴウ</t>
    </rPh>
    <phoneticPr fontId="4"/>
  </si>
  <si>
    <t>　　</t>
    <phoneticPr fontId="6"/>
  </si>
  <si>
    <t>12-10．体　　育　　館　　　</t>
    <phoneticPr fontId="4"/>
  </si>
  <si>
    <t>　　コート使用状況</t>
    <phoneticPr fontId="4"/>
  </si>
  <si>
    <t>12-11．グラウンド ・ テニス　　</t>
    <phoneticPr fontId="6"/>
  </si>
  <si>
    <t>　　まで臨時休館。また、令和３年１月14日から２月28日は同措置により開館時間が短縮されている。</t>
    <rPh sb="12" eb="14">
      <t>レイワ</t>
    </rPh>
    <rPh sb="15" eb="16">
      <t>ネン</t>
    </rPh>
    <rPh sb="17" eb="18">
      <t>ガツ</t>
    </rPh>
    <rPh sb="20" eb="21">
      <t>ニチ</t>
    </rPh>
    <rPh sb="24" eb="25">
      <t>ガツ</t>
    </rPh>
    <rPh sb="27" eb="28">
      <t>ニチ</t>
    </rPh>
    <rPh sb="29" eb="30">
      <t>ドウ</t>
    </rPh>
    <rPh sb="30" eb="32">
      <t>ソチ</t>
    </rPh>
    <rPh sb="35" eb="37">
      <t>カイカン</t>
    </rPh>
    <rPh sb="37" eb="39">
      <t>ジカン</t>
    </rPh>
    <rPh sb="40" eb="42">
      <t>タンシュク</t>
    </rPh>
    <phoneticPr fontId="4"/>
  </si>
  <si>
    <t>　備考：令和２年度は新型コロナウイルスによる緊急事態措置により、令和２年３月５日から５月31日</t>
    <rPh sb="4" eb="6">
      <t>レイワ</t>
    </rPh>
    <rPh sb="7" eb="9">
      <t>ネンド</t>
    </rPh>
    <rPh sb="10" eb="12">
      <t>シンガタ</t>
    </rPh>
    <rPh sb="22" eb="24">
      <t>キンキュウ</t>
    </rPh>
    <rPh sb="24" eb="26">
      <t>ジタイ</t>
    </rPh>
    <rPh sb="26" eb="28">
      <t>ソチ</t>
    </rPh>
    <rPh sb="32" eb="34">
      <t>レイワ</t>
    </rPh>
    <rPh sb="35" eb="36">
      <t>ネン</t>
    </rPh>
    <rPh sb="37" eb="38">
      <t>ガツ</t>
    </rPh>
    <rPh sb="39" eb="40">
      <t>ニチ</t>
    </rPh>
    <rPh sb="43" eb="44">
      <t>ガツ</t>
    </rPh>
    <rPh sb="46" eb="47">
      <t>ニチ</t>
    </rPh>
    <phoneticPr fontId="6"/>
  </si>
  <si>
    <t>　資料：市民文化部生涯学習課</t>
    <rPh sb="1" eb="3">
      <t>シリョウ</t>
    </rPh>
    <rPh sb="4" eb="6">
      <t>シミン</t>
    </rPh>
    <rPh sb="6" eb="8">
      <t>ブンカ</t>
    </rPh>
    <rPh sb="8" eb="9">
      <t>ブ</t>
    </rPh>
    <rPh sb="9" eb="14">
      <t>ショウガイガクシュウカ</t>
    </rPh>
    <phoneticPr fontId="6"/>
  </si>
  <si>
    <t>　備考：旧第六中学校運動広場グラウンドはシステム上、総数及び使用件数のみ表記</t>
    <rPh sb="4" eb="5">
      <t>キュウ</t>
    </rPh>
    <rPh sb="5" eb="6">
      <t>ダイ</t>
    </rPh>
    <rPh sb="6" eb="7">
      <t>６</t>
    </rPh>
    <rPh sb="7" eb="10">
      <t>チュウガッコウ</t>
    </rPh>
    <rPh sb="10" eb="12">
      <t>ウンドウ</t>
    </rPh>
    <rPh sb="12" eb="14">
      <t>ヒロバ</t>
    </rPh>
    <phoneticPr fontId="6"/>
  </si>
  <si>
    <t>　　　　令和２年度は新型コロナウイルスによる緊急事態措置により、令和２年４月９日から５月31日</t>
    <rPh sb="4" eb="6">
      <t>レイワ</t>
    </rPh>
    <rPh sb="7" eb="8">
      <t>ネン</t>
    </rPh>
    <rPh sb="8" eb="9">
      <t>ド</t>
    </rPh>
    <rPh sb="10" eb="12">
      <t>シンガタ</t>
    </rPh>
    <rPh sb="22" eb="24">
      <t>キンキュウ</t>
    </rPh>
    <rPh sb="24" eb="26">
      <t>ジタイ</t>
    </rPh>
    <rPh sb="26" eb="28">
      <t>ソチ</t>
    </rPh>
    <rPh sb="32" eb="34">
      <t>レイワ</t>
    </rPh>
    <rPh sb="35" eb="36">
      <t>ネン</t>
    </rPh>
    <rPh sb="37" eb="38">
      <t>ガツ</t>
    </rPh>
    <rPh sb="39" eb="40">
      <t>ニチ</t>
    </rPh>
    <rPh sb="43" eb="44">
      <t>ガツ</t>
    </rPh>
    <rPh sb="46" eb="47">
      <t>ニチ</t>
    </rPh>
    <phoneticPr fontId="4"/>
  </si>
  <si>
    <t>総　数(人)</t>
    <rPh sb="0" eb="1">
      <t>フサ</t>
    </rPh>
    <rPh sb="2" eb="3">
      <t>カズ</t>
    </rPh>
    <rPh sb="4" eb="5">
      <t>ヒト</t>
    </rPh>
    <phoneticPr fontId="6"/>
  </si>
  <si>
    <t>使用件数(件)</t>
    <rPh sb="0" eb="1">
      <t>ツカ</t>
    </rPh>
    <rPh sb="1" eb="2">
      <t>ヨウ</t>
    </rPh>
    <rPh sb="2" eb="3">
      <t>ケン</t>
    </rPh>
    <rPh sb="3" eb="4">
      <t>スウ</t>
    </rPh>
    <rPh sb="5" eb="6">
      <t>ケン</t>
    </rPh>
    <phoneticPr fontId="6"/>
  </si>
  <si>
    <t>　　まで臨時休館。また、令和３年１月14日から２月28日は同措置により開館時間が短縮されている。</t>
    <phoneticPr fontId="4"/>
  </si>
  <si>
    <t xml:space="preserve">    備考：進学者及び専修学校等入学者のうち就職している者を含む。令和５年度より「職業安定所又は学校を通じて就職した者」ならびに「自家・自営業に就いた者」については、大阪府による掲載項目から削除。</t>
    <rPh sb="4" eb="6">
      <t>ビコウ</t>
    </rPh>
    <rPh sb="7" eb="10">
      <t>シンガクシャ</t>
    </rPh>
    <rPh sb="10" eb="11">
      <t>オヨ</t>
    </rPh>
    <rPh sb="12" eb="14">
      <t>センシュウ</t>
    </rPh>
    <rPh sb="14" eb="16">
      <t>ガッコウ</t>
    </rPh>
    <rPh sb="16" eb="17">
      <t>トウ</t>
    </rPh>
    <rPh sb="17" eb="20">
      <t>ニュウガクシャ</t>
    </rPh>
    <rPh sb="23" eb="25">
      <t>シュウショク</t>
    </rPh>
    <rPh sb="29" eb="30">
      <t>モノ</t>
    </rPh>
    <rPh sb="31" eb="32">
      <t>フク</t>
    </rPh>
    <rPh sb="34" eb="36">
      <t>レイワ</t>
    </rPh>
    <rPh sb="37" eb="39">
      <t>ネンド</t>
    </rPh>
    <rPh sb="84" eb="87">
      <t>オオサカフ</t>
    </rPh>
    <rPh sb="90" eb="92">
      <t>ケイサイ</t>
    </rPh>
    <rPh sb="92" eb="94">
      <t>コウモク</t>
    </rPh>
    <rPh sb="96" eb="98">
      <t>サクジョ</t>
    </rPh>
    <phoneticPr fontId="6"/>
  </si>
  <si>
    <t>12-12．青　少　年　活　動　　</t>
    <phoneticPr fontId="21"/>
  </si>
  <si>
    <t>　　セ　ン　タ　ー　使　用　状　況</t>
    <phoneticPr fontId="21"/>
  </si>
  <si>
    <t>a</t>
    <phoneticPr fontId="21"/>
  </si>
  <si>
    <t>　</t>
    <phoneticPr fontId="21"/>
  </si>
  <si>
    <t>年度</t>
    <rPh sb="0" eb="2">
      <t>ネンド</t>
    </rPh>
    <phoneticPr fontId="6"/>
  </si>
  <si>
    <t>　　　　　　　　　　　　</t>
    <phoneticPr fontId="21"/>
  </si>
  <si>
    <t>使　　　　　　　　　　　　用　　　　　　</t>
    <phoneticPr fontId="21"/>
  </si>
  <si>
    <t>　　　　　　室　　　　　　　　　　　　別</t>
    <phoneticPr fontId="21"/>
  </si>
  <si>
    <t>総　　　数</t>
    <phoneticPr fontId="21"/>
  </si>
  <si>
    <t>創　作　室　１</t>
    <rPh sb="0" eb="1">
      <t>キズ</t>
    </rPh>
    <rPh sb="2" eb="3">
      <t>サク</t>
    </rPh>
    <rPh sb="4" eb="5">
      <t>シツ</t>
    </rPh>
    <phoneticPr fontId="6"/>
  </si>
  <si>
    <t>創　作　室　２</t>
    <rPh sb="0" eb="1">
      <t>キズ</t>
    </rPh>
    <rPh sb="2" eb="3">
      <t>サク</t>
    </rPh>
    <rPh sb="4" eb="5">
      <t>シツ</t>
    </rPh>
    <phoneticPr fontId="6"/>
  </si>
  <si>
    <t>練　習　室　１</t>
    <rPh sb="0" eb="1">
      <t>ネリ</t>
    </rPh>
    <rPh sb="2" eb="3">
      <t>ナライ</t>
    </rPh>
    <rPh sb="4" eb="5">
      <t>シツ</t>
    </rPh>
    <phoneticPr fontId="6"/>
  </si>
  <si>
    <t>練　習　室　２</t>
    <rPh sb="0" eb="1">
      <t>ネリ</t>
    </rPh>
    <rPh sb="2" eb="3">
      <t>ナライ</t>
    </rPh>
    <rPh sb="4" eb="5">
      <t>シツ</t>
    </rPh>
    <phoneticPr fontId="6"/>
  </si>
  <si>
    <t>練　習　室　３</t>
    <rPh sb="0" eb="1">
      <t>ネリ</t>
    </rPh>
    <rPh sb="2" eb="3">
      <t>ナライ</t>
    </rPh>
    <rPh sb="4" eb="5">
      <t>シツ</t>
    </rPh>
    <phoneticPr fontId="6"/>
  </si>
  <si>
    <t>多　目　的　室　１</t>
    <rPh sb="0" eb="1">
      <t>タ</t>
    </rPh>
    <rPh sb="2" eb="3">
      <t>メ</t>
    </rPh>
    <rPh sb="4" eb="5">
      <t>マト</t>
    </rPh>
    <rPh sb="6" eb="7">
      <t>シツ</t>
    </rPh>
    <phoneticPr fontId="6"/>
  </si>
  <si>
    <t>多　目　的　室　２</t>
    <rPh sb="0" eb="1">
      <t>タ</t>
    </rPh>
    <rPh sb="2" eb="3">
      <t>メ</t>
    </rPh>
    <rPh sb="4" eb="5">
      <t>マト</t>
    </rPh>
    <rPh sb="6" eb="7">
      <t>シツ</t>
    </rPh>
    <phoneticPr fontId="6"/>
  </si>
  <si>
    <t>野 外 活 動 練 習 場</t>
    <rPh sb="0" eb="1">
      <t>ノ</t>
    </rPh>
    <rPh sb="2" eb="3">
      <t>ホカ</t>
    </rPh>
    <rPh sb="4" eb="5">
      <t>カツ</t>
    </rPh>
    <rPh sb="6" eb="7">
      <t>ドウ</t>
    </rPh>
    <rPh sb="8" eb="9">
      <t>ネリ</t>
    </rPh>
    <rPh sb="10" eb="11">
      <t>ナライ</t>
    </rPh>
    <rPh sb="12" eb="13">
      <t>ジョウ</t>
    </rPh>
    <phoneticPr fontId="6"/>
  </si>
  <si>
    <t>学　習　室</t>
    <rPh sb="0" eb="1">
      <t>ガク</t>
    </rPh>
    <rPh sb="2" eb="3">
      <t>ナライ</t>
    </rPh>
    <rPh sb="4" eb="5">
      <t>シツ</t>
    </rPh>
    <phoneticPr fontId="6"/>
  </si>
  <si>
    <t>件数</t>
    <rPh sb="0" eb="1">
      <t>ケン</t>
    </rPh>
    <rPh sb="1" eb="2">
      <t>カズ</t>
    </rPh>
    <phoneticPr fontId="6"/>
  </si>
  <si>
    <t>人数</t>
    <rPh sb="0" eb="1">
      <t>ヒト</t>
    </rPh>
    <rPh sb="1" eb="2">
      <t>カズ</t>
    </rPh>
    <phoneticPr fontId="6"/>
  </si>
  <si>
    <t>２</t>
    <phoneticPr fontId="21"/>
  </si>
  <si>
    <t>３</t>
    <phoneticPr fontId="21"/>
  </si>
  <si>
    <t>４</t>
    <phoneticPr fontId="21"/>
  </si>
  <si>
    <t>５</t>
    <phoneticPr fontId="21"/>
  </si>
  <si>
    <t>　　備考：令和２年度は新型コロナウイルスによる緊急事態措置により、令和２年３月５日から</t>
    <rPh sb="2" eb="4">
      <t>ビコウ</t>
    </rPh>
    <rPh sb="5" eb="7">
      <t>レイワ</t>
    </rPh>
    <rPh sb="8" eb="9">
      <t>ネン</t>
    </rPh>
    <rPh sb="9" eb="10">
      <t>ド</t>
    </rPh>
    <rPh sb="11" eb="13">
      <t>シンガタ</t>
    </rPh>
    <rPh sb="23" eb="25">
      <t>キンキュウ</t>
    </rPh>
    <rPh sb="25" eb="27">
      <t>ジタイ</t>
    </rPh>
    <rPh sb="27" eb="29">
      <t>ソチ</t>
    </rPh>
    <rPh sb="33" eb="35">
      <t>レイワ</t>
    </rPh>
    <rPh sb="36" eb="37">
      <t>ネン</t>
    </rPh>
    <rPh sb="38" eb="39">
      <t>ガツ</t>
    </rPh>
    <rPh sb="40" eb="41">
      <t>ニチ</t>
    </rPh>
    <phoneticPr fontId="4"/>
  </si>
  <si>
    <t>　　５月31日まで臨時休館　また、令和３年１月14日から２月28日は同措置により開館時間が短縮されている。</t>
    <rPh sb="17" eb="19">
      <t>レイワ</t>
    </rPh>
    <rPh sb="20" eb="21">
      <t>ネン</t>
    </rPh>
    <rPh sb="22" eb="23">
      <t>ガツ</t>
    </rPh>
    <rPh sb="25" eb="26">
      <t>ニチ</t>
    </rPh>
    <rPh sb="29" eb="30">
      <t>ガツ</t>
    </rPh>
    <rPh sb="32" eb="33">
      <t>ニチ</t>
    </rPh>
    <rPh sb="34" eb="35">
      <t>ドウ</t>
    </rPh>
    <rPh sb="35" eb="37">
      <t>ソチ</t>
    </rPh>
    <rPh sb="40" eb="42">
      <t>カイカン</t>
    </rPh>
    <rPh sb="42" eb="44">
      <t>ジカン</t>
    </rPh>
    <rPh sb="45" eb="47">
      <t>タンシュク</t>
    </rPh>
    <phoneticPr fontId="4"/>
  </si>
  <si>
    <t>　 学習室利用人数については延べ人数のため、総数には含まれていない。</t>
    <rPh sb="2" eb="4">
      <t>ガクシュウ</t>
    </rPh>
    <rPh sb="4" eb="5">
      <t>シツ</t>
    </rPh>
    <rPh sb="5" eb="7">
      <t>リヨウ</t>
    </rPh>
    <rPh sb="7" eb="9">
      <t>ニンズウ</t>
    </rPh>
    <rPh sb="14" eb="15">
      <t>ノ</t>
    </rPh>
    <rPh sb="16" eb="18">
      <t>ニンズウ</t>
    </rPh>
    <rPh sb="22" eb="24">
      <t>ソウスウ</t>
    </rPh>
    <rPh sb="26" eb="27">
      <t>フク</t>
    </rPh>
    <phoneticPr fontId="21"/>
  </si>
  <si>
    <t>12-13．生 涯 学 習　　</t>
    <rPh sb="6" eb="7">
      <t>ショウ</t>
    </rPh>
    <rPh sb="8" eb="9">
      <t>ガイ</t>
    </rPh>
    <rPh sb="10" eb="11">
      <t>ガク</t>
    </rPh>
    <rPh sb="12" eb="13">
      <t>ナライ</t>
    </rPh>
    <phoneticPr fontId="6"/>
  </si>
  <si>
    <t xml:space="preserve">　　セ ン タ ー 使 用 状 況  </t>
    <phoneticPr fontId="4"/>
  </si>
  <si>
    <t>使　　　　　　　　　　　　　　用　　　　　　　</t>
    <phoneticPr fontId="21"/>
  </si>
  <si>
    <t>　　　　　　　室　　　　　　　　　　　　　　別</t>
    <phoneticPr fontId="21"/>
  </si>
  <si>
    <t>小会議室</t>
    <rPh sb="0" eb="4">
      <t>ショウカイギシツ</t>
    </rPh>
    <phoneticPr fontId="6"/>
  </si>
  <si>
    <t>第１研修室</t>
    <rPh sb="0" eb="1">
      <t>ダイ</t>
    </rPh>
    <rPh sb="2" eb="4">
      <t>ケンシュウ</t>
    </rPh>
    <rPh sb="4" eb="5">
      <t>シツ</t>
    </rPh>
    <phoneticPr fontId="6"/>
  </si>
  <si>
    <t>第２研修室</t>
    <rPh sb="0" eb="1">
      <t>ダイ</t>
    </rPh>
    <rPh sb="2" eb="5">
      <t>ケンシュウシツ</t>
    </rPh>
    <phoneticPr fontId="6"/>
  </si>
  <si>
    <t>多目的室</t>
    <rPh sb="0" eb="3">
      <t>タモクテキ</t>
    </rPh>
    <rPh sb="3" eb="4">
      <t>シツ</t>
    </rPh>
    <phoneticPr fontId="6"/>
  </si>
  <si>
    <t>集会室</t>
    <rPh sb="0" eb="3">
      <t>シュウカイシツ</t>
    </rPh>
    <phoneticPr fontId="6"/>
  </si>
  <si>
    <t>ＩＴ・視聴覚室</t>
    <rPh sb="3" eb="6">
      <t>シチョウカク</t>
    </rPh>
    <rPh sb="6" eb="7">
      <t>シツ</t>
    </rPh>
    <phoneticPr fontId="6"/>
  </si>
  <si>
    <t>和室</t>
    <rPh sb="0" eb="2">
      <t>ワシツ</t>
    </rPh>
    <phoneticPr fontId="6"/>
  </si>
  <si>
    <t>プレイルーム</t>
    <phoneticPr fontId="6"/>
  </si>
  <si>
    <t>視聴覚室</t>
    <rPh sb="0" eb="3">
      <t>シチョウカク</t>
    </rPh>
    <rPh sb="3" eb="4">
      <t>シツ</t>
    </rPh>
    <phoneticPr fontId="6"/>
  </si>
  <si>
    <t>陶芸木工室</t>
    <rPh sb="0" eb="2">
      <t>トウゲイ</t>
    </rPh>
    <rPh sb="2" eb="4">
      <t>モッコウ</t>
    </rPh>
    <rPh sb="4" eb="5">
      <t>シツ</t>
    </rPh>
    <phoneticPr fontId="6"/>
  </si>
  <si>
    <t>学習室</t>
    <rPh sb="0" eb="3">
      <t>ガクシュウシツ</t>
    </rPh>
    <phoneticPr fontId="6"/>
  </si>
  <si>
    <t>　　備考：令和２年度は新型コロナウイルスによる緊急事態措置により、令和２年３月５日から５月31日まで</t>
    <rPh sb="2" eb="4">
      <t>ビコウ</t>
    </rPh>
    <rPh sb="5" eb="7">
      <t>レイワ</t>
    </rPh>
    <rPh sb="8" eb="9">
      <t>ネン</t>
    </rPh>
    <rPh sb="9" eb="10">
      <t>ド</t>
    </rPh>
    <rPh sb="11" eb="13">
      <t>シンガタ</t>
    </rPh>
    <rPh sb="23" eb="25">
      <t>キンキュウ</t>
    </rPh>
    <rPh sb="25" eb="27">
      <t>ジタイ</t>
    </rPh>
    <rPh sb="27" eb="29">
      <t>ソチ</t>
    </rPh>
    <rPh sb="33" eb="35">
      <t>レイワ</t>
    </rPh>
    <rPh sb="36" eb="37">
      <t>ネン</t>
    </rPh>
    <rPh sb="38" eb="39">
      <t>ガツ</t>
    </rPh>
    <rPh sb="40" eb="41">
      <t>ニチ</t>
    </rPh>
    <rPh sb="44" eb="45">
      <t>ガツ</t>
    </rPh>
    <rPh sb="47" eb="48">
      <t>ニチ</t>
    </rPh>
    <phoneticPr fontId="4"/>
  </si>
  <si>
    <t>　　臨時休館。また、令和３年１月14日から２月28日は同措置により開館時間が短縮されている。</t>
    <rPh sb="10" eb="12">
      <t>レイワ</t>
    </rPh>
    <rPh sb="13" eb="14">
      <t>ネン</t>
    </rPh>
    <rPh sb="15" eb="16">
      <t>ガツ</t>
    </rPh>
    <rPh sb="18" eb="19">
      <t>ニチ</t>
    </rPh>
    <rPh sb="22" eb="23">
      <t>ガツ</t>
    </rPh>
    <rPh sb="25" eb="26">
      <t>ニチ</t>
    </rPh>
    <rPh sb="27" eb="28">
      <t>ドウ</t>
    </rPh>
    <rPh sb="28" eb="30">
      <t>ソチ</t>
    </rPh>
    <rPh sb="33" eb="35">
      <t>カイカン</t>
    </rPh>
    <rPh sb="35" eb="37">
      <t>ジカン</t>
    </rPh>
    <rPh sb="38" eb="40">
      <t>タンシュク</t>
    </rPh>
    <phoneticPr fontId="4"/>
  </si>
  <si>
    <t>　　　　　学習室利用人数については延べ人数のため、総数には含まれていない。</t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</si>
</sst>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1" formatCode="_ * #,##0_ ;_ * \-#,##0_ ;_ * &quot;-&quot;_ ;_ @_ "/>
    <numFmt numFmtId="176" formatCode="\(0\)"/>
    <numFmt numFmtId="177" formatCode="&quot;平&quot;&quot;成&quot;##&quot;&quot;&quot;年&quot;"/>
    <numFmt numFmtId="178" formatCode="#,###"/>
    <numFmt numFmtId="179" formatCode="#,##0;[Red]#,##0"/>
    <numFmt numFmtId="180" formatCode="\(#\)"/>
    <numFmt numFmtId="181" formatCode="&quot;平&quot;&quot;成&quot;#,###&quot;年&quot;"/>
    <numFmt numFmtId="182" formatCode="\ \ #,###"/>
    <numFmt numFmtId="184" formatCode="\(#,###\)"/>
    <numFmt numFmtId="185" formatCode="0;0;"/>
    <numFmt numFmtId="186" formatCode="&quot;平&quot;&quot;成&quot;#,###&quot;年&quot;&quot;度&quot;"/>
    <numFmt numFmtId="187" formatCode="\-"/>
    <numFmt numFmtId="188" formatCode="#,###;[Red]&quot;△&quot;#,###;\-"/>
    <numFmt numFmtId="189" formatCode="\ #,###"/>
    <numFmt numFmtId="191" formatCode="0_);[Red]\(0\)"/>
    <numFmt numFmtId="192" formatCode="\(#,##0\)"/>
    <numFmt numFmtId="193" formatCode="\(\-\)"/>
    <numFmt numFmtId="194" formatCode="#,##0;[Red]\-#,##0;\(\-\)"/>
    <numFmt numFmtId="195" formatCode="#,##0;[Red]\-#,##0;\-"/>
    <numFmt numFmtId="196" formatCode="&quot;-&quot;"/>
    <numFmt numFmtId="197" formatCode="\(&quot;-&quot;\)"/>
  </numFmts>
  <fonts count="25">
    <font>
      <sz val="11"/>
      <color theme="1"/>
      <name val="ＭＳ Ｐゴシック"/>
      <family val="2"/>
      <scheme val="minor"/>
    </font>
    <font>
      <sz val="11"/>
      <color theme="1"/>
      <name val="MS明朝"/>
      <family val="2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b/>
      <sz val="11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b/>
      <sz val="8"/>
      <name val="ＭＳ 明朝"/>
      <family val="1"/>
      <charset val="128"/>
    </font>
    <font>
      <b/>
      <sz val="9"/>
      <name val="ＭＳ 明朝"/>
      <family val="1"/>
      <charset val="128"/>
    </font>
    <font>
      <sz val="6"/>
      <name val="MS明朝"/>
      <family val="2"/>
      <charset val="128"/>
    </font>
    <font>
      <sz val="12"/>
      <name val="ＭＳ 明朝"/>
      <family val="1"/>
      <charset val="128"/>
    </font>
    <font>
      <sz val="10"/>
      <color theme="0"/>
      <name val="ＭＳ 明朝"/>
      <family val="1"/>
      <charset val="128"/>
    </font>
    <font>
      <sz val="11"/>
      <name val="MS明朝"/>
      <family val="2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2" fillId="0" borderId="0"/>
    <xf numFmtId="38" fontId="2" fillId="0" borderId="0" applyFont="0" applyFill="0" applyBorder="0" applyAlignment="0" applyProtection="0"/>
    <xf numFmtId="0" fontId="2" fillId="0" borderId="0">
      <alignment vertical="center"/>
    </xf>
    <xf numFmtId="0" fontId="14" fillId="0" borderId="0"/>
    <xf numFmtId="0" fontId="15" fillId="0" borderId="0">
      <alignment vertical="center"/>
    </xf>
    <xf numFmtId="0" fontId="16" fillId="0" borderId="0">
      <alignment vertical="center"/>
    </xf>
    <xf numFmtId="38" fontId="18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693">
    <xf numFmtId="0" fontId="0" fillId="0" borderId="0" xfId="0"/>
    <xf numFmtId="176" fontId="3" fillId="0" borderId="0" xfId="1" applyNumberFormat="1" applyFont="1" applyFill="1" applyAlignment="1">
      <alignment horizontal="center" vertical="center"/>
    </xf>
    <xf numFmtId="0" fontId="3" fillId="0" borderId="18" xfId="1" applyFont="1" applyFill="1" applyBorder="1" applyAlignment="1">
      <alignment horizontal="center" vertical="center"/>
    </xf>
    <xf numFmtId="0" fontId="3" fillId="0" borderId="14" xfId="1" applyFont="1" applyFill="1" applyBorder="1" applyAlignment="1">
      <alignment horizontal="right" vertical="center"/>
    </xf>
    <xf numFmtId="0" fontId="3" fillId="0" borderId="0" xfId="1" applyFont="1" applyFill="1" applyBorder="1" applyAlignment="1">
      <alignment horizontal="right" vertical="center"/>
    </xf>
    <xf numFmtId="176" fontId="3" fillId="0" borderId="0" xfId="1" applyNumberFormat="1" applyFont="1" applyFill="1" applyBorder="1" applyAlignment="1">
      <alignment horizontal="right" vertical="center"/>
    </xf>
    <xf numFmtId="178" fontId="3" fillId="0" borderId="0" xfId="2" applyNumberFormat="1" applyFont="1" applyFill="1" applyBorder="1" applyAlignment="1">
      <alignment horizontal="right" vertical="center"/>
    </xf>
    <xf numFmtId="0" fontId="3" fillId="0" borderId="14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left" vertical="center"/>
    </xf>
    <xf numFmtId="0" fontId="3" fillId="0" borderId="20" xfId="1" applyFont="1" applyFill="1" applyBorder="1" applyAlignment="1">
      <alignment vertical="center"/>
    </xf>
    <xf numFmtId="179" fontId="8" fillId="0" borderId="0" xfId="1" applyNumberFormat="1" applyFont="1" applyFill="1" applyAlignment="1">
      <alignment vertical="center"/>
    </xf>
    <xf numFmtId="179" fontId="9" fillId="0" borderId="0" xfId="1" applyNumberFormat="1" applyFont="1" applyFill="1" applyAlignment="1">
      <alignment vertical="center"/>
    </xf>
    <xf numFmtId="49" fontId="9" fillId="0" borderId="0" xfId="1" applyNumberFormat="1" applyFont="1" applyFill="1" applyAlignment="1">
      <alignment horizontal="right" vertical="center"/>
    </xf>
    <xf numFmtId="180" fontId="9" fillId="0" borderId="0" xfId="1" applyNumberFormat="1" applyFont="1" applyFill="1" applyAlignment="1">
      <alignment horizontal="right" vertical="center"/>
    </xf>
    <xf numFmtId="179" fontId="10" fillId="0" borderId="0" xfId="1" applyNumberFormat="1" applyFont="1" applyFill="1" applyAlignment="1">
      <alignment horizontal="center" vertical="center"/>
    </xf>
    <xf numFmtId="179" fontId="10" fillId="0" borderId="18" xfId="1" applyNumberFormat="1" applyFont="1" applyFill="1" applyBorder="1" applyAlignment="1">
      <alignment horizontal="center" vertical="center"/>
    </xf>
    <xf numFmtId="179" fontId="10" fillId="0" borderId="18" xfId="1" applyNumberFormat="1" applyFont="1" applyFill="1" applyBorder="1" applyAlignment="1">
      <alignment horizontal="distributed" vertical="center"/>
    </xf>
    <xf numFmtId="179" fontId="10" fillId="0" borderId="0" xfId="1" applyNumberFormat="1" applyFont="1" applyFill="1" applyBorder="1" applyAlignment="1">
      <alignment vertical="center"/>
    </xf>
    <xf numFmtId="179" fontId="10" fillId="0" borderId="22" xfId="1" applyNumberFormat="1" applyFont="1" applyFill="1" applyBorder="1" applyAlignment="1">
      <alignment vertical="center"/>
    </xf>
    <xf numFmtId="49" fontId="10" fillId="0" borderId="0" xfId="1" applyNumberFormat="1" applyFont="1" applyFill="1" applyBorder="1" applyAlignment="1">
      <alignment horizontal="right" vertical="center"/>
    </xf>
    <xf numFmtId="179" fontId="10" fillId="0" borderId="0" xfId="1" applyNumberFormat="1" applyFont="1" applyFill="1" applyBorder="1" applyAlignment="1">
      <alignment horizontal="right" vertical="center"/>
    </xf>
    <xf numFmtId="180" fontId="10" fillId="0" borderId="0" xfId="1" applyNumberFormat="1" applyFont="1" applyFill="1" applyBorder="1" applyAlignment="1">
      <alignment horizontal="right" vertical="center"/>
    </xf>
    <xf numFmtId="179" fontId="10" fillId="0" borderId="0" xfId="1" applyNumberFormat="1" applyFont="1" applyFill="1" applyAlignment="1">
      <alignment vertical="center"/>
    </xf>
    <xf numFmtId="180" fontId="10" fillId="0" borderId="0" xfId="2" applyNumberFormat="1" applyFont="1" applyFill="1" applyBorder="1" applyAlignment="1">
      <alignment horizontal="right" vertical="center"/>
    </xf>
    <xf numFmtId="178" fontId="10" fillId="0" borderId="0" xfId="1" applyNumberFormat="1" applyFont="1" applyFill="1" applyBorder="1" applyAlignment="1">
      <alignment vertical="center"/>
    </xf>
    <xf numFmtId="178" fontId="10" fillId="0" borderId="0" xfId="2" applyNumberFormat="1" applyFont="1" applyFill="1" applyBorder="1" applyAlignment="1">
      <alignment vertical="center"/>
    </xf>
    <xf numFmtId="179" fontId="10" fillId="0" borderId="0" xfId="2" applyNumberFormat="1" applyFont="1" applyFill="1" applyBorder="1" applyAlignment="1">
      <alignment vertical="center"/>
    </xf>
    <xf numFmtId="179" fontId="10" fillId="0" borderId="14" xfId="1" applyNumberFormat="1" applyFont="1" applyFill="1" applyBorder="1" applyAlignment="1">
      <alignment vertical="center"/>
    </xf>
    <xf numFmtId="179" fontId="10" fillId="0" borderId="8" xfId="1" applyNumberFormat="1" applyFont="1" applyFill="1" applyBorder="1" applyAlignment="1">
      <alignment vertical="center"/>
    </xf>
    <xf numFmtId="179" fontId="11" fillId="0" borderId="0" xfId="1" applyNumberFormat="1" applyFont="1" applyFill="1" applyBorder="1" applyAlignment="1">
      <alignment horizontal="distributed" vertical="center"/>
    </xf>
    <xf numFmtId="3" fontId="10" fillId="0" borderId="0" xfId="1" applyNumberFormat="1" applyFont="1" applyFill="1" applyBorder="1" applyAlignment="1">
      <alignment vertical="center"/>
    </xf>
    <xf numFmtId="3" fontId="10" fillId="0" borderId="0" xfId="2" applyNumberFormat="1" applyFont="1" applyFill="1" applyBorder="1" applyAlignment="1">
      <alignment vertical="center"/>
    </xf>
    <xf numFmtId="179" fontId="3" fillId="0" borderId="0" xfId="1" applyNumberFormat="1" applyFont="1" applyFill="1" applyBorder="1" applyAlignment="1">
      <alignment vertical="center"/>
    </xf>
    <xf numFmtId="178" fontId="3" fillId="0" borderId="0" xfId="2" applyNumberFormat="1" applyFont="1" applyFill="1" applyBorder="1" applyAlignment="1">
      <alignment vertical="center"/>
    </xf>
    <xf numFmtId="179" fontId="3" fillId="0" borderId="0" xfId="1" applyNumberFormat="1" applyFont="1" applyFill="1" applyAlignment="1">
      <alignment vertical="center"/>
    </xf>
    <xf numFmtId="49" fontId="9" fillId="0" borderId="0" xfId="1" applyNumberFormat="1" applyFont="1" applyFill="1" applyAlignment="1">
      <alignment horizontal="left" vertical="center"/>
    </xf>
    <xf numFmtId="0" fontId="3" fillId="0" borderId="22" xfId="1" applyFont="1" applyFill="1" applyBorder="1" applyAlignment="1">
      <alignment vertical="center"/>
    </xf>
    <xf numFmtId="184" fontId="3" fillId="0" borderId="0" xfId="2" applyNumberFormat="1" applyFont="1" applyFill="1" applyBorder="1" applyAlignment="1">
      <alignment vertical="center"/>
    </xf>
    <xf numFmtId="0" fontId="3" fillId="0" borderId="8" xfId="1" applyFont="1" applyFill="1" applyBorder="1" applyAlignment="1">
      <alignment vertical="center"/>
    </xf>
    <xf numFmtId="185" fontId="3" fillId="0" borderId="0" xfId="1" applyNumberFormat="1" applyFont="1" applyFill="1" applyBorder="1" applyAlignment="1">
      <alignment vertical="center"/>
    </xf>
    <xf numFmtId="184" fontId="3" fillId="0" borderId="0" xfId="1" applyNumberFormat="1" applyFont="1" applyFill="1" applyBorder="1" applyAlignment="1">
      <alignment vertical="center"/>
    </xf>
    <xf numFmtId="3" fontId="3" fillId="0" borderId="0" xfId="2" applyNumberFormat="1" applyFont="1" applyFill="1" applyBorder="1" applyAlignment="1">
      <alignment vertical="center"/>
    </xf>
    <xf numFmtId="0" fontId="3" fillId="0" borderId="0" xfId="1" applyFont="1" applyFill="1" applyBorder="1" applyAlignment="1">
      <alignment vertical="center" shrinkToFit="1"/>
    </xf>
    <xf numFmtId="0" fontId="3" fillId="0" borderId="23" xfId="1" applyFont="1" applyFill="1" applyBorder="1" applyAlignment="1">
      <alignment vertical="center"/>
    </xf>
    <xf numFmtId="49" fontId="3" fillId="0" borderId="20" xfId="1" applyNumberFormat="1" applyFont="1" applyFill="1" applyBorder="1" applyAlignment="1">
      <alignment vertical="center"/>
    </xf>
    <xf numFmtId="49" fontId="3" fillId="0" borderId="0" xfId="1" applyNumberFormat="1" applyFont="1" applyFill="1" applyBorder="1" applyAlignment="1">
      <alignment vertical="center"/>
    </xf>
    <xf numFmtId="180" fontId="3" fillId="0" borderId="0" xfId="1" applyNumberFormat="1" applyFont="1" applyFill="1" applyAlignment="1">
      <alignment vertical="center"/>
    </xf>
    <xf numFmtId="0" fontId="3" fillId="0" borderId="24" xfId="1" applyFont="1" applyFill="1" applyBorder="1" applyAlignment="1">
      <alignment vertical="center"/>
    </xf>
    <xf numFmtId="180" fontId="3" fillId="0" borderId="0" xfId="1" applyNumberFormat="1" applyFont="1" applyFill="1" applyBorder="1" applyAlignment="1">
      <alignment vertical="center"/>
    </xf>
    <xf numFmtId="180" fontId="3" fillId="0" borderId="0" xfId="2" applyNumberFormat="1" applyFont="1" applyFill="1" applyBorder="1" applyAlignment="1">
      <alignment horizontal="right" vertical="center"/>
    </xf>
    <xf numFmtId="186" fontId="3" fillId="0" borderId="8" xfId="1" applyNumberFormat="1" applyFont="1" applyFill="1" applyBorder="1" applyAlignment="1">
      <alignment horizontal="center" vertical="center"/>
    </xf>
    <xf numFmtId="38" fontId="3" fillId="0" borderId="14" xfId="2" applyFont="1" applyFill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center" vertical="center"/>
    </xf>
    <xf numFmtId="38" fontId="3" fillId="0" borderId="20" xfId="1" applyNumberFormat="1" applyFont="1" applyFill="1" applyBorder="1" applyAlignment="1">
      <alignment vertical="center"/>
    </xf>
    <xf numFmtId="0" fontId="10" fillId="0" borderId="0" xfId="1" applyFont="1" applyFill="1" applyAlignment="1">
      <alignment vertical="center"/>
    </xf>
    <xf numFmtId="0" fontId="10" fillId="0" borderId="19" xfId="1" applyFont="1" applyFill="1" applyBorder="1" applyAlignment="1">
      <alignment vertical="center"/>
    </xf>
    <xf numFmtId="0" fontId="10" fillId="0" borderId="15" xfId="1" applyFont="1" applyFill="1" applyBorder="1" applyAlignment="1">
      <alignment vertical="center"/>
    </xf>
    <xf numFmtId="0" fontId="11" fillId="0" borderId="13" xfId="1" applyFont="1" applyFill="1" applyBorder="1" applyAlignment="1">
      <alignment horizontal="center" vertical="center"/>
    </xf>
    <xf numFmtId="0" fontId="11" fillId="0" borderId="18" xfId="1" applyFont="1" applyFill="1" applyBorder="1" applyAlignment="1">
      <alignment horizontal="center" vertical="center"/>
    </xf>
    <xf numFmtId="0" fontId="11" fillId="0" borderId="11" xfId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vertical="center"/>
    </xf>
    <xf numFmtId="0" fontId="10" fillId="0" borderId="0" xfId="1" applyFont="1" applyFill="1" applyBorder="1" applyAlignment="1">
      <alignment horizontal="right" vertical="center"/>
    </xf>
    <xf numFmtId="0" fontId="10" fillId="0" borderId="0" xfId="1" applyFont="1" applyFill="1" applyAlignment="1">
      <alignment horizontal="right" vertical="center"/>
    </xf>
    <xf numFmtId="186" fontId="10" fillId="0" borderId="8" xfId="1" applyNumberFormat="1" applyFont="1" applyFill="1" applyBorder="1" applyAlignment="1">
      <alignment horizontal="center" vertical="center"/>
    </xf>
    <xf numFmtId="38" fontId="10" fillId="0" borderId="0" xfId="2" applyFont="1" applyFill="1" applyBorder="1" applyAlignment="1">
      <alignment horizontal="right" vertical="center"/>
    </xf>
    <xf numFmtId="0" fontId="10" fillId="0" borderId="0" xfId="1" applyFont="1" applyFill="1" applyBorder="1" applyAlignment="1">
      <alignment vertical="center"/>
    </xf>
    <xf numFmtId="189" fontId="10" fillId="0" borderId="8" xfId="1" applyNumberFormat="1" applyFont="1" applyFill="1" applyBorder="1" applyAlignment="1">
      <alignment horizontal="center" vertical="center"/>
    </xf>
    <xf numFmtId="0" fontId="10" fillId="0" borderId="23" xfId="1" applyFont="1" applyFill="1" applyBorder="1" applyAlignment="1">
      <alignment vertical="center"/>
    </xf>
    <xf numFmtId="0" fontId="10" fillId="0" borderId="20" xfId="1" applyFont="1" applyFill="1" applyBorder="1" applyAlignment="1">
      <alignment horizontal="right" vertical="center"/>
    </xf>
    <xf numFmtId="0" fontId="10" fillId="0" borderId="0" xfId="1" applyFont="1" applyFill="1" applyAlignment="1">
      <alignment horizontal="center" vertical="center"/>
    </xf>
    <xf numFmtId="0" fontId="10" fillId="0" borderId="18" xfId="1" applyFont="1" applyFill="1" applyBorder="1" applyAlignment="1">
      <alignment horizontal="center" vertical="center"/>
    </xf>
    <xf numFmtId="0" fontId="10" fillId="0" borderId="11" xfId="1" applyFont="1" applyFill="1" applyBorder="1" applyAlignment="1">
      <alignment horizontal="center" vertical="center"/>
    </xf>
    <xf numFmtId="0" fontId="10" fillId="0" borderId="23" xfId="1" applyFont="1" applyFill="1" applyBorder="1" applyAlignment="1">
      <alignment horizontal="center" vertical="center"/>
    </xf>
    <xf numFmtId="0" fontId="10" fillId="0" borderId="20" xfId="1" applyFont="1" applyFill="1" applyBorder="1" applyAlignment="1">
      <alignment vertical="center"/>
    </xf>
    <xf numFmtId="49" fontId="8" fillId="0" borderId="0" xfId="1" applyNumberFormat="1" applyFont="1" applyFill="1" applyAlignment="1">
      <alignment vertical="center"/>
    </xf>
    <xf numFmtId="49" fontId="9" fillId="0" borderId="0" xfId="1" applyNumberFormat="1" applyFont="1" applyFill="1" applyAlignment="1">
      <alignment vertical="center"/>
    </xf>
    <xf numFmtId="49" fontId="9" fillId="0" borderId="0" xfId="1" applyNumberFormat="1" applyFont="1" applyFill="1" applyBorder="1" applyAlignment="1">
      <alignment horizontal="right" vertical="center"/>
    </xf>
    <xf numFmtId="49" fontId="9" fillId="0" borderId="0" xfId="2" applyNumberFormat="1" applyFont="1" applyFill="1" applyBorder="1" applyAlignment="1">
      <alignment horizontal="right" vertical="center"/>
    </xf>
    <xf numFmtId="49" fontId="9" fillId="0" borderId="20" xfId="1" applyNumberFormat="1" applyFont="1" applyFill="1" applyBorder="1" applyAlignment="1">
      <alignment vertical="center"/>
    </xf>
    <xf numFmtId="0" fontId="13" fillId="0" borderId="0" xfId="1" applyFont="1" applyFill="1" applyAlignment="1">
      <alignment vertical="center"/>
    </xf>
    <xf numFmtId="0" fontId="3" fillId="0" borderId="0" xfId="1" applyFont="1" applyFill="1" applyAlignment="1">
      <alignment horizontal="right" vertical="center"/>
    </xf>
    <xf numFmtId="49" fontId="5" fillId="0" borderId="0" xfId="1" applyNumberFormat="1" applyFont="1" applyFill="1" applyAlignment="1">
      <alignment vertical="center"/>
    </xf>
    <xf numFmtId="38" fontId="3" fillId="0" borderId="0" xfId="2" applyFont="1" applyFill="1" applyBorder="1" applyAlignment="1">
      <alignment horizontal="right" vertical="center"/>
    </xf>
    <xf numFmtId="38" fontId="3" fillId="0" borderId="0" xfId="2" applyFont="1" applyFill="1" applyBorder="1" applyAlignment="1">
      <alignment vertical="center"/>
    </xf>
    <xf numFmtId="38" fontId="3" fillId="0" borderId="24" xfId="2" applyFont="1" applyFill="1" applyBorder="1" applyAlignment="1">
      <alignment vertical="center"/>
    </xf>
    <xf numFmtId="0" fontId="13" fillId="0" borderId="0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vertical="center"/>
    </xf>
    <xf numFmtId="0" fontId="9" fillId="0" borderId="0" xfId="1" applyFont="1" applyFill="1"/>
    <xf numFmtId="38" fontId="13" fillId="0" borderId="0" xfId="2" applyFont="1" applyFill="1" applyBorder="1" applyAlignment="1">
      <alignment vertical="center"/>
    </xf>
    <xf numFmtId="49" fontId="17" fillId="0" borderId="0" xfId="1" applyNumberFormat="1" applyFont="1" applyFill="1" applyAlignment="1">
      <alignment vertical="center"/>
    </xf>
    <xf numFmtId="0" fontId="19" fillId="0" borderId="0" xfId="1" applyFont="1" applyFill="1" applyAlignment="1">
      <alignment vertical="center"/>
    </xf>
    <xf numFmtId="189" fontId="19" fillId="0" borderId="8" xfId="1" applyNumberFormat="1" applyFont="1" applyFill="1" applyBorder="1" applyAlignment="1">
      <alignment horizontal="center" vertical="center"/>
    </xf>
    <xf numFmtId="0" fontId="13" fillId="0" borderId="14" xfId="1" applyFont="1" applyFill="1" applyBorder="1" applyAlignment="1">
      <alignment vertical="center"/>
    </xf>
    <xf numFmtId="3" fontId="13" fillId="0" borderId="0" xfId="1" applyNumberFormat="1" applyFont="1" applyFill="1" applyBorder="1" applyAlignment="1">
      <alignment vertical="center"/>
    </xf>
    <xf numFmtId="180" fontId="13" fillId="0" borderId="0" xfId="2" applyNumberFormat="1" applyFont="1" applyFill="1" applyBorder="1" applyAlignment="1">
      <alignment horizontal="right" vertical="center"/>
    </xf>
    <xf numFmtId="179" fontId="19" fillId="0" borderId="0" xfId="1" applyNumberFormat="1" applyFont="1" applyFill="1" applyAlignment="1">
      <alignment vertical="center"/>
    </xf>
    <xf numFmtId="0" fontId="3" fillId="0" borderId="2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5" fillId="0" borderId="0" xfId="1" applyFont="1" applyFill="1" applyAlignment="1">
      <alignment horizontal="right" vertical="center"/>
    </xf>
    <xf numFmtId="38" fontId="13" fillId="0" borderId="20" xfId="2" applyFont="1" applyFill="1" applyBorder="1" applyAlignment="1">
      <alignment vertical="center"/>
    </xf>
    <xf numFmtId="49" fontId="9" fillId="0" borderId="0" xfId="1" applyNumberFormat="1" applyFont="1" applyFill="1" applyBorder="1" applyAlignment="1">
      <alignment vertical="center"/>
    </xf>
    <xf numFmtId="49" fontId="9" fillId="0" borderId="0" xfId="1" applyNumberFormat="1" applyFont="1" applyFill="1" applyBorder="1" applyAlignment="1">
      <alignment horizontal="center" vertical="center"/>
    </xf>
    <xf numFmtId="49" fontId="3" fillId="0" borderId="0" xfId="1" applyNumberFormat="1" applyFont="1" applyFill="1" applyBorder="1" applyAlignment="1">
      <alignment horizontal="center" vertical="center"/>
    </xf>
    <xf numFmtId="191" fontId="9" fillId="0" borderId="0" xfId="1" applyNumberFormat="1" applyFont="1" applyFill="1" applyAlignment="1">
      <alignment horizontal="center" vertical="center"/>
    </xf>
    <xf numFmtId="191" fontId="9" fillId="0" borderId="20" xfId="1" applyNumberFormat="1" applyFont="1" applyFill="1" applyBorder="1" applyAlignment="1">
      <alignment horizontal="center" vertical="center"/>
    </xf>
    <xf numFmtId="179" fontId="10" fillId="0" borderId="14" xfId="1" applyNumberFormat="1" applyFont="1" applyFill="1" applyBorder="1" applyAlignment="1">
      <alignment horizontal="center" vertical="center"/>
    </xf>
    <xf numFmtId="0" fontId="10" fillId="0" borderId="21" xfId="1" applyFont="1" applyFill="1" applyBorder="1" applyAlignment="1">
      <alignment vertical="center"/>
    </xf>
    <xf numFmtId="191" fontId="10" fillId="0" borderId="14" xfId="1" applyNumberFormat="1" applyFont="1" applyFill="1" applyBorder="1" applyAlignment="1">
      <alignment vertical="center"/>
    </xf>
    <xf numFmtId="191" fontId="10" fillId="0" borderId="14" xfId="1" applyNumberFormat="1" applyFont="1" applyFill="1" applyBorder="1" applyAlignment="1">
      <alignment horizontal="center" vertical="center"/>
    </xf>
    <xf numFmtId="191" fontId="10" fillId="0" borderId="21" xfId="1" applyNumberFormat="1" applyFont="1" applyFill="1" applyBorder="1" applyAlignment="1">
      <alignment vertical="center"/>
    </xf>
    <xf numFmtId="191" fontId="3" fillId="0" borderId="14" xfId="1" applyNumberFormat="1" applyFont="1" applyFill="1" applyBorder="1" applyAlignment="1">
      <alignment horizontal="center" vertical="center"/>
    </xf>
    <xf numFmtId="0" fontId="3" fillId="0" borderId="25" xfId="1" applyFont="1" applyFill="1" applyBorder="1" applyAlignment="1">
      <alignment vertical="center"/>
    </xf>
    <xf numFmtId="0" fontId="3" fillId="0" borderId="22" xfId="1" applyFont="1" applyFill="1" applyBorder="1" applyAlignment="1">
      <alignment horizontal="right" vertical="center"/>
    </xf>
    <xf numFmtId="49" fontId="9" fillId="0" borderId="0" xfId="1" applyNumberFormat="1" applyFont="1" applyFill="1" applyAlignment="1">
      <alignment horizontal="center" vertical="center"/>
    </xf>
    <xf numFmtId="38" fontId="3" fillId="0" borderId="14" xfId="7" applyFont="1" applyFill="1" applyBorder="1" applyAlignment="1">
      <alignment vertical="center"/>
    </xf>
    <xf numFmtId="41" fontId="3" fillId="0" borderId="0" xfId="1" applyNumberFormat="1" applyFont="1" applyFill="1" applyBorder="1" applyAlignment="1">
      <alignment horizontal="right" vertical="center"/>
    </xf>
    <xf numFmtId="179" fontId="10" fillId="0" borderId="34" xfId="1" applyNumberFormat="1" applyFont="1" applyFill="1" applyBorder="1" applyAlignment="1">
      <alignment horizontal="center" vertical="center"/>
    </xf>
    <xf numFmtId="179" fontId="10" fillId="0" borderId="35" xfId="1" applyNumberFormat="1" applyFont="1" applyFill="1" applyBorder="1" applyAlignment="1">
      <alignment vertical="center"/>
    </xf>
    <xf numFmtId="41" fontId="3" fillId="0" borderId="0" xfId="1" applyNumberFormat="1" applyFont="1" applyFill="1" applyBorder="1" applyAlignment="1">
      <alignment vertical="center"/>
    </xf>
    <xf numFmtId="0" fontId="3" fillId="0" borderId="33" xfId="1" applyFont="1" applyFill="1" applyBorder="1" applyAlignment="1">
      <alignment vertical="center"/>
    </xf>
    <xf numFmtId="0" fontId="3" fillId="0" borderId="33" xfId="1" applyFont="1" applyFill="1" applyBorder="1" applyAlignment="1">
      <alignment horizontal="distributed" vertical="center"/>
    </xf>
    <xf numFmtId="0" fontId="3" fillId="0" borderId="33" xfId="1" applyFont="1" applyFill="1" applyBorder="1" applyAlignment="1">
      <alignment horizontal="center" vertical="center"/>
    </xf>
    <xf numFmtId="0" fontId="10" fillId="0" borderId="33" xfId="1" applyFont="1" applyFill="1" applyBorder="1" applyAlignment="1">
      <alignment horizontal="distributed" vertical="center"/>
    </xf>
    <xf numFmtId="0" fontId="9" fillId="0" borderId="33" xfId="1" applyFont="1" applyFill="1" applyBorder="1"/>
    <xf numFmtId="0" fontId="9" fillId="0" borderId="34" xfId="1" applyFont="1" applyFill="1" applyBorder="1"/>
    <xf numFmtId="0" fontId="10" fillId="0" borderId="33" xfId="1" applyFont="1" applyFill="1" applyBorder="1" applyAlignment="1">
      <alignment horizontal="distributed"/>
    </xf>
    <xf numFmtId="0" fontId="3" fillId="0" borderId="36" xfId="1" applyFont="1" applyFill="1" applyBorder="1" applyAlignment="1">
      <alignment vertical="center"/>
    </xf>
    <xf numFmtId="0" fontId="13" fillId="0" borderId="8" xfId="1" applyFont="1" applyFill="1" applyBorder="1" applyAlignment="1">
      <alignment vertical="center"/>
    </xf>
    <xf numFmtId="185" fontId="13" fillId="0" borderId="0" xfId="1" applyNumberFormat="1" applyFont="1" applyFill="1" applyBorder="1" applyAlignment="1">
      <alignment vertical="center"/>
    </xf>
    <xf numFmtId="180" fontId="13" fillId="0" borderId="0" xfId="1" applyNumberFormat="1" applyFont="1" applyFill="1" applyBorder="1" applyAlignment="1">
      <alignment vertical="center"/>
    </xf>
    <xf numFmtId="185" fontId="13" fillId="0" borderId="14" xfId="1" applyNumberFormat="1" applyFont="1" applyFill="1" applyBorder="1" applyAlignment="1">
      <alignment horizontal="center" vertical="center"/>
    </xf>
    <xf numFmtId="0" fontId="13" fillId="0" borderId="14" xfId="1" applyFont="1" applyFill="1" applyBorder="1" applyAlignment="1">
      <alignment horizontal="center" vertical="center"/>
    </xf>
    <xf numFmtId="0" fontId="13" fillId="0" borderId="20" xfId="1" applyFont="1" applyFill="1" applyBorder="1" applyAlignment="1">
      <alignment vertical="center"/>
    </xf>
    <xf numFmtId="0" fontId="13" fillId="0" borderId="23" xfId="1" applyFont="1" applyFill="1" applyBorder="1" applyAlignment="1">
      <alignment vertical="center"/>
    </xf>
    <xf numFmtId="180" fontId="13" fillId="0" borderId="20" xfId="1" applyNumberFormat="1" applyFont="1" applyFill="1" applyBorder="1" applyAlignment="1">
      <alignment vertical="center"/>
    </xf>
    <xf numFmtId="0" fontId="13" fillId="0" borderId="21" xfId="1" applyFont="1" applyFill="1" applyBorder="1" applyAlignment="1">
      <alignment vertical="center"/>
    </xf>
    <xf numFmtId="0" fontId="10" fillId="0" borderId="5" xfId="1" applyFont="1" applyFill="1" applyBorder="1" applyAlignment="1">
      <alignment vertical="center"/>
    </xf>
    <xf numFmtId="0" fontId="10" fillId="0" borderId="6" xfId="1" applyFont="1" applyFill="1" applyBorder="1" applyAlignment="1">
      <alignment vertical="center"/>
    </xf>
    <xf numFmtId="0" fontId="7" fillId="0" borderId="18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29" xfId="1" applyFont="1" applyFill="1" applyBorder="1" applyAlignment="1">
      <alignment horizontal="center" vertical="center"/>
    </xf>
    <xf numFmtId="0" fontId="7" fillId="0" borderId="25" xfId="1" applyFont="1" applyFill="1" applyBorder="1" applyAlignment="1">
      <alignment horizontal="distributed" vertical="center"/>
    </xf>
    <xf numFmtId="0" fontId="7" fillId="0" borderId="19" xfId="1" applyFont="1" applyFill="1" applyBorder="1" applyAlignment="1">
      <alignment horizontal="distributed" vertical="center"/>
    </xf>
    <xf numFmtId="0" fontId="7" fillId="0" borderId="30" xfId="1" applyFont="1" applyFill="1" applyBorder="1" applyAlignment="1">
      <alignment horizontal="distributed" vertical="center"/>
    </xf>
    <xf numFmtId="0" fontId="7" fillId="0" borderId="31" xfId="1" applyFont="1" applyFill="1" applyBorder="1" applyAlignment="1">
      <alignment horizontal="distributed" vertical="center"/>
    </xf>
    <xf numFmtId="41" fontId="12" fillId="0" borderId="0" xfId="1" applyNumberFormat="1" applyFont="1" applyFill="1" applyBorder="1" applyAlignment="1">
      <alignment horizontal="right" vertical="center"/>
    </xf>
    <xf numFmtId="41" fontId="12" fillId="0" borderId="0" xfId="1" applyNumberFormat="1" applyFont="1" applyFill="1" applyAlignment="1">
      <alignment horizontal="right" vertical="center"/>
    </xf>
    <xf numFmtId="41" fontId="12" fillId="0" borderId="0" xfId="1" applyNumberFormat="1" applyFont="1" applyFill="1" applyBorder="1" applyAlignment="1">
      <alignment vertical="center"/>
    </xf>
    <xf numFmtId="187" fontId="19" fillId="0" borderId="0" xfId="2" applyNumberFormat="1" applyFont="1" applyFill="1" applyBorder="1" applyAlignment="1">
      <alignment horizontal="right" vertical="center"/>
    </xf>
    <xf numFmtId="0" fontId="3" fillId="0" borderId="0" xfId="1" applyFont="1" applyFill="1" applyAlignment="1">
      <alignment horizontal="center" vertical="center"/>
    </xf>
    <xf numFmtId="188" fontId="19" fillId="0" borderId="0" xfId="2" applyNumberFormat="1" applyFont="1" applyFill="1" applyBorder="1" applyAlignment="1">
      <alignment horizontal="right" vertical="center"/>
    </xf>
    <xf numFmtId="38" fontId="3" fillId="0" borderId="14" xfId="7" applyFont="1" applyFill="1" applyBorder="1" applyAlignment="1">
      <alignment horizontal="right" vertical="center"/>
    </xf>
    <xf numFmtId="38" fontId="3" fillId="0" borderId="0" xfId="7" applyFont="1" applyFill="1" applyBorder="1" applyAlignment="1">
      <alignment horizontal="right" vertical="center"/>
    </xf>
    <xf numFmtId="38" fontId="3" fillId="0" borderId="8" xfId="7" applyFont="1" applyFill="1" applyBorder="1" applyAlignment="1">
      <alignment horizontal="right" vertical="center"/>
    </xf>
    <xf numFmtId="38" fontId="3" fillId="0" borderId="35" xfId="7" applyFont="1" applyFill="1" applyBorder="1" applyAlignment="1">
      <alignment horizontal="right" vertical="center"/>
    </xf>
    <xf numFmtId="38" fontId="3" fillId="0" borderId="0" xfId="7" applyFont="1" applyFill="1" applyAlignment="1">
      <alignment vertical="center"/>
    </xf>
    <xf numFmtId="38" fontId="3" fillId="0" borderId="0" xfId="7" applyFont="1" applyFill="1" applyAlignment="1">
      <alignment horizontal="center" vertical="center"/>
    </xf>
    <xf numFmtId="38" fontId="3" fillId="0" borderId="8" xfId="7" applyFont="1" applyFill="1" applyBorder="1" applyAlignment="1">
      <alignment vertical="center"/>
    </xf>
    <xf numFmtId="38" fontId="9" fillId="0" borderId="33" xfId="7" applyFont="1" applyFill="1" applyBorder="1" applyAlignment="1"/>
    <xf numFmtId="38" fontId="3" fillId="0" borderId="21" xfId="7" applyFont="1" applyFill="1" applyBorder="1" applyAlignment="1">
      <alignment horizontal="right" vertical="center"/>
    </xf>
    <xf numFmtId="0" fontId="13" fillId="0" borderId="15" xfId="1" applyFont="1" applyFill="1" applyBorder="1" applyAlignment="1">
      <alignment vertical="center"/>
    </xf>
    <xf numFmtId="0" fontId="13" fillId="0" borderId="15" xfId="1" applyFont="1" applyFill="1" applyBorder="1" applyAlignment="1">
      <alignment horizontal="center" vertical="center"/>
    </xf>
    <xf numFmtId="179" fontId="3" fillId="0" borderId="0" xfId="7" applyNumberFormat="1" applyFont="1" applyFill="1" applyBorder="1" applyAlignment="1">
      <alignment horizontal="right" vertical="center"/>
    </xf>
    <xf numFmtId="179" fontId="3" fillId="0" borderId="8" xfId="7" applyNumberFormat="1" applyFont="1" applyFill="1" applyBorder="1" applyAlignment="1">
      <alignment horizontal="right" vertical="center"/>
    </xf>
    <xf numFmtId="179" fontId="3" fillId="0" borderId="33" xfId="7" applyNumberFormat="1" applyFont="1" applyFill="1" applyBorder="1" applyAlignment="1">
      <alignment horizontal="right" vertical="center"/>
    </xf>
    <xf numFmtId="179" fontId="3" fillId="0" borderId="34" xfId="7" applyNumberFormat="1" applyFont="1" applyFill="1" applyBorder="1" applyAlignment="1">
      <alignment horizontal="right" vertical="center"/>
    </xf>
    <xf numFmtId="179" fontId="3" fillId="0" borderId="0" xfId="7" applyNumberFormat="1" applyFont="1" applyFill="1" applyAlignment="1">
      <alignment vertical="center"/>
    </xf>
    <xf numFmtId="179" fontId="3" fillId="0" borderId="0" xfId="7" applyNumberFormat="1" applyFont="1" applyFill="1" applyAlignment="1">
      <alignment horizontal="center" vertical="center"/>
    </xf>
    <xf numFmtId="179" fontId="3" fillId="0" borderId="8" xfId="7" applyNumberFormat="1" applyFont="1" applyFill="1" applyBorder="1" applyAlignment="1">
      <alignment vertical="center"/>
    </xf>
    <xf numFmtId="179" fontId="9" fillId="0" borderId="33" xfId="7" applyNumberFormat="1" applyFont="1" applyFill="1" applyBorder="1" applyAlignment="1"/>
    <xf numFmtId="179" fontId="9" fillId="0" borderId="34" xfId="7" applyNumberFormat="1" applyFont="1" applyFill="1" applyBorder="1" applyAlignment="1"/>
    <xf numFmtId="0" fontId="10" fillId="0" borderId="0" xfId="1" applyNumberFormat="1" applyFont="1" applyFill="1" applyBorder="1" applyAlignment="1">
      <alignment horizontal="right" vertical="center"/>
    </xf>
    <xf numFmtId="0" fontId="10" fillId="0" borderId="20" xfId="1" applyFont="1" applyFill="1" applyBorder="1" applyAlignment="1">
      <alignment horizontal="center" vertical="center"/>
    </xf>
    <xf numFmtId="3" fontId="3" fillId="0" borderId="0" xfId="1" applyNumberFormat="1" applyFont="1" applyFill="1" applyBorder="1" applyAlignment="1">
      <alignment vertical="center"/>
    </xf>
    <xf numFmtId="188" fontId="10" fillId="0" borderId="0" xfId="2" applyNumberFormat="1" applyFont="1" applyFill="1" applyBorder="1" applyAlignment="1">
      <alignment horizontal="right" vertical="center"/>
    </xf>
    <xf numFmtId="188" fontId="10" fillId="0" borderId="0" xfId="2" applyNumberFormat="1" applyFont="1" applyFill="1" applyBorder="1" applyAlignment="1" applyProtection="1">
      <alignment horizontal="right" vertical="center"/>
      <protection locked="0"/>
    </xf>
    <xf numFmtId="194" fontId="3" fillId="0" borderId="0" xfId="7" applyNumberFormat="1" applyFont="1" applyFill="1" applyBorder="1" applyAlignment="1">
      <alignment horizontal="right" vertical="center"/>
    </xf>
    <xf numFmtId="195" fontId="3" fillId="0" borderId="14" xfId="7" applyNumberFormat="1" applyFont="1" applyFill="1" applyBorder="1" applyAlignment="1">
      <alignment horizontal="right" vertical="center"/>
    </xf>
    <xf numFmtId="195" fontId="3" fillId="0" borderId="0" xfId="7" applyNumberFormat="1" applyFont="1" applyFill="1" applyBorder="1" applyAlignment="1">
      <alignment horizontal="right" vertical="center"/>
    </xf>
    <xf numFmtId="195" fontId="3" fillId="0" borderId="8" xfId="7" applyNumberFormat="1" applyFont="1" applyFill="1" applyBorder="1" applyAlignment="1">
      <alignment horizontal="right" vertical="center"/>
    </xf>
    <xf numFmtId="194" fontId="3" fillId="0" borderId="0" xfId="7" quotePrefix="1" applyNumberFormat="1" applyFont="1" applyFill="1" applyBorder="1" applyAlignment="1">
      <alignment horizontal="right" vertical="center"/>
    </xf>
    <xf numFmtId="192" fontId="3" fillId="0" borderId="0" xfId="7" applyNumberFormat="1" applyFont="1" applyFill="1" applyBorder="1" applyAlignment="1">
      <alignment horizontal="right" vertical="center"/>
    </xf>
    <xf numFmtId="195" fontId="13" fillId="0" borderId="14" xfId="7" applyNumberFormat="1" applyFont="1" applyFill="1" applyBorder="1" applyAlignment="1">
      <alignment horizontal="right" vertical="center"/>
    </xf>
    <xf numFmtId="195" fontId="13" fillId="0" borderId="0" xfId="7" applyNumberFormat="1" applyFont="1" applyFill="1" applyBorder="1" applyAlignment="1">
      <alignment horizontal="right" vertical="center"/>
    </xf>
    <xf numFmtId="195" fontId="13" fillId="0" borderId="8" xfId="7" applyNumberFormat="1" applyFont="1" applyFill="1" applyBorder="1" applyAlignment="1">
      <alignment horizontal="right" vertical="center"/>
    </xf>
    <xf numFmtId="195" fontId="13" fillId="0" borderId="19" xfId="7" applyNumberFormat="1" applyFont="1" applyFill="1" applyBorder="1" applyAlignment="1">
      <alignment horizontal="right" vertical="center"/>
    </xf>
    <xf numFmtId="195" fontId="13" fillId="0" borderId="15" xfId="7" applyNumberFormat="1" applyFont="1" applyFill="1" applyBorder="1" applyAlignment="1">
      <alignment horizontal="right" vertical="center"/>
    </xf>
    <xf numFmtId="195" fontId="13" fillId="0" borderId="16" xfId="7" applyNumberFormat="1" applyFont="1" applyFill="1" applyBorder="1" applyAlignment="1">
      <alignment horizontal="right" vertical="center"/>
    </xf>
    <xf numFmtId="192" fontId="13" fillId="0" borderId="0" xfId="7" applyNumberFormat="1" applyFont="1" applyFill="1" applyBorder="1" applyAlignment="1">
      <alignment horizontal="right" vertical="center"/>
    </xf>
    <xf numFmtId="192" fontId="13" fillId="0" borderId="15" xfId="7" applyNumberFormat="1" applyFont="1" applyFill="1" applyBorder="1" applyAlignment="1">
      <alignment horizontal="right" vertical="center"/>
    </xf>
    <xf numFmtId="195" fontId="10" fillId="0" borderId="0" xfId="2" applyNumberFormat="1" applyFont="1" applyFill="1" applyBorder="1" applyAlignment="1">
      <alignment horizontal="right" vertical="center"/>
    </xf>
    <xf numFmtId="0" fontId="11" fillId="0" borderId="0" xfId="1" applyFont="1" applyFill="1" applyBorder="1" applyAlignment="1">
      <alignment vertical="center" wrapText="1"/>
    </xf>
    <xf numFmtId="0" fontId="11" fillId="0" borderId="0" xfId="1" applyFont="1" applyFill="1" applyBorder="1" applyAlignment="1">
      <alignment horizontal="center" vertical="center"/>
    </xf>
    <xf numFmtId="191" fontId="10" fillId="0" borderId="0" xfId="1" applyNumberFormat="1" applyFont="1" applyFill="1" applyBorder="1" applyAlignment="1">
      <alignment horizontal="center" vertical="center"/>
    </xf>
    <xf numFmtId="191" fontId="19" fillId="0" borderId="0" xfId="1" applyNumberFormat="1" applyFont="1" applyFill="1" applyBorder="1" applyAlignment="1">
      <alignment horizontal="center" vertical="center"/>
    </xf>
    <xf numFmtId="191" fontId="10" fillId="0" borderId="0" xfId="1" applyNumberFormat="1" applyFont="1" applyFill="1" applyBorder="1" applyAlignment="1">
      <alignment vertical="center"/>
    </xf>
    <xf numFmtId="0" fontId="10" fillId="0" borderId="0" xfId="1" applyFont="1" applyFill="1" applyBorder="1" applyAlignment="1">
      <alignment vertical="center" textRotation="255" wrapText="1"/>
    </xf>
    <xf numFmtId="195" fontId="3" fillId="0" borderId="0" xfId="7" applyNumberFormat="1" applyFont="1" applyFill="1" applyBorder="1" applyAlignment="1">
      <alignment vertical="center"/>
    </xf>
    <xf numFmtId="195" fontId="3" fillId="0" borderId="14" xfId="7" applyNumberFormat="1" applyFont="1" applyFill="1" applyBorder="1" applyAlignment="1">
      <alignment vertical="center"/>
    </xf>
    <xf numFmtId="196" fontId="10" fillId="0" borderId="0" xfId="2" applyNumberFormat="1" applyFont="1" applyFill="1" applyBorder="1" applyAlignment="1">
      <alignment horizontal="right" vertical="center"/>
    </xf>
    <xf numFmtId="196" fontId="10" fillId="0" borderId="0" xfId="1" applyNumberFormat="1" applyFont="1" applyFill="1" applyBorder="1" applyAlignment="1">
      <alignment horizontal="right" vertical="center"/>
    </xf>
    <xf numFmtId="0" fontId="10" fillId="0" borderId="1" xfId="1" applyFont="1" applyFill="1" applyBorder="1" applyAlignment="1">
      <alignment vertical="center"/>
    </xf>
    <xf numFmtId="0" fontId="10" fillId="0" borderId="2" xfId="1" applyFont="1" applyFill="1" applyBorder="1" applyAlignment="1">
      <alignment vertical="center"/>
    </xf>
    <xf numFmtId="0" fontId="10" fillId="0" borderId="1" xfId="1" applyFont="1" applyFill="1" applyBorder="1" applyAlignment="1">
      <alignment vertical="center" wrapText="1"/>
    </xf>
    <xf numFmtId="0" fontId="3" fillId="0" borderId="0" xfId="1" applyFont="1" applyAlignment="1">
      <alignment vertical="center"/>
    </xf>
    <xf numFmtId="49" fontId="3" fillId="0" borderId="0" xfId="1" applyNumberFormat="1" applyFont="1" applyAlignment="1">
      <alignment vertical="center"/>
    </xf>
    <xf numFmtId="187" fontId="13" fillId="0" borderId="0" xfId="1" applyNumberFormat="1" applyFont="1" applyFill="1" applyAlignment="1">
      <alignment horizontal="right" vertical="center"/>
    </xf>
    <xf numFmtId="38" fontId="3" fillId="0" borderId="0" xfId="1" applyNumberFormat="1" applyFont="1" applyFill="1" applyAlignment="1">
      <alignment horizontal="right" vertical="center"/>
    </xf>
    <xf numFmtId="49" fontId="5" fillId="0" borderId="0" xfId="1" applyNumberFormat="1" applyFont="1" applyAlignment="1">
      <alignment horizontal="right" vertical="center"/>
    </xf>
    <xf numFmtId="49" fontId="5" fillId="0" borderId="0" xfId="1" applyNumberFormat="1" applyFont="1" applyAlignment="1">
      <alignment vertical="center"/>
    </xf>
    <xf numFmtId="49" fontId="10" fillId="0" borderId="14" xfId="1" applyNumberFormat="1" applyFont="1" applyFill="1" applyBorder="1" applyAlignment="1">
      <alignment horizontal="center" vertical="center"/>
    </xf>
    <xf numFmtId="195" fontId="19" fillId="0" borderId="0" xfId="1" applyNumberFormat="1" applyFont="1" applyFill="1" applyBorder="1" applyAlignment="1">
      <alignment vertical="center"/>
    </xf>
    <xf numFmtId="192" fontId="19" fillId="0" borderId="0" xfId="1" applyNumberFormat="1" applyFont="1" applyFill="1" applyBorder="1" applyAlignment="1">
      <alignment horizontal="right" vertical="center"/>
    </xf>
    <xf numFmtId="195" fontId="19" fillId="0" borderId="0" xfId="1" applyNumberFormat="1" applyFont="1" applyFill="1" applyBorder="1" applyAlignment="1">
      <alignment vertical="center" shrinkToFit="1"/>
    </xf>
    <xf numFmtId="49" fontId="19" fillId="0" borderId="14" xfId="1" applyNumberFormat="1" applyFont="1" applyFill="1" applyBorder="1" applyAlignment="1">
      <alignment horizontal="center" vertical="center"/>
    </xf>
    <xf numFmtId="179" fontId="10" fillId="0" borderId="0" xfId="1" applyNumberFormat="1" applyFont="1" applyFill="1" applyAlignment="1">
      <alignment horizontal="distributed" vertical="center"/>
    </xf>
    <xf numFmtId="193" fontId="10" fillId="0" borderId="0" xfId="1" applyNumberFormat="1" applyFont="1" applyFill="1" applyBorder="1" applyAlignment="1">
      <alignment horizontal="right" vertical="center"/>
    </xf>
    <xf numFmtId="179" fontId="10" fillId="0" borderId="33" xfId="1" applyNumberFormat="1" applyFont="1" applyFill="1" applyBorder="1" applyAlignment="1">
      <alignment horizontal="distributed" vertical="center"/>
    </xf>
    <xf numFmtId="179" fontId="10" fillId="0" borderId="35" xfId="1" applyNumberFormat="1" applyFont="1" applyFill="1" applyBorder="1" applyAlignment="1">
      <alignment horizontal="center" vertical="center"/>
    </xf>
    <xf numFmtId="179" fontId="10" fillId="0" borderId="36" xfId="1" applyNumberFormat="1" applyFont="1" applyFill="1" applyBorder="1" applyAlignment="1">
      <alignment horizontal="distributed" vertical="center"/>
    </xf>
    <xf numFmtId="179" fontId="11" fillId="0" borderId="0" xfId="1" applyNumberFormat="1" applyFont="1" applyFill="1" applyAlignment="1">
      <alignment horizontal="distributed" vertical="center"/>
    </xf>
    <xf numFmtId="179" fontId="11" fillId="0" borderId="20" xfId="1" applyNumberFormat="1" applyFont="1" applyFill="1" applyBorder="1" applyAlignment="1">
      <alignment horizontal="distributed" vertical="center"/>
    </xf>
    <xf numFmtId="193" fontId="10" fillId="0" borderId="20" xfId="1" applyNumberFormat="1" applyFont="1" applyFill="1" applyBorder="1" applyAlignment="1">
      <alignment horizontal="right" vertical="center"/>
    </xf>
    <xf numFmtId="179" fontId="10" fillId="0" borderId="20" xfId="1" applyNumberFormat="1" applyFont="1" applyFill="1" applyBorder="1" applyAlignment="1">
      <alignment vertical="center"/>
    </xf>
    <xf numFmtId="178" fontId="10" fillId="0" borderId="20" xfId="1" applyNumberFormat="1" applyFont="1" applyFill="1" applyBorder="1" applyAlignment="1">
      <alignment vertical="center"/>
    </xf>
    <xf numFmtId="49" fontId="3" fillId="0" borderId="0" xfId="1" applyNumberFormat="1" applyFont="1" applyFill="1" applyAlignment="1">
      <alignment horizontal="right" vertical="center"/>
    </xf>
    <xf numFmtId="180" fontId="3" fillId="0" borderId="0" xfId="1" applyNumberFormat="1" applyFont="1" applyFill="1" applyAlignment="1">
      <alignment horizontal="right" vertical="center"/>
    </xf>
    <xf numFmtId="180" fontId="10" fillId="0" borderId="33" xfId="1" applyNumberFormat="1" applyFont="1" applyFill="1" applyBorder="1" applyAlignment="1">
      <alignment horizontal="right" vertical="center"/>
    </xf>
    <xf numFmtId="179" fontId="10" fillId="0" borderId="33" xfId="1" applyNumberFormat="1" applyFont="1" applyFill="1" applyBorder="1" applyAlignment="1">
      <alignment vertical="center"/>
    </xf>
    <xf numFmtId="178" fontId="10" fillId="0" borderId="33" xfId="1" applyNumberFormat="1" applyFont="1" applyFill="1" applyBorder="1" applyAlignment="1">
      <alignment vertical="center"/>
    </xf>
    <xf numFmtId="179" fontId="10" fillId="0" borderId="37" xfId="1" applyNumberFormat="1" applyFont="1" applyFill="1" applyBorder="1" applyAlignment="1">
      <alignment horizontal="center" vertical="center"/>
    </xf>
    <xf numFmtId="179" fontId="10" fillId="0" borderId="42" xfId="1" applyNumberFormat="1" applyFont="1" applyFill="1" applyBorder="1" applyAlignment="1">
      <alignment vertical="center"/>
    </xf>
    <xf numFmtId="180" fontId="10" fillId="0" borderId="36" xfId="1" applyNumberFormat="1" applyFont="1" applyFill="1" applyBorder="1" applyAlignment="1">
      <alignment horizontal="right" vertical="center"/>
    </xf>
    <xf numFmtId="179" fontId="10" fillId="0" borderId="36" xfId="1" applyNumberFormat="1" applyFont="1" applyFill="1" applyBorder="1" applyAlignment="1">
      <alignment vertical="center"/>
    </xf>
    <xf numFmtId="178" fontId="10" fillId="0" borderId="36" xfId="1" applyNumberFormat="1" applyFont="1" applyFill="1" applyBorder="1" applyAlignment="1">
      <alignment vertical="center"/>
    </xf>
    <xf numFmtId="179" fontId="10" fillId="0" borderId="42" xfId="1" applyNumberFormat="1" applyFont="1" applyFill="1" applyBorder="1" applyAlignment="1">
      <alignment horizontal="center" vertical="center"/>
    </xf>
    <xf numFmtId="193" fontId="10" fillId="0" borderId="36" xfId="1" applyNumberFormat="1" applyFont="1" applyFill="1" applyBorder="1" applyAlignment="1">
      <alignment horizontal="right" vertical="center"/>
    </xf>
    <xf numFmtId="178" fontId="13" fillId="0" borderId="0" xfId="2" applyNumberFormat="1" applyFont="1" applyFill="1" applyBorder="1" applyAlignment="1">
      <alignment vertical="center"/>
    </xf>
    <xf numFmtId="3" fontId="13" fillId="0" borderId="0" xfId="2" applyNumberFormat="1" applyFont="1" applyFill="1" applyBorder="1" applyAlignment="1">
      <alignment vertical="center"/>
    </xf>
    <xf numFmtId="184" fontId="13" fillId="0" borderId="0" xfId="2" applyNumberFormat="1" applyFont="1" applyFill="1" applyBorder="1" applyAlignment="1">
      <alignment vertical="center"/>
    </xf>
    <xf numFmtId="179" fontId="13" fillId="0" borderId="0" xfId="2" applyNumberFormat="1" applyFont="1" applyFill="1" applyBorder="1" applyAlignment="1">
      <alignment vertical="center"/>
    </xf>
    <xf numFmtId="193" fontId="3" fillId="0" borderId="0" xfId="2" applyNumberFormat="1" applyFont="1" applyFill="1" applyBorder="1" applyAlignment="1">
      <alignment vertical="center"/>
    </xf>
    <xf numFmtId="178" fontId="3" fillId="0" borderId="0" xfId="1" applyNumberFormat="1" applyFont="1" applyFill="1" applyBorder="1" applyAlignment="1">
      <alignment vertical="center"/>
    </xf>
    <xf numFmtId="0" fontId="10" fillId="0" borderId="14" xfId="1" applyNumberFormat="1" applyFont="1" applyFill="1" applyBorder="1" applyAlignment="1">
      <alignment horizontal="center" vertical="center"/>
    </xf>
    <xf numFmtId="0" fontId="19" fillId="0" borderId="14" xfId="1" applyNumberFormat="1" applyFont="1" applyFill="1" applyBorder="1" applyAlignment="1">
      <alignment horizontal="center" vertical="center"/>
    </xf>
    <xf numFmtId="188" fontId="10" fillId="0" borderId="14" xfId="2" applyNumberFormat="1" applyFont="1" applyFill="1" applyBorder="1" applyAlignment="1">
      <alignment horizontal="right" vertical="center"/>
    </xf>
    <xf numFmtId="38" fontId="19" fillId="0" borderId="14" xfId="2" applyFont="1" applyFill="1" applyBorder="1" applyAlignment="1">
      <alignment horizontal="right" vertical="center"/>
    </xf>
    <xf numFmtId="38" fontId="19" fillId="0" borderId="0" xfId="2" applyFont="1" applyFill="1" applyBorder="1" applyAlignment="1">
      <alignment horizontal="right" vertical="center"/>
    </xf>
    <xf numFmtId="188" fontId="19" fillId="0" borderId="0" xfId="2" applyNumberFormat="1" applyFont="1" applyFill="1" applyBorder="1" applyAlignment="1" applyProtection="1">
      <alignment horizontal="right" vertical="center"/>
      <protection locked="0"/>
    </xf>
    <xf numFmtId="0" fontId="10" fillId="0" borderId="0" xfId="2" applyNumberFormat="1" applyFont="1" applyFill="1" applyBorder="1" applyAlignment="1">
      <alignment horizontal="right" vertical="center"/>
    </xf>
    <xf numFmtId="41" fontId="20" fillId="0" borderId="0" xfId="1" applyNumberFormat="1" applyFont="1" applyFill="1" applyBorder="1" applyAlignment="1">
      <alignment horizontal="right" vertical="center"/>
    </xf>
    <xf numFmtId="49" fontId="12" fillId="0" borderId="14" xfId="1" applyNumberFormat="1" applyFont="1" applyFill="1" applyBorder="1" applyAlignment="1">
      <alignment horizontal="center" vertical="center"/>
    </xf>
    <xf numFmtId="49" fontId="20" fillId="0" borderId="14" xfId="1" applyNumberFormat="1" applyFont="1" applyFill="1" applyBorder="1" applyAlignment="1">
      <alignment horizontal="center" vertical="center"/>
    </xf>
    <xf numFmtId="49" fontId="3" fillId="0" borderId="0" xfId="1" applyNumberFormat="1" applyFont="1" applyFill="1" applyAlignment="1">
      <alignment vertical="center"/>
    </xf>
    <xf numFmtId="0" fontId="13" fillId="0" borderId="0" xfId="1" applyFont="1" applyFill="1" applyAlignment="1">
      <alignment horizontal="center" vertical="center" shrinkToFit="1"/>
    </xf>
    <xf numFmtId="195" fontId="13" fillId="0" borderId="0" xfId="7" applyNumberFormat="1" applyFont="1" applyFill="1" applyBorder="1" applyAlignment="1">
      <alignment vertical="center"/>
    </xf>
    <xf numFmtId="0" fontId="3" fillId="0" borderId="1" xfId="1" applyFont="1" applyFill="1" applyBorder="1" applyAlignment="1">
      <alignment vertical="center"/>
    </xf>
    <xf numFmtId="179" fontId="9" fillId="0" borderId="0" xfId="1" applyNumberFormat="1" applyFont="1" applyFill="1" applyAlignment="1">
      <alignment horizontal="right" vertical="center"/>
    </xf>
    <xf numFmtId="0" fontId="3" fillId="0" borderId="18" xfId="1" applyFont="1" applyFill="1" applyBorder="1" applyAlignment="1">
      <alignment horizontal="center" vertical="center" shrinkToFit="1"/>
    </xf>
    <xf numFmtId="0" fontId="3" fillId="0" borderId="17" xfId="1" applyFont="1" applyFill="1" applyBorder="1" applyAlignment="1">
      <alignment horizontal="center" vertical="center" shrinkToFit="1"/>
    </xf>
    <xf numFmtId="0" fontId="3" fillId="0" borderId="12" xfId="1" applyFont="1" applyFill="1" applyBorder="1" applyAlignment="1">
      <alignment horizontal="center" vertical="center" shrinkToFit="1"/>
    </xf>
    <xf numFmtId="179" fontId="9" fillId="0" borderId="0" xfId="1" applyNumberFormat="1" applyFont="1" applyFill="1" applyAlignment="1">
      <alignment vertical="center" shrinkToFit="1"/>
    </xf>
    <xf numFmtId="179" fontId="9" fillId="0" borderId="21" xfId="1" applyNumberFormat="1" applyFont="1" applyFill="1" applyBorder="1" applyAlignment="1">
      <alignment vertical="center"/>
    </xf>
    <xf numFmtId="179" fontId="12" fillId="0" borderId="14" xfId="1" applyNumberFormat="1" applyFont="1" applyBorder="1" applyAlignment="1">
      <alignment vertical="center"/>
    </xf>
    <xf numFmtId="49" fontId="10" fillId="0" borderId="14" xfId="1" applyNumberFormat="1" applyFont="1" applyBorder="1" applyAlignment="1">
      <alignment horizontal="center" vertical="center"/>
    </xf>
    <xf numFmtId="49" fontId="19" fillId="0" borderId="14" xfId="1" applyNumberFormat="1" applyFont="1" applyBorder="1" applyAlignment="1">
      <alignment horizontal="center" vertical="center"/>
    </xf>
    <xf numFmtId="179" fontId="12" fillId="0" borderId="14" xfId="1" applyNumberFormat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179" fontId="5" fillId="0" borderId="0" xfId="1" applyNumberFormat="1" applyFont="1" applyFill="1" applyAlignment="1">
      <alignment vertical="center"/>
    </xf>
    <xf numFmtId="179" fontId="5" fillId="0" borderId="0" xfId="1" applyNumberFormat="1" applyFont="1" applyFill="1" applyAlignment="1">
      <alignment horizontal="right" vertical="center"/>
    </xf>
    <xf numFmtId="179" fontId="9" fillId="0" borderId="0" xfId="1" applyNumberFormat="1" applyFont="1" applyFill="1" applyBorder="1" applyAlignment="1">
      <alignment vertical="center"/>
    </xf>
    <xf numFmtId="179" fontId="3" fillId="0" borderId="0" xfId="1" applyNumberFormat="1" applyFont="1" applyFill="1" applyBorder="1" applyAlignment="1">
      <alignment horizontal="right" vertical="center"/>
    </xf>
    <xf numFmtId="179" fontId="10" fillId="0" borderId="20" xfId="1" applyNumberFormat="1" applyFont="1" applyFill="1" applyBorder="1" applyAlignment="1">
      <alignment horizontal="center" vertical="center"/>
    </xf>
    <xf numFmtId="0" fontId="13" fillId="0" borderId="8" xfId="1" applyFont="1" applyFill="1" applyBorder="1" applyAlignment="1">
      <alignment horizontal="center" vertical="center"/>
    </xf>
    <xf numFmtId="38" fontId="13" fillId="0" borderId="14" xfId="2" applyFont="1" applyFill="1" applyBorder="1" applyAlignment="1">
      <alignment vertical="center"/>
    </xf>
    <xf numFmtId="49" fontId="13" fillId="0" borderId="14" xfId="1" applyNumberFormat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distributed" vertical="center"/>
    </xf>
    <xf numFmtId="0" fontId="3" fillId="0" borderId="17" xfId="1" applyFont="1" applyFill="1" applyBorder="1" applyAlignment="1">
      <alignment horizontal="distributed" vertical="center"/>
    </xf>
    <xf numFmtId="0" fontId="13" fillId="0" borderId="20" xfId="1" applyNumberFormat="1" applyFont="1" applyFill="1" applyBorder="1" applyAlignment="1">
      <alignment horizontal="center" vertical="center"/>
    </xf>
    <xf numFmtId="0" fontId="3" fillId="0" borderId="0" xfId="1" applyFont="1" applyFill="1" applyAlignment="1"/>
    <xf numFmtId="49" fontId="3" fillId="0" borderId="0" xfId="1" applyNumberFormat="1" applyFont="1" applyFill="1" applyAlignment="1"/>
    <xf numFmtId="49" fontId="3" fillId="0" borderId="0" xfId="1" applyNumberFormat="1" applyFont="1" applyFill="1" applyAlignment="1">
      <alignment vertical="top"/>
    </xf>
    <xf numFmtId="0" fontId="3" fillId="0" borderId="1" xfId="1" applyFont="1" applyFill="1" applyBorder="1" applyAlignment="1"/>
    <xf numFmtId="178" fontId="3" fillId="0" borderId="1" xfId="2" applyNumberFormat="1" applyFont="1" applyFill="1" applyBorder="1" applyAlignment="1">
      <alignment vertical="center"/>
    </xf>
    <xf numFmtId="38" fontId="3" fillId="0" borderId="1" xfId="1" applyNumberFormat="1" applyFont="1" applyFill="1" applyBorder="1" applyAlignment="1">
      <alignment vertical="center"/>
    </xf>
    <xf numFmtId="0" fontId="3" fillId="0" borderId="5" xfId="1" applyFont="1" applyFill="1" applyBorder="1" applyAlignment="1">
      <alignment vertical="center"/>
    </xf>
    <xf numFmtId="0" fontId="3" fillId="0" borderId="6" xfId="1" applyFont="1" applyFill="1" applyBorder="1" applyAlignment="1">
      <alignment vertical="center"/>
    </xf>
    <xf numFmtId="186" fontId="3" fillId="0" borderId="0" xfId="1" applyNumberFormat="1" applyFont="1" applyFill="1" applyAlignment="1">
      <alignment horizontal="center" vertical="center"/>
    </xf>
    <xf numFmtId="3" fontId="3" fillId="0" borderId="14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178" fontId="3" fillId="0" borderId="14" xfId="1" applyNumberFormat="1" applyFont="1" applyFill="1" applyBorder="1" applyAlignment="1">
      <alignment horizontal="right" vertical="center"/>
    </xf>
    <xf numFmtId="178" fontId="3" fillId="0" borderId="0" xfId="1" applyNumberFormat="1" applyFont="1" applyFill="1" applyBorder="1" applyAlignment="1">
      <alignment horizontal="right" vertical="center"/>
    </xf>
    <xf numFmtId="178" fontId="3" fillId="0" borderId="14" xfId="2" applyNumberFormat="1" applyFont="1" applyFill="1" applyBorder="1" applyAlignment="1">
      <alignment horizontal="right" vertical="center"/>
    </xf>
    <xf numFmtId="3" fontId="13" fillId="0" borderId="14" xfId="1" applyNumberFormat="1" applyFont="1" applyFill="1" applyBorder="1" applyAlignment="1">
      <alignment horizontal="right" vertical="center"/>
    </xf>
    <xf numFmtId="3" fontId="13" fillId="0" borderId="0" xfId="1" applyNumberFormat="1" applyFont="1" applyFill="1" applyBorder="1" applyAlignment="1">
      <alignment horizontal="right" vertical="center"/>
    </xf>
    <xf numFmtId="191" fontId="3" fillId="0" borderId="0" xfId="1" applyNumberFormat="1" applyFont="1" applyFill="1" applyBorder="1" applyAlignment="1">
      <alignment horizontal="center" vertical="center"/>
    </xf>
    <xf numFmtId="186" fontId="3" fillId="0" borderId="0" xfId="1" applyNumberFormat="1" applyFont="1" applyFill="1" applyBorder="1" applyAlignment="1">
      <alignment horizontal="center" vertical="center"/>
    </xf>
    <xf numFmtId="38" fontId="3" fillId="0" borderId="0" xfId="7" applyFont="1" applyFill="1" applyBorder="1" applyAlignment="1">
      <alignment vertical="center"/>
    </xf>
    <xf numFmtId="38" fontId="13" fillId="0" borderId="14" xfId="7" applyFont="1" applyFill="1" applyBorder="1" applyAlignment="1">
      <alignment vertical="center"/>
    </xf>
    <xf numFmtId="38" fontId="13" fillId="0" borderId="0" xfId="7" applyFont="1" applyFill="1" applyBorder="1" applyAlignment="1">
      <alignment vertical="center"/>
    </xf>
    <xf numFmtId="3" fontId="13" fillId="0" borderId="20" xfId="1" applyNumberFormat="1" applyFont="1" applyFill="1" applyBorder="1" applyAlignment="1">
      <alignment horizontal="right" vertical="center"/>
    </xf>
    <xf numFmtId="3" fontId="13" fillId="0" borderId="20" xfId="1" applyNumberFormat="1" applyFont="1" applyFill="1" applyBorder="1" applyAlignment="1">
      <alignment vertical="center"/>
    </xf>
    <xf numFmtId="191" fontId="3" fillId="0" borderId="0" xfId="1" applyNumberFormat="1" applyFont="1" applyFill="1" applyAlignment="1">
      <alignment horizontal="center" vertical="center"/>
    </xf>
    <xf numFmtId="3" fontId="3" fillId="0" borderId="0" xfId="2" applyNumberFormat="1" applyFont="1" applyFill="1" applyBorder="1" applyAlignment="1">
      <alignment horizontal="right" vertical="center"/>
    </xf>
    <xf numFmtId="38" fontId="3" fillId="0" borderId="0" xfId="1" applyNumberFormat="1" applyFont="1" applyFill="1" applyBorder="1" applyAlignment="1">
      <alignment vertical="center"/>
    </xf>
    <xf numFmtId="38" fontId="3" fillId="0" borderId="0" xfId="2" applyFont="1" applyFill="1" applyAlignment="1">
      <alignment vertical="center"/>
    </xf>
    <xf numFmtId="49" fontId="3" fillId="0" borderId="14" xfId="1" applyNumberFormat="1" applyFont="1" applyBorder="1" applyAlignment="1">
      <alignment horizontal="center" vertical="center"/>
    </xf>
    <xf numFmtId="0" fontId="13" fillId="0" borderId="0" xfId="1" applyNumberFormat="1" applyFont="1" applyFill="1" applyBorder="1" applyAlignment="1">
      <alignment horizontal="center" vertical="center"/>
    </xf>
    <xf numFmtId="49" fontId="13" fillId="0" borderId="14" xfId="1" applyNumberFormat="1" applyFont="1" applyBorder="1" applyAlignment="1">
      <alignment horizontal="center" vertical="center"/>
    </xf>
    <xf numFmtId="0" fontId="13" fillId="0" borderId="20" xfId="1" applyFont="1" applyFill="1" applyBorder="1" applyAlignment="1">
      <alignment horizontal="center" vertical="center"/>
    </xf>
    <xf numFmtId="49" fontId="3" fillId="0" borderId="5" xfId="1" applyNumberFormat="1" applyFont="1" applyFill="1" applyBorder="1" applyAlignment="1">
      <alignment horizontal="left" vertical="center"/>
    </xf>
    <xf numFmtId="49" fontId="5" fillId="0" borderId="0" xfId="1" applyNumberFormat="1" applyFont="1" applyFill="1" applyAlignment="1">
      <alignment horizontal="right" vertical="center"/>
    </xf>
    <xf numFmtId="49" fontId="3" fillId="0" borderId="19" xfId="1" applyNumberFormat="1" applyFont="1" applyFill="1" applyBorder="1" applyAlignment="1">
      <alignment horizontal="center" vertical="center" shrinkToFit="1"/>
    </xf>
    <xf numFmtId="49" fontId="3" fillId="0" borderId="18" xfId="1" applyNumberFormat="1" applyFont="1" applyFill="1" applyBorder="1" applyAlignment="1">
      <alignment horizontal="center" vertical="center" shrinkToFit="1"/>
    </xf>
    <xf numFmtId="49" fontId="13" fillId="0" borderId="20" xfId="1" applyNumberFormat="1" applyFont="1" applyFill="1" applyBorder="1" applyAlignment="1">
      <alignment horizontal="center" vertical="center"/>
    </xf>
    <xf numFmtId="49" fontId="17" fillId="0" borderId="0" xfId="1" applyNumberFormat="1" applyFont="1" applyFill="1" applyBorder="1" applyAlignment="1">
      <alignment vertical="center"/>
    </xf>
    <xf numFmtId="178" fontId="13" fillId="0" borderId="0" xfId="2" applyNumberFormat="1" applyFont="1" applyFill="1" applyBorder="1" applyAlignment="1">
      <alignment horizontal="right" vertical="center"/>
    </xf>
    <xf numFmtId="178" fontId="13" fillId="0" borderId="0" xfId="1" applyNumberFormat="1" applyFont="1" applyFill="1" applyBorder="1" applyAlignment="1">
      <alignment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" fillId="0" borderId="16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17" xfId="1" applyFont="1" applyFill="1" applyBorder="1" applyAlignment="1">
      <alignment horizontal="center" vertical="center"/>
    </xf>
    <xf numFmtId="0" fontId="3" fillId="0" borderId="14" xfId="1" applyFont="1" applyFill="1" applyBorder="1" applyAlignment="1">
      <alignment horizontal="center" vertical="center"/>
    </xf>
    <xf numFmtId="0" fontId="3" fillId="0" borderId="19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Alignment="1">
      <alignment horizontal="distributed" vertical="center"/>
    </xf>
    <xf numFmtId="0" fontId="3" fillId="0" borderId="0" xfId="1" applyFont="1" applyFill="1" applyBorder="1" applyAlignment="1">
      <alignment horizontal="distributed" vertical="center"/>
    </xf>
    <xf numFmtId="179" fontId="10" fillId="0" borderId="1" xfId="1" applyNumberFormat="1" applyFont="1" applyFill="1" applyBorder="1" applyAlignment="1">
      <alignment horizontal="center" vertical="center"/>
    </xf>
    <xf numFmtId="179" fontId="10" fillId="0" borderId="0" xfId="1" applyNumberFormat="1" applyFont="1" applyFill="1" applyBorder="1" applyAlignment="1">
      <alignment horizontal="center" vertical="center"/>
    </xf>
    <xf numFmtId="179" fontId="10" fillId="0" borderId="8" xfId="1" applyNumberFormat="1" applyFont="1" applyFill="1" applyBorder="1" applyAlignment="1">
      <alignment horizontal="center" vertical="center"/>
    </xf>
    <xf numFmtId="179" fontId="10" fillId="0" borderId="3" xfId="1" applyNumberFormat="1" applyFont="1" applyFill="1" applyBorder="1" applyAlignment="1">
      <alignment horizontal="center" vertical="center"/>
    </xf>
    <xf numFmtId="179" fontId="10" fillId="0" borderId="9" xfId="1" applyNumberFormat="1" applyFont="1" applyFill="1" applyBorder="1" applyAlignment="1">
      <alignment horizontal="center" vertical="center"/>
    </xf>
    <xf numFmtId="179" fontId="10" fillId="0" borderId="17" xfId="1" applyNumberFormat="1" applyFont="1" applyFill="1" applyBorder="1" applyAlignment="1">
      <alignment horizontal="center" vertical="center"/>
    </xf>
    <xf numFmtId="49" fontId="10" fillId="0" borderId="19" xfId="1" applyNumberFormat="1" applyFont="1" applyFill="1" applyBorder="1" applyAlignment="1">
      <alignment horizontal="center" vertical="center"/>
    </xf>
    <xf numFmtId="49" fontId="10" fillId="0" borderId="15" xfId="1" applyNumberFormat="1" applyFont="1" applyFill="1" applyBorder="1" applyAlignment="1">
      <alignment horizontal="center" vertical="center"/>
    </xf>
    <xf numFmtId="49" fontId="10" fillId="0" borderId="16" xfId="1" applyNumberFormat="1" applyFont="1" applyFill="1" applyBorder="1" applyAlignment="1">
      <alignment horizontal="center" vertical="center"/>
    </xf>
    <xf numFmtId="179" fontId="10" fillId="0" borderId="11" xfId="1" applyNumberFormat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 shrinkToFit="1"/>
    </xf>
    <xf numFmtId="0" fontId="3" fillId="0" borderId="0" xfId="1" applyFont="1" applyFill="1" applyAlignment="1">
      <alignment vertical="center"/>
    </xf>
    <xf numFmtId="0" fontId="3" fillId="0" borderId="11" xfId="1" applyFont="1" applyFill="1" applyBorder="1" applyAlignment="1">
      <alignment horizontal="center" vertical="center"/>
    </xf>
    <xf numFmtId="0" fontId="3" fillId="0" borderId="12" xfId="1" applyFont="1" applyFill="1" applyBorder="1" applyAlignment="1">
      <alignment horizontal="center" vertical="center"/>
    </xf>
    <xf numFmtId="0" fontId="10" fillId="0" borderId="16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distributed" vertical="center"/>
    </xf>
    <xf numFmtId="0" fontId="7" fillId="0" borderId="13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shrinkToFit="1"/>
    </xf>
    <xf numFmtId="186" fontId="3" fillId="0" borderId="8" xfId="1" applyNumberFormat="1" applyFont="1" applyFill="1" applyBorder="1" applyAlignment="1">
      <alignment horizontal="center" vertical="center" shrinkToFit="1"/>
    </xf>
    <xf numFmtId="0" fontId="3" fillId="0" borderId="0" xfId="1" applyFont="1" applyFill="1" applyAlignment="1">
      <alignment horizontal="left" vertical="center"/>
    </xf>
    <xf numFmtId="0" fontId="3" fillId="0" borderId="20" xfId="1" applyFont="1" applyFill="1" applyBorder="1" applyAlignment="1">
      <alignment horizontal="center" vertical="center"/>
    </xf>
    <xf numFmtId="49" fontId="3" fillId="0" borderId="14" xfId="1" applyNumberFormat="1" applyFont="1" applyFill="1" applyBorder="1" applyAlignment="1">
      <alignment horizontal="center" vertical="center"/>
    </xf>
    <xf numFmtId="49" fontId="3" fillId="0" borderId="19" xfId="1" applyNumberFormat="1" applyFont="1" applyFill="1" applyBorder="1" applyAlignment="1">
      <alignment horizontal="center" vertical="center"/>
    </xf>
    <xf numFmtId="49" fontId="3" fillId="0" borderId="11" xfId="1" applyNumberFormat="1" applyFont="1" applyFill="1" applyBorder="1" applyAlignment="1">
      <alignment horizontal="center" vertical="center"/>
    </xf>
    <xf numFmtId="49" fontId="3" fillId="0" borderId="5" xfId="1" applyNumberFormat="1" applyFont="1" applyFill="1" applyBorder="1" applyAlignment="1">
      <alignment horizontal="center" vertical="center"/>
    </xf>
    <xf numFmtId="0" fontId="22" fillId="0" borderId="0" xfId="1" applyFont="1" applyFill="1" applyAlignment="1">
      <alignment vertical="center"/>
    </xf>
    <xf numFmtId="187" fontId="3" fillId="0" borderId="0" xfId="7" applyNumberFormat="1" applyFont="1" applyFill="1" applyBorder="1" applyAlignment="1">
      <alignment horizontal="right" vertical="center"/>
    </xf>
    <xf numFmtId="193" fontId="3" fillId="0" borderId="0" xfId="7" applyNumberFormat="1" applyFont="1" applyFill="1" applyBorder="1" applyAlignment="1">
      <alignment horizontal="right" vertical="center"/>
    </xf>
    <xf numFmtId="179" fontId="3" fillId="0" borderId="0" xfId="7" applyNumberFormat="1" applyFont="1" applyFill="1" applyAlignment="1">
      <alignment horizontal="right" vertical="center"/>
    </xf>
    <xf numFmtId="195" fontId="3" fillId="0" borderId="20" xfId="7" applyNumberFormat="1" applyFont="1" applyFill="1" applyBorder="1" applyAlignment="1">
      <alignment horizontal="right" vertical="center"/>
    </xf>
    <xf numFmtId="179" fontId="3" fillId="0" borderId="20" xfId="7" applyNumberFormat="1" applyFont="1" applyFill="1" applyBorder="1" applyAlignment="1">
      <alignment horizontal="right" vertical="center"/>
    </xf>
    <xf numFmtId="193" fontId="3" fillId="0" borderId="20" xfId="7" applyNumberFormat="1" applyFont="1" applyFill="1" applyBorder="1" applyAlignment="1">
      <alignment horizontal="right" vertical="center"/>
    </xf>
    <xf numFmtId="195" fontId="3" fillId="0" borderId="23" xfId="7" applyNumberFormat="1" applyFont="1" applyFill="1" applyBorder="1" applyAlignment="1">
      <alignment horizontal="right" vertical="center"/>
    </xf>
    <xf numFmtId="0" fontId="3" fillId="0" borderId="20" xfId="1" applyFont="1" applyFill="1" applyBorder="1" applyAlignment="1">
      <alignment horizontal="right" vertical="center"/>
    </xf>
    <xf numFmtId="49" fontId="10" fillId="0" borderId="0" xfId="1" applyNumberFormat="1" applyFont="1" applyFill="1" applyAlignment="1">
      <alignment horizontal="center" vertical="center"/>
    </xf>
    <xf numFmtId="38" fontId="13" fillId="0" borderId="0" xfId="7" applyFont="1" applyFill="1" applyBorder="1" applyAlignment="1">
      <alignment horizontal="right" vertical="center"/>
    </xf>
    <xf numFmtId="49" fontId="19" fillId="0" borderId="0" xfId="1" applyNumberFormat="1" applyFont="1" applyFill="1" applyAlignment="1">
      <alignment horizontal="center" vertical="center"/>
    </xf>
    <xf numFmtId="49" fontId="19" fillId="0" borderId="15" xfId="1" applyNumberFormat="1" applyFont="1" applyFill="1" applyBorder="1" applyAlignment="1">
      <alignment horizontal="center" vertical="center"/>
    </xf>
    <xf numFmtId="0" fontId="3" fillId="0" borderId="0" xfId="7" applyNumberFormat="1" applyFont="1" applyFill="1" applyBorder="1" applyAlignment="1">
      <alignment horizontal="right" vertical="center"/>
    </xf>
    <xf numFmtId="0" fontId="3" fillId="0" borderId="20" xfId="7" applyNumberFormat="1" applyFont="1" applyFill="1" applyBorder="1" applyAlignment="1">
      <alignment horizontal="right" vertical="center"/>
    </xf>
    <xf numFmtId="176" fontId="3" fillId="0" borderId="0" xfId="1" applyNumberFormat="1" applyFont="1" applyFill="1" applyAlignment="1">
      <alignment horizontal="right" vertical="center"/>
    </xf>
    <xf numFmtId="179" fontId="19" fillId="0" borderId="14" xfId="1" applyNumberFormat="1" applyFont="1" applyFill="1" applyBorder="1" applyAlignment="1">
      <alignment vertical="center"/>
    </xf>
    <xf numFmtId="195" fontId="10" fillId="0" borderId="0" xfId="1" applyNumberFormat="1" applyFont="1" applyFill="1" applyBorder="1" applyAlignment="1">
      <alignment vertical="center"/>
    </xf>
    <xf numFmtId="195" fontId="10" fillId="0" borderId="0" xfId="2" applyNumberFormat="1" applyFont="1" applyFill="1" applyBorder="1" applyAlignment="1">
      <alignment vertical="center"/>
    </xf>
    <xf numFmtId="195" fontId="10" fillId="0" borderId="0" xfId="1" applyNumberFormat="1" applyFont="1" applyFill="1" applyBorder="1" applyAlignment="1">
      <alignment horizontal="right" vertical="center"/>
    </xf>
    <xf numFmtId="195" fontId="10" fillId="0" borderId="33" xfId="1" applyNumberFormat="1" applyFont="1" applyFill="1" applyBorder="1" applyAlignment="1">
      <alignment vertical="center"/>
    </xf>
    <xf numFmtId="193" fontId="10" fillId="0" borderId="33" xfId="1" applyNumberFormat="1" applyFont="1" applyFill="1" applyBorder="1" applyAlignment="1">
      <alignment horizontal="right" vertical="center"/>
    </xf>
    <xf numFmtId="195" fontId="10" fillId="0" borderId="33" xfId="2" applyNumberFormat="1" applyFont="1" applyFill="1" applyBorder="1" applyAlignment="1">
      <alignment vertical="center"/>
    </xf>
    <xf numFmtId="195" fontId="10" fillId="0" borderId="36" xfId="1" applyNumberFormat="1" applyFont="1" applyFill="1" applyBorder="1" applyAlignment="1">
      <alignment vertical="center"/>
    </xf>
    <xf numFmtId="195" fontId="10" fillId="0" borderId="36" xfId="1" applyNumberFormat="1" applyFont="1" applyFill="1" applyBorder="1" applyAlignment="1">
      <alignment horizontal="right" vertical="center"/>
    </xf>
    <xf numFmtId="195" fontId="10" fillId="0" borderId="36" xfId="2" applyNumberFormat="1" applyFont="1" applyFill="1" applyBorder="1" applyAlignment="1">
      <alignment vertical="center"/>
    </xf>
    <xf numFmtId="197" fontId="10" fillId="0" borderId="0" xfId="1" applyNumberFormat="1" applyFont="1" applyFill="1" applyBorder="1" applyAlignment="1">
      <alignment horizontal="right" vertical="center"/>
    </xf>
    <xf numFmtId="197" fontId="10" fillId="0" borderId="33" xfId="1" applyNumberFormat="1" applyFont="1" applyFill="1" applyBorder="1" applyAlignment="1">
      <alignment horizontal="right" vertical="center"/>
    </xf>
    <xf numFmtId="197" fontId="10" fillId="0" borderId="36" xfId="1" applyNumberFormat="1" applyFont="1" applyFill="1" applyBorder="1" applyAlignment="1">
      <alignment horizontal="right" vertical="center"/>
    </xf>
    <xf numFmtId="195" fontId="10" fillId="0" borderId="20" xfId="1" applyNumberFormat="1" applyFont="1" applyFill="1" applyBorder="1" applyAlignment="1">
      <alignment vertical="center"/>
    </xf>
    <xf numFmtId="197" fontId="10" fillId="0" borderId="20" xfId="1" applyNumberFormat="1" applyFont="1" applyFill="1" applyBorder="1" applyAlignment="1">
      <alignment horizontal="right" vertical="center"/>
    </xf>
    <xf numFmtId="195" fontId="10" fillId="0" borderId="20" xfId="1" applyNumberFormat="1" applyFont="1" applyFill="1" applyBorder="1" applyAlignment="1">
      <alignment horizontal="right" vertical="center"/>
    </xf>
    <xf numFmtId="195" fontId="10" fillId="0" borderId="20" xfId="2" applyNumberFormat="1" applyFont="1" applyFill="1" applyBorder="1" applyAlignment="1">
      <alignment vertical="center"/>
    </xf>
    <xf numFmtId="180" fontId="9" fillId="0" borderId="0" xfId="1" applyNumberFormat="1" applyFont="1" applyFill="1" applyAlignment="1">
      <alignment horizontal="left" vertical="center"/>
    </xf>
    <xf numFmtId="192" fontId="3" fillId="0" borderId="0" xfId="2" applyNumberFormat="1" applyFont="1" applyFill="1" applyBorder="1" applyAlignment="1">
      <alignment vertical="center"/>
    </xf>
    <xf numFmtId="193" fontId="3" fillId="0" borderId="0" xfId="1" applyNumberFormat="1" applyFont="1" applyFill="1" applyBorder="1" applyAlignment="1">
      <alignment horizontal="right" vertical="center"/>
    </xf>
    <xf numFmtId="180" fontId="3" fillId="0" borderId="0" xfId="2" applyNumberFormat="1" applyFont="1" applyFill="1" applyBorder="1" applyAlignment="1">
      <alignment vertical="center"/>
    </xf>
    <xf numFmtId="180" fontId="3" fillId="0" borderId="0" xfId="1" applyNumberFormat="1" applyFont="1" applyFill="1" applyBorder="1" applyAlignment="1">
      <alignment horizontal="right" vertical="center"/>
    </xf>
    <xf numFmtId="193" fontId="3" fillId="0" borderId="0" xfId="2" applyNumberFormat="1" applyFont="1" applyFill="1" applyBorder="1" applyAlignment="1">
      <alignment horizontal="right" vertical="center"/>
    </xf>
    <xf numFmtId="41" fontId="3" fillId="0" borderId="0" xfId="1" applyNumberFormat="1" applyFont="1" applyFill="1" applyBorder="1" applyAlignment="1">
      <alignment horizontal="distributed" vertical="center"/>
    </xf>
    <xf numFmtId="192" fontId="3" fillId="0" borderId="0" xfId="2" applyNumberFormat="1" applyFont="1" applyFill="1" applyBorder="1" applyAlignment="1">
      <alignment horizontal="right" vertical="center"/>
    </xf>
    <xf numFmtId="41" fontId="3" fillId="0" borderId="0" xfId="1" applyNumberFormat="1" applyFont="1" applyFill="1" applyBorder="1" applyAlignment="1">
      <alignment horizontal="distributed"/>
    </xf>
    <xf numFmtId="188" fontId="13" fillId="0" borderId="0" xfId="1" applyNumberFormat="1" applyFont="1" applyFill="1" applyBorder="1" applyAlignment="1">
      <alignment horizontal="right" vertical="center"/>
    </xf>
    <xf numFmtId="185" fontId="19" fillId="0" borderId="0" xfId="2" applyNumberFormat="1" applyFont="1" applyFill="1" applyBorder="1" applyAlignment="1">
      <alignment horizontal="right" vertical="center"/>
    </xf>
    <xf numFmtId="41" fontId="20" fillId="0" borderId="41" xfId="1" applyNumberFormat="1" applyFont="1" applyFill="1" applyBorder="1" applyAlignment="1">
      <alignment horizontal="right" vertical="center"/>
    </xf>
    <xf numFmtId="41" fontId="20" fillId="0" borderId="40" xfId="1" applyNumberFormat="1" applyFont="1" applyFill="1" applyBorder="1" applyAlignment="1">
      <alignment horizontal="right" vertical="center"/>
    </xf>
    <xf numFmtId="38" fontId="13" fillId="0" borderId="0" xfId="2" applyFont="1" applyFill="1" applyBorder="1" applyAlignment="1">
      <alignment horizontal="right" vertical="center"/>
    </xf>
    <xf numFmtId="195" fontId="13" fillId="0" borderId="14" xfId="7" applyNumberFormat="1" applyFont="1" applyFill="1" applyBorder="1" applyAlignment="1">
      <alignment vertical="center"/>
    </xf>
    <xf numFmtId="38" fontId="13" fillId="0" borderId="21" xfId="2" applyFont="1" applyFill="1" applyBorder="1" applyAlignment="1">
      <alignment vertical="center"/>
    </xf>
    <xf numFmtId="38" fontId="13" fillId="0" borderId="20" xfId="7" applyFont="1" applyFill="1" applyBorder="1" applyAlignment="1">
      <alignment vertical="center"/>
    </xf>
    <xf numFmtId="178" fontId="13" fillId="0" borderId="20" xfId="2" applyNumberFormat="1" applyFont="1" applyFill="1" applyBorder="1" applyAlignment="1">
      <alignment horizontal="right" vertical="center"/>
    </xf>
    <xf numFmtId="38" fontId="13" fillId="0" borderId="0" xfId="1" applyNumberFormat="1" applyFont="1" applyFill="1" applyBorder="1" applyAlignment="1">
      <alignment vertical="center"/>
    </xf>
    <xf numFmtId="179" fontId="10" fillId="0" borderId="0" xfId="1" applyNumberFormat="1" applyFont="1" applyFill="1" applyBorder="1" applyAlignment="1">
      <alignment horizontal="distributed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right" vertical="center"/>
    </xf>
    <xf numFmtId="0" fontId="23" fillId="0" borderId="0" xfId="1" applyFont="1" applyAlignment="1">
      <alignment vertical="center"/>
    </xf>
    <xf numFmtId="0" fontId="24" fillId="0" borderId="0" xfId="8" applyFont="1">
      <alignment vertical="center"/>
    </xf>
    <xf numFmtId="0" fontId="24" fillId="0" borderId="4" xfId="8" applyFont="1" applyBorder="1">
      <alignment vertical="center"/>
    </xf>
    <xf numFmtId="0" fontId="24" fillId="0" borderId="5" xfId="8" applyFont="1" applyBorder="1">
      <alignment vertical="center"/>
    </xf>
    <xf numFmtId="0" fontId="24" fillId="0" borderId="5" xfId="8" applyFont="1" applyBorder="1" applyAlignment="1">
      <alignment horizontal="right" vertical="center"/>
    </xf>
    <xf numFmtId="0" fontId="24" fillId="0" borderId="6" xfId="8" applyFont="1" applyBorder="1">
      <alignment vertical="center"/>
    </xf>
    <xf numFmtId="0" fontId="3" fillId="0" borderId="10" xfId="1" applyFont="1" applyBorder="1" applyAlignment="1">
      <alignment horizontal="center" vertical="center" shrinkToFit="1"/>
    </xf>
    <xf numFmtId="0" fontId="3" fillId="0" borderId="18" xfId="1" applyFont="1" applyBorder="1" applyAlignment="1">
      <alignment horizontal="center" vertical="center" shrinkToFit="1"/>
    </xf>
    <xf numFmtId="0" fontId="3" fillId="0" borderId="0" xfId="1" applyFont="1" applyAlignment="1">
      <alignment vertical="center" shrinkToFit="1"/>
    </xf>
    <xf numFmtId="0" fontId="3" fillId="0" borderId="1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5" xfId="1" applyFont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49" fontId="3" fillId="0" borderId="25" xfId="1" applyNumberFormat="1" applyFont="1" applyBorder="1" applyAlignment="1">
      <alignment horizontal="center" vertical="center"/>
    </xf>
    <xf numFmtId="178" fontId="3" fillId="0" borderId="9" xfId="2" applyNumberFormat="1" applyFont="1" applyFill="1" applyBorder="1" applyAlignment="1">
      <alignment vertical="center"/>
    </xf>
    <xf numFmtId="178" fontId="13" fillId="0" borderId="9" xfId="2" applyNumberFormat="1" applyFont="1" applyFill="1" applyBorder="1" applyAlignment="1">
      <alignment vertical="center"/>
    </xf>
    <xf numFmtId="178" fontId="13" fillId="0" borderId="9" xfId="2" applyNumberFormat="1" applyFont="1" applyFill="1" applyBorder="1" applyAlignment="1">
      <alignment horizontal="right" vertical="center"/>
    </xf>
    <xf numFmtId="0" fontId="24" fillId="0" borderId="20" xfId="8" applyFont="1" applyBorder="1">
      <alignment vertical="center"/>
    </xf>
    <xf numFmtId="0" fontId="3" fillId="0" borderId="23" xfId="1" applyFont="1" applyBorder="1" applyAlignment="1">
      <alignment horizontal="center" vertical="center"/>
    </xf>
    <xf numFmtId="0" fontId="3" fillId="0" borderId="21" xfId="1" applyFont="1" applyBorder="1" applyAlignment="1">
      <alignment vertical="center"/>
    </xf>
    <xf numFmtId="0" fontId="3" fillId="0" borderId="20" xfId="1" applyFont="1" applyBorder="1" applyAlignment="1">
      <alignment horizontal="center" vertical="center"/>
    </xf>
    <xf numFmtId="0" fontId="3" fillId="0" borderId="20" xfId="1" applyFont="1" applyBorder="1" applyAlignment="1">
      <alignment vertical="center"/>
    </xf>
    <xf numFmtId="0" fontId="3" fillId="0" borderId="43" xfId="1" applyFont="1" applyBorder="1" applyAlignment="1">
      <alignment vertical="center"/>
    </xf>
    <xf numFmtId="49" fontId="3" fillId="0" borderId="21" xfId="1" applyNumberFormat="1" applyFont="1" applyBorder="1" applyAlignment="1">
      <alignment vertical="center"/>
    </xf>
    <xf numFmtId="49" fontId="9" fillId="0" borderId="0" xfId="1" applyNumberFormat="1" applyFont="1" applyAlignment="1">
      <alignment vertical="center"/>
    </xf>
    <xf numFmtId="0" fontId="3" fillId="0" borderId="4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3" fillId="0" borderId="6" xfId="1" applyFont="1" applyBorder="1" applyAlignment="1">
      <alignment horizontal="right" vertical="center"/>
    </xf>
    <xf numFmtId="0" fontId="3" fillId="0" borderId="6" xfId="1" applyFont="1" applyBorder="1" applyAlignment="1">
      <alignment vertical="center"/>
    </xf>
    <xf numFmtId="0" fontId="3" fillId="0" borderId="10" xfId="1" applyFont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  <xf numFmtId="38" fontId="3" fillId="0" borderId="22" xfId="2" applyFont="1" applyFill="1" applyBorder="1" applyAlignment="1">
      <alignment vertical="center"/>
    </xf>
    <xf numFmtId="38" fontId="3" fillId="0" borderId="9" xfId="2" applyFont="1" applyFill="1" applyBorder="1" applyAlignment="1">
      <alignment vertical="center"/>
    </xf>
    <xf numFmtId="38" fontId="3" fillId="0" borderId="10" xfId="2" applyFont="1" applyFill="1" applyBorder="1" applyAlignment="1">
      <alignment horizontal="right" vertical="center"/>
    </xf>
    <xf numFmtId="38" fontId="3" fillId="0" borderId="14" xfId="2" applyFont="1" applyFill="1" applyBorder="1" applyAlignment="1">
      <alignment horizontal="right" vertical="center"/>
    </xf>
    <xf numFmtId="186" fontId="3" fillId="0" borderId="8" xfId="1" applyNumberFormat="1" applyFont="1" applyBorder="1" applyAlignment="1">
      <alignment horizontal="center" vertical="center"/>
    </xf>
    <xf numFmtId="38" fontId="3" fillId="0" borderId="8" xfId="2" applyFont="1" applyFill="1" applyBorder="1" applyAlignment="1">
      <alignment horizontal="right" vertical="center"/>
    </xf>
    <xf numFmtId="38" fontId="3" fillId="0" borderId="9" xfId="2" applyFont="1" applyFill="1" applyBorder="1" applyAlignment="1">
      <alignment horizontal="right" vertical="center"/>
    </xf>
    <xf numFmtId="0" fontId="13" fillId="0" borderId="0" xfId="1" applyFont="1" applyAlignment="1">
      <alignment vertical="center"/>
    </xf>
    <xf numFmtId="0" fontId="13" fillId="0" borderId="8" xfId="1" applyFont="1" applyBorder="1" applyAlignment="1">
      <alignment horizontal="center" vertical="center"/>
    </xf>
    <xf numFmtId="38" fontId="13" fillId="0" borderId="8" xfId="2" applyFont="1" applyFill="1" applyBorder="1" applyAlignment="1">
      <alignment vertical="center"/>
    </xf>
    <xf numFmtId="38" fontId="13" fillId="0" borderId="9" xfId="2" applyFont="1" applyFill="1" applyBorder="1" applyAlignment="1">
      <alignment vertical="center"/>
    </xf>
    <xf numFmtId="38" fontId="13" fillId="0" borderId="9" xfId="2" applyFont="1" applyFill="1" applyBorder="1" applyAlignment="1">
      <alignment horizontal="right" vertical="center"/>
    </xf>
    <xf numFmtId="0" fontId="12" fillId="0" borderId="23" xfId="1" applyFont="1" applyBorder="1" applyAlignment="1">
      <alignment horizontal="center" vertical="center"/>
    </xf>
    <xf numFmtId="38" fontId="12" fillId="0" borderId="20" xfId="2" applyFont="1" applyFill="1" applyBorder="1" applyAlignment="1">
      <alignment vertical="center"/>
    </xf>
    <xf numFmtId="38" fontId="12" fillId="0" borderId="20" xfId="2" applyFont="1" applyFill="1" applyBorder="1" applyAlignment="1">
      <alignment horizontal="right" vertical="center"/>
    </xf>
    <xf numFmtId="38" fontId="12" fillId="0" borderId="23" xfId="2" applyFont="1" applyFill="1" applyBorder="1" applyAlignment="1">
      <alignment horizontal="right" vertical="center"/>
    </xf>
    <xf numFmtId="38" fontId="12" fillId="0" borderId="43" xfId="2" applyFont="1" applyFill="1" applyBorder="1" applyAlignment="1">
      <alignment horizontal="right" vertical="center"/>
    </xf>
    <xf numFmtId="38" fontId="12" fillId="0" borderId="43" xfId="2" applyFont="1" applyFill="1" applyBorder="1" applyAlignment="1">
      <alignment vertical="center"/>
    </xf>
    <xf numFmtId="38" fontId="12" fillId="0" borderId="21" xfId="2" applyFont="1" applyFill="1" applyBorder="1" applyAlignment="1">
      <alignment vertical="center"/>
    </xf>
    <xf numFmtId="0" fontId="3" fillId="0" borderId="1" xfId="1" applyFont="1" applyBorder="1" applyAlignment="1">
      <alignment vertical="center"/>
    </xf>
    <xf numFmtId="0" fontId="23" fillId="0" borderId="0" xfId="1" applyFont="1" applyAlignment="1">
      <alignment horizontal="center" vertical="center"/>
    </xf>
    <xf numFmtId="0" fontId="3" fillId="0" borderId="20" xfId="1" applyFont="1" applyFill="1" applyBorder="1" applyAlignment="1">
      <alignment horizontal="distributed" vertical="center" wrapText="1"/>
    </xf>
    <xf numFmtId="0" fontId="7" fillId="0" borderId="23" xfId="1" applyFont="1" applyFill="1" applyBorder="1" applyAlignment="1">
      <alignment horizontal="distributed" vertical="center"/>
    </xf>
    <xf numFmtId="0" fontId="3" fillId="0" borderId="0" xfId="1" applyFont="1" applyFill="1" applyBorder="1" applyAlignment="1">
      <alignment horizontal="distributed" vertical="center" wrapText="1"/>
    </xf>
    <xf numFmtId="0" fontId="7" fillId="0" borderId="8" xfId="1" applyFont="1" applyFill="1" applyBorder="1" applyAlignment="1">
      <alignment horizontal="distributed" vertical="center"/>
    </xf>
    <xf numFmtId="0" fontId="3" fillId="0" borderId="8" xfId="1" applyFont="1" applyFill="1" applyBorder="1" applyAlignment="1">
      <alignment horizontal="distributed" vertical="center" wrapText="1"/>
    </xf>
    <xf numFmtId="177" fontId="3" fillId="0" borderId="0" xfId="1" applyNumberFormat="1" applyFont="1" applyFill="1" applyAlignment="1">
      <alignment horizontal="distributed" vertical="center"/>
    </xf>
    <xf numFmtId="177" fontId="13" fillId="0" borderId="0" xfId="1" applyNumberFormat="1" applyFont="1" applyFill="1" applyAlignment="1">
      <alignment horizontal="distributed" vertical="center"/>
    </xf>
    <xf numFmtId="0" fontId="3" fillId="0" borderId="0" xfId="1" applyFont="1" applyFill="1" applyBorder="1" applyAlignment="1">
      <alignment vertical="center"/>
    </xf>
    <xf numFmtId="0" fontId="7" fillId="0" borderId="8" xfId="1" applyFont="1" applyFill="1" applyBorder="1" applyAlignment="1">
      <alignment horizontal="distributed" vertical="center" wrapText="1"/>
    </xf>
    <xf numFmtId="0" fontId="3" fillId="0" borderId="36" xfId="1" applyFont="1" applyFill="1" applyBorder="1" applyAlignment="1">
      <alignment horizontal="left" vertical="center" shrinkToFit="1"/>
    </xf>
    <xf numFmtId="0" fontId="3" fillId="0" borderId="37" xfId="1" applyFont="1" applyFill="1" applyBorder="1" applyAlignment="1">
      <alignment horizontal="left" vertical="center" shrinkToFit="1"/>
    </xf>
    <xf numFmtId="0" fontId="3" fillId="0" borderId="0" xfId="1" applyFont="1" applyFill="1" applyAlignment="1">
      <alignment horizontal="distributed" vertical="center"/>
    </xf>
    <xf numFmtId="0" fontId="3" fillId="0" borderId="8" xfId="1" applyFont="1" applyFill="1" applyBorder="1" applyAlignment="1">
      <alignment horizontal="distributed" vertical="center"/>
    </xf>
    <xf numFmtId="0" fontId="3" fillId="0" borderId="0" xfId="1" applyFont="1" applyFill="1" applyBorder="1" applyAlignment="1">
      <alignment horizontal="distributed" vertical="center"/>
    </xf>
    <xf numFmtId="0" fontId="3" fillId="0" borderId="7" xfId="1" applyFont="1" applyFill="1" applyBorder="1" applyAlignment="1">
      <alignment horizontal="center" vertical="center" wrapText="1"/>
    </xf>
    <xf numFmtId="0" fontId="3" fillId="0" borderId="14" xfId="1" applyFont="1" applyFill="1" applyBorder="1" applyAlignment="1">
      <alignment horizontal="center" vertical="center"/>
    </xf>
    <xf numFmtId="0" fontId="3" fillId="0" borderId="19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3" fillId="0" borderId="17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/>
    </xf>
    <xf numFmtId="0" fontId="3" fillId="0" borderId="12" xfId="1" applyFont="1" applyFill="1" applyBorder="1" applyAlignment="1">
      <alignment horizontal="center" vertical="center"/>
    </xf>
    <xf numFmtId="0" fontId="3" fillId="0" borderId="13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" fillId="0" borderId="15" xfId="1" applyFont="1" applyFill="1" applyBorder="1" applyAlignment="1">
      <alignment horizontal="center" vertical="center"/>
    </xf>
    <xf numFmtId="0" fontId="3" fillId="0" borderId="16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3" fontId="3" fillId="0" borderId="0" xfId="2" applyNumberFormat="1" applyFont="1" applyFill="1" applyBorder="1" applyAlignment="1">
      <alignment horizontal="center" vertical="center"/>
    </xf>
    <xf numFmtId="178" fontId="3" fillId="0" borderId="0" xfId="2" applyNumberFormat="1" applyFont="1" applyFill="1" applyBorder="1" applyAlignment="1">
      <alignment horizontal="center" vertical="center"/>
    </xf>
    <xf numFmtId="178" fontId="13" fillId="0" borderId="0" xfId="2" applyNumberFormat="1" applyFont="1" applyFill="1" applyBorder="1" applyAlignment="1">
      <alignment horizontal="center" vertical="center"/>
    </xf>
    <xf numFmtId="185" fontId="3" fillId="0" borderId="0" xfId="1" applyNumberFormat="1" applyFont="1" applyFill="1" applyBorder="1" applyAlignment="1">
      <alignment horizontal="center" vertical="center"/>
    </xf>
    <xf numFmtId="179" fontId="3" fillId="0" borderId="7" xfId="1" applyNumberFormat="1" applyFont="1" applyBorder="1" applyAlignment="1">
      <alignment horizontal="center" vertical="center" textRotation="255" wrapText="1"/>
    </xf>
    <xf numFmtId="179" fontId="3" fillId="0" borderId="14" xfId="1" applyNumberFormat="1" applyFont="1" applyBorder="1" applyAlignment="1">
      <alignment horizontal="center" vertical="center" textRotation="255" wrapText="1"/>
    </xf>
    <xf numFmtId="179" fontId="3" fillId="0" borderId="19" xfId="1" applyNumberFormat="1" applyFont="1" applyBorder="1" applyAlignment="1">
      <alignment horizontal="center" vertical="center" textRotation="255" wrapText="1"/>
    </xf>
    <xf numFmtId="38" fontId="3" fillId="0" borderId="0" xfId="2" applyFont="1" applyFill="1" applyBorder="1" applyAlignment="1">
      <alignment horizontal="center" vertical="center"/>
    </xf>
    <xf numFmtId="3" fontId="13" fillId="0" borderId="0" xfId="2" applyNumberFormat="1" applyFont="1" applyFill="1" applyBorder="1" applyAlignment="1">
      <alignment horizontal="center" vertical="center"/>
    </xf>
    <xf numFmtId="179" fontId="3" fillId="0" borderId="11" xfId="1" applyNumberFormat="1" applyFont="1" applyFill="1" applyBorder="1" applyAlignment="1">
      <alignment horizontal="center" vertical="center"/>
    </xf>
    <xf numFmtId="179" fontId="3" fillId="0" borderId="12" xfId="1" applyNumberFormat="1" applyFont="1" applyFill="1" applyBorder="1" applyAlignment="1">
      <alignment horizontal="center" vertical="center"/>
    </xf>
    <xf numFmtId="179" fontId="3" fillId="0" borderId="13" xfId="1" applyNumberFormat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 shrinkToFit="1"/>
    </xf>
    <xf numFmtId="0" fontId="3" fillId="0" borderId="13" xfId="1" applyFont="1" applyFill="1" applyBorder="1" applyAlignment="1">
      <alignment horizontal="center" vertical="center" shrinkToFit="1"/>
    </xf>
    <xf numFmtId="182" fontId="3" fillId="0" borderId="0" xfId="1" applyNumberFormat="1" applyFont="1" applyFill="1" applyAlignment="1">
      <alignment horizontal="distributed" vertical="center"/>
    </xf>
    <xf numFmtId="182" fontId="3" fillId="0" borderId="8" xfId="1" applyNumberFormat="1" applyFont="1" applyFill="1" applyBorder="1" applyAlignment="1">
      <alignment horizontal="distributed" vertical="center"/>
    </xf>
    <xf numFmtId="182" fontId="13" fillId="0" borderId="0" xfId="1" applyNumberFormat="1" applyFont="1" applyFill="1" applyAlignment="1">
      <alignment horizontal="distributed" vertical="center"/>
    </xf>
    <xf numFmtId="182" fontId="13" fillId="0" borderId="8" xfId="1" applyNumberFormat="1" applyFont="1" applyFill="1" applyBorder="1" applyAlignment="1">
      <alignment horizontal="distributed" vertical="center"/>
    </xf>
    <xf numFmtId="181" fontId="3" fillId="0" borderId="0" xfId="1" applyNumberFormat="1" applyFont="1" applyFill="1" applyAlignment="1">
      <alignment horizontal="distributed" vertical="center"/>
    </xf>
    <xf numFmtId="181" fontId="3" fillId="0" borderId="8" xfId="1" applyNumberFormat="1" applyFont="1" applyFill="1" applyBorder="1" applyAlignment="1">
      <alignment horizontal="distributed" vertical="center"/>
    </xf>
    <xf numFmtId="181" fontId="10" fillId="0" borderId="0" xfId="1" applyNumberFormat="1" applyFont="1" applyFill="1" applyAlignment="1">
      <alignment horizontal="distributed" vertical="center"/>
    </xf>
    <xf numFmtId="181" fontId="10" fillId="0" borderId="8" xfId="1" applyNumberFormat="1" applyFont="1" applyFill="1" applyBorder="1" applyAlignment="1">
      <alignment horizontal="distributed" vertical="center"/>
    </xf>
    <xf numFmtId="182" fontId="10" fillId="0" borderId="0" xfId="1" applyNumberFormat="1" applyFont="1" applyFill="1" applyAlignment="1">
      <alignment horizontal="distributed" vertical="center"/>
    </xf>
    <xf numFmtId="182" fontId="10" fillId="0" borderId="8" xfId="1" applyNumberFormat="1" applyFont="1" applyFill="1" applyBorder="1" applyAlignment="1">
      <alignment horizontal="distributed" vertical="center"/>
    </xf>
    <xf numFmtId="182" fontId="19" fillId="0" borderId="0" xfId="1" applyNumberFormat="1" applyFont="1" applyFill="1" applyAlignment="1">
      <alignment horizontal="distributed" vertical="center"/>
    </xf>
    <xf numFmtId="182" fontId="19" fillId="0" borderId="8" xfId="1" applyNumberFormat="1" applyFont="1" applyFill="1" applyBorder="1" applyAlignment="1">
      <alignment horizontal="distributed" vertical="center"/>
    </xf>
    <xf numFmtId="179" fontId="10" fillId="0" borderId="7" xfId="1" applyNumberFormat="1" applyFont="1" applyFill="1" applyBorder="1" applyAlignment="1">
      <alignment horizontal="center" vertical="center" textRotation="255" wrapText="1"/>
    </xf>
    <xf numFmtId="179" fontId="10" fillId="0" borderId="14" xfId="1" applyNumberFormat="1" applyFont="1" applyFill="1" applyBorder="1" applyAlignment="1">
      <alignment horizontal="center" vertical="center" textRotation="255" wrapText="1"/>
    </xf>
    <xf numFmtId="179" fontId="10" fillId="0" borderId="19" xfId="1" applyNumberFormat="1" applyFont="1" applyFill="1" applyBorder="1" applyAlignment="1">
      <alignment horizontal="center" vertical="center" textRotation="255" wrapText="1"/>
    </xf>
    <xf numFmtId="179" fontId="10" fillId="0" borderId="11" xfId="1" applyNumberFormat="1" applyFont="1" applyFill="1" applyBorder="1" applyAlignment="1">
      <alignment horizontal="center" vertical="center"/>
    </xf>
    <xf numFmtId="179" fontId="10" fillId="0" borderId="12" xfId="1" applyNumberFormat="1" applyFont="1" applyFill="1" applyBorder="1" applyAlignment="1">
      <alignment horizontal="center" vertical="center"/>
    </xf>
    <xf numFmtId="179" fontId="10" fillId="0" borderId="13" xfId="1" applyNumberFormat="1" applyFont="1" applyFill="1" applyBorder="1" applyAlignment="1">
      <alignment horizontal="center" vertical="center"/>
    </xf>
    <xf numFmtId="179" fontId="10" fillId="0" borderId="7" xfId="1" applyNumberFormat="1" applyFont="1" applyFill="1" applyBorder="1" applyAlignment="1">
      <alignment horizontal="center" vertical="center"/>
    </xf>
    <xf numFmtId="179" fontId="10" fillId="0" borderId="1" xfId="1" applyNumberFormat="1" applyFont="1" applyFill="1" applyBorder="1" applyAlignment="1">
      <alignment horizontal="center" vertical="center"/>
    </xf>
    <xf numFmtId="179" fontId="10" fillId="0" borderId="19" xfId="1" applyNumberFormat="1" applyFont="1" applyFill="1" applyBorder="1" applyAlignment="1">
      <alignment horizontal="center" vertical="center"/>
    </xf>
    <xf numFmtId="179" fontId="10" fillId="0" borderId="15" xfId="1" applyNumberFormat="1" applyFont="1" applyFill="1" applyBorder="1" applyAlignment="1">
      <alignment horizontal="center" vertical="center"/>
    </xf>
    <xf numFmtId="49" fontId="10" fillId="0" borderId="11" xfId="1" applyNumberFormat="1" applyFont="1" applyFill="1" applyBorder="1" applyAlignment="1">
      <alignment horizontal="distributed" vertical="center"/>
    </xf>
    <xf numFmtId="49" fontId="10" fillId="0" borderId="13" xfId="1" applyNumberFormat="1" applyFont="1" applyFill="1" applyBorder="1" applyAlignment="1">
      <alignment horizontal="distributed" vertical="center"/>
    </xf>
    <xf numFmtId="180" fontId="10" fillId="0" borderId="11" xfId="1" applyNumberFormat="1" applyFont="1" applyFill="1" applyBorder="1" applyAlignment="1">
      <alignment horizontal="center" vertical="center"/>
    </xf>
    <xf numFmtId="180" fontId="10" fillId="0" borderId="13" xfId="1" applyNumberFormat="1" applyFont="1" applyFill="1" applyBorder="1" applyAlignment="1">
      <alignment horizontal="center" vertical="center"/>
    </xf>
    <xf numFmtId="179" fontId="10" fillId="0" borderId="2" xfId="1" applyNumberFormat="1" applyFont="1" applyFill="1" applyBorder="1" applyAlignment="1">
      <alignment horizontal="center" vertical="center"/>
    </xf>
    <xf numFmtId="179" fontId="10" fillId="0" borderId="0" xfId="1" applyNumberFormat="1" applyFont="1" applyFill="1" applyBorder="1" applyAlignment="1">
      <alignment horizontal="center" vertical="center"/>
    </xf>
    <xf numFmtId="179" fontId="10" fillId="0" borderId="8" xfId="1" applyNumberFormat="1" applyFont="1" applyFill="1" applyBorder="1" applyAlignment="1">
      <alignment horizontal="center" vertical="center"/>
    </xf>
    <xf numFmtId="179" fontId="10" fillId="0" borderId="16" xfId="1" applyNumberFormat="1" applyFont="1" applyFill="1" applyBorder="1" applyAlignment="1">
      <alignment horizontal="center" vertical="center"/>
    </xf>
    <xf numFmtId="179" fontId="10" fillId="0" borderId="3" xfId="1" applyNumberFormat="1" applyFont="1" applyFill="1" applyBorder="1" applyAlignment="1">
      <alignment horizontal="center" vertical="center"/>
    </xf>
    <xf numFmtId="179" fontId="10" fillId="0" borderId="9" xfId="1" applyNumberFormat="1" applyFont="1" applyFill="1" applyBorder="1" applyAlignment="1">
      <alignment horizontal="center" vertical="center"/>
    </xf>
    <xf numFmtId="179" fontId="10" fillId="0" borderId="17" xfId="1" applyNumberFormat="1" applyFont="1" applyFill="1" applyBorder="1" applyAlignment="1">
      <alignment horizontal="center" vertical="center"/>
    </xf>
    <xf numFmtId="49" fontId="10" fillId="0" borderId="7" xfId="1" applyNumberFormat="1" applyFont="1" applyFill="1" applyBorder="1" applyAlignment="1">
      <alignment horizontal="center" vertical="center"/>
    </xf>
    <xf numFmtId="49" fontId="10" fillId="0" borderId="1" xfId="1" applyNumberFormat="1" applyFont="1" applyFill="1" applyBorder="1" applyAlignment="1">
      <alignment horizontal="center" vertical="center"/>
    </xf>
    <xf numFmtId="49" fontId="10" fillId="0" borderId="2" xfId="1" applyNumberFormat="1" applyFont="1" applyFill="1" applyBorder="1" applyAlignment="1">
      <alignment horizontal="center" vertical="center"/>
    </xf>
    <xf numFmtId="49" fontId="10" fillId="0" borderId="19" xfId="1" applyNumberFormat="1" applyFont="1" applyFill="1" applyBorder="1" applyAlignment="1">
      <alignment horizontal="center" vertical="center"/>
    </xf>
    <xf numFmtId="49" fontId="10" fillId="0" borderId="15" xfId="1" applyNumberFormat="1" applyFont="1" applyFill="1" applyBorder="1" applyAlignment="1">
      <alignment horizontal="center" vertical="center"/>
    </xf>
    <xf numFmtId="49" fontId="10" fillId="0" borderId="16" xfId="1" applyNumberFormat="1" applyFont="1" applyFill="1" applyBorder="1" applyAlignment="1">
      <alignment horizontal="center" vertical="center"/>
    </xf>
    <xf numFmtId="182" fontId="3" fillId="0" borderId="0" xfId="1" applyNumberFormat="1" applyFont="1" applyFill="1" applyAlignment="1">
      <alignment horizontal="center" vertical="center"/>
    </xf>
    <xf numFmtId="182" fontId="3" fillId="0" borderId="8" xfId="1" applyNumberFormat="1" applyFont="1" applyFill="1" applyBorder="1" applyAlignment="1">
      <alignment horizontal="center" vertical="center"/>
    </xf>
    <xf numFmtId="182" fontId="13" fillId="0" borderId="0" xfId="1" applyNumberFormat="1" applyFont="1" applyFill="1" applyAlignment="1">
      <alignment horizontal="center" vertical="center"/>
    </xf>
    <xf numFmtId="182" fontId="13" fillId="0" borderId="8" xfId="1" applyNumberFormat="1" applyFont="1" applyFill="1" applyBorder="1" applyAlignment="1">
      <alignment horizontal="center" vertical="center"/>
    </xf>
    <xf numFmtId="181" fontId="3" fillId="0" borderId="0" xfId="1" applyNumberFormat="1" applyFont="1" applyFill="1" applyAlignment="1">
      <alignment horizontal="center" vertical="center"/>
    </xf>
    <xf numFmtId="181" fontId="3" fillId="0" borderId="8" xfId="1" applyNumberFormat="1" applyFont="1" applyFill="1" applyBorder="1" applyAlignment="1">
      <alignment horizontal="center" vertical="center"/>
    </xf>
    <xf numFmtId="179" fontId="12" fillId="0" borderId="7" xfId="1" applyNumberFormat="1" applyFont="1" applyFill="1" applyBorder="1" applyAlignment="1">
      <alignment horizontal="center" vertical="center" textRotation="255" wrapText="1"/>
    </xf>
    <xf numFmtId="179" fontId="12" fillId="0" borderId="14" xfId="1" applyNumberFormat="1" applyFont="1" applyFill="1" applyBorder="1" applyAlignment="1">
      <alignment horizontal="center" vertical="center" textRotation="255" wrapText="1"/>
    </xf>
    <xf numFmtId="179" fontId="12" fillId="0" borderId="19" xfId="1" applyNumberFormat="1" applyFont="1" applyFill="1" applyBorder="1" applyAlignment="1">
      <alignment horizontal="center" vertical="center" textRotation="255" wrapText="1"/>
    </xf>
    <xf numFmtId="0" fontId="13" fillId="0" borderId="0" xfId="1" applyFont="1" applyFill="1" applyBorder="1" applyAlignment="1">
      <alignment horizontal="distributed" vertical="center"/>
    </xf>
    <xf numFmtId="0" fontId="13" fillId="0" borderId="8" xfId="1" applyFont="1" applyFill="1" applyBorder="1" applyAlignment="1">
      <alignment horizontal="distributed" vertical="center"/>
    </xf>
    <xf numFmtId="0" fontId="10" fillId="0" borderId="7" xfId="1" applyFont="1" applyFill="1" applyBorder="1" applyAlignment="1">
      <alignment horizontal="center" vertical="center" textRotation="255" wrapText="1"/>
    </xf>
    <xf numFmtId="0" fontId="10" fillId="0" borderId="14" xfId="1" applyFont="1" applyFill="1" applyBorder="1" applyAlignment="1">
      <alignment horizontal="center" vertical="center" textRotation="255" wrapText="1"/>
    </xf>
    <xf numFmtId="0" fontId="10" fillId="0" borderId="19" xfId="1" applyFont="1" applyFill="1" applyBorder="1" applyAlignment="1">
      <alignment horizontal="center" vertical="center" textRotation="255" wrapText="1"/>
    </xf>
    <xf numFmtId="188" fontId="19" fillId="0" borderId="0" xfId="2" applyNumberFormat="1" applyFont="1" applyFill="1" applyBorder="1" applyAlignment="1">
      <alignment horizontal="center" vertical="center"/>
    </xf>
    <xf numFmtId="188" fontId="10" fillId="0" borderId="0" xfId="2" applyNumberFormat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/>
    </xf>
    <xf numFmtId="0" fontId="10" fillId="0" borderId="9" xfId="1" applyFont="1" applyFill="1" applyBorder="1" applyAlignment="1">
      <alignment horizontal="center" vertical="center"/>
    </xf>
    <xf numFmtId="0" fontId="10" fillId="0" borderId="16" xfId="1" applyFont="1" applyFill="1" applyBorder="1" applyAlignment="1">
      <alignment horizontal="center" vertical="center"/>
    </xf>
    <xf numFmtId="0" fontId="10" fillId="0" borderId="17" xfId="1" applyFont="1" applyFill="1" applyBorder="1" applyAlignment="1">
      <alignment horizontal="center" vertical="center"/>
    </xf>
    <xf numFmtId="0" fontId="10" fillId="0" borderId="7" xfId="1" applyFont="1" applyFill="1" applyBorder="1" applyAlignment="1">
      <alignment horizontal="center" vertical="center"/>
    </xf>
    <xf numFmtId="0" fontId="10" fillId="0" borderId="14" xfId="1" applyFont="1" applyFill="1" applyBorder="1" applyAlignment="1">
      <alignment horizontal="center" vertical="center"/>
    </xf>
    <xf numFmtId="0" fontId="10" fillId="0" borderId="19" xfId="1" applyFont="1" applyFill="1" applyBorder="1" applyAlignment="1">
      <alignment horizontal="center" vertical="center"/>
    </xf>
    <xf numFmtId="0" fontId="7" fillId="0" borderId="39" xfId="1" applyFont="1" applyFill="1" applyBorder="1" applyAlignment="1">
      <alignment horizontal="center" vertical="center"/>
    </xf>
    <xf numFmtId="0" fontId="7" fillId="0" borderId="13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0" fillId="0" borderId="15" xfId="1" applyFont="1" applyFill="1" applyBorder="1" applyAlignment="1">
      <alignment horizontal="center" vertical="center"/>
    </xf>
    <xf numFmtId="0" fontId="10" fillId="0" borderId="7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distributed" vertical="center"/>
    </xf>
    <xf numFmtId="0" fontId="10" fillId="0" borderId="1" xfId="1" applyFont="1" applyFill="1" applyBorder="1" applyAlignment="1">
      <alignment horizontal="distributed" vertical="center"/>
    </xf>
    <xf numFmtId="0" fontId="10" fillId="0" borderId="2" xfId="1" applyFont="1" applyFill="1" applyBorder="1" applyAlignment="1">
      <alignment horizontal="distributed" vertical="center"/>
    </xf>
    <xf numFmtId="0" fontId="10" fillId="0" borderId="14" xfId="1" applyFont="1" applyFill="1" applyBorder="1" applyAlignment="1">
      <alignment horizontal="distributed" vertical="center"/>
    </xf>
    <xf numFmtId="0" fontId="10" fillId="0" borderId="0" xfId="1" applyFont="1" applyFill="1" applyBorder="1" applyAlignment="1">
      <alignment horizontal="distributed" vertical="center"/>
    </xf>
    <xf numFmtId="0" fontId="10" fillId="0" borderId="8" xfId="1" applyFont="1" applyFill="1" applyBorder="1" applyAlignment="1">
      <alignment horizontal="distributed" vertical="center"/>
    </xf>
    <xf numFmtId="0" fontId="7" fillId="0" borderId="1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7" fillId="0" borderId="7" xfId="1" applyFont="1" applyFill="1" applyBorder="1" applyAlignment="1">
      <alignment horizontal="distributed" vertical="center"/>
    </xf>
    <xf numFmtId="0" fontId="7" fillId="0" borderId="1" xfId="1" applyFont="1" applyFill="1" applyBorder="1" applyAlignment="1">
      <alignment horizontal="distributed" vertical="center"/>
    </xf>
    <xf numFmtId="0" fontId="7" fillId="0" borderId="2" xfId="1" applyFont="1" applyFill="1" applyBorder="1" applyAlignment="1">
      <alignment horizontal="distributed" vertical="center"/>
    </xf>
    <xf numFmtId="0" fontId="11" fillId="0" borderId="3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/>
    </xf>
    <xf numFmtId="0" fontId="11" fillId="0" borderId="7" xfId="1" applyFont="1" applyFill="1" applyBorder="1" applyAlignment="1">
      <alignment horizontal="center" vertical="center"/>
    </xf>
    <xf numFmtId="0" fontId="11" fillId="0" borderId="9" xfId="1" applyFont="1" applyFill="1" applyBorder="1" applyAlignment="1">
      <alignment horizontal="center" vertical="center"/>
    </xf>
    <xf numFmtId="0" fontId="11" fillId="0" borderId="14" xfId="1" applyFont="1" applyFill="1" applyBorder="1" applyAlignment="1">
      <alignment horizontal="center" vertical="center"/>
    </xf>
    <xf numFmtId="0" fontId="11" fillId="0" borderId="17" xfId="1" applyFont="1" applyFill="1" applyBorder="1" applyAlignment="1">
      <alignment horizontal="center" vertical="center"/>
    </xf>
    <xf numFmtId="0" fontId="11" fillId="0" borderId="19" xfId="1" applyFont="1" applyFill="1" applyBorder="1" applyAlignment="1">
      <alignment horizontal="center" vertical="center"/>
    </xf>
    <xf numFmtId="0" fontId="10" fillId="0" borderId="26" xfId="1" applyFont="1" applyFill="1" applyBorder="1" applyAlignment="1">
      <alignment horizontal="center" vertical="center"/>
    </xf>
    <xf numFmtId="0" fontId="10" fillId="0" borderId="5" xfId="1" applyFont="1" applyFill="1" applyBorder="1" applyAlignment="1">
      <alignment horizontal="center" vertical="center"/>
    </xf>
    <xf numFmtId="0" fontId="11" fillId="0" borderId="38" xfId="1" applyFont="1" applyFill="1" applyBorder="1" applyAlignment="1">
      <alignment horizontal="center" vertical="center" wrapText="1"/>
    </xf>
    <xf numFmtId="0" fontId="11" fillId="0" borderId="24" xfId="1" applyFont="1" applyFill="1" applyBorder="1" applyAlignment="1">
      <alignment horizontal="center" vertical="center" wrapText="1"/>
    </xf>
    <xf numFmtId="0" fontId="11" fillId="0" borderId="28" xfId="1" applyFont="1" applyFill="1" applyBorder="1" applyAlignment="1">
      <alignment horizontal="center" vertical="center" wrapText="1"/>
    </xf>
    <xf numFmtId="0" fontId="11" fillId="0" borderId="15" xfId="1" applyFont="1" applyFill="1" applyBorder="1" applyAlignment="1">
      <alignment horizontal="center" vertical="center" wrapText="1"/>
    </xf>
    <xf numFmtId="0" fontId="10" fillId="0" borderId="25" xfId="1" applyFont="1" applyFill="1" applyBorder="1" applyAlignment="1">
      <alignment horizontal="center" vertical="center"/>
    </xf>
    <xf numFmtId="0" fontId="10" fillId="0" borderId="24" xfId="1" applyFont="1" applyFill="1" applyBorder="1" applyAlignment="1">
      <alignment horizontal="center" vertical="center"/>
    </xf>
    <xf numFmtId="0" fontId="10" fillId="0" borderId="22" xfId="1" applyFont="1" applyFill="1" applyBorder="1" applyAlignment="1">
      <alignment horizontal="center" vertical="center"/>
    </xf>
    <xf numFmtId="0" fontId="10" fillId="0" borderId="27" xfId="1" applyFont="1" applyFill="1" applyBorder="1" applyAlignment="1">
      <alignment horizontal="center" vertical="center"/>
    </xf>
    <xf numFmtId="0" fontId="11" fillId="0" borderId="25" xfId="1" applyFont="1" applyFill="1" applyBorder="1" applyAlignment="1">
      <alignment horizontal="center" vertical="center" wrapText="1"/>
    </xf>
    <xf numFmtId="0" fontId="11" fillId="0" borderId="22" xfId="1" applyFont="1" applyFill="1" applyBorder="1" applyAlignment="1">
      <alignment horizontal="center" vertical="center" wrapText="1"/>
    </xf>
    <xf numFmtId="0" fontId="11" fillId="0" borderId="19" xfId="1" applyFont="1" applyFill="1" applyBorder="1" applyAlignment="1">
      <alignment horizontal="center" vertical="center" wrapText="1"/>
    </xf>
    <xf numFmtId="0" fontId="11" fillId="0" borderId="16" xfId="1" applyFont="1" applyFill="1" applyBorder="1" applyAlignment="1">
      <alignment horizontal="center" vertical="center" wrapText="1"/>
    </xf>
    <xf numFmtId="0" fontId="10" fillId="0" borderId="28" xfId="1" applyFont="1" applyFill="1" applyBorder="1" applyAlignment="1">
      <alignment horizontal="center" vertical="center"/>
    </xf>
    <xf numFmtId="0" fontId="12" fillId="0" borderId="25" xfId="1" applyFont="1" applyFill="1" applyBorder="1" applyAlignment="1">
      <alignment horizontal="center" vertical="center"/>
    </xf>
    <xf numFmtId="0" fontId="12" fillId="0" borderId="24" xfId="1" applyFont="1" applyFill="1" applyBorder="1" applyAlignment="1">
      <alignment horizontal="center" vertical="center"/>
    </xf>
    <xf numFmtId="0" fontId="12" fillId="0" borderId="19" xfId="1" applyFont="1" applyFill="1" applyBorder="1" applyAlignment="1">
      <alignment horizontal="center" vertical="center"/>
    </xf>
    <xf numFmtId="0" fontId="12" fillId="0" borderId="15" xfId="1" applyFont="1" applyFill="1" applyBorder="1" applyAlignment="1">
      <alignment horizontal="center" vertical="center"/>
    </xf>
    <xf numFmtId="0" fontId="12" fillId="0" borderId="30" xfId="1" applyFont="1" applyFill="1" applyBorder="1" applyAlignment="1">
      <alignment horizontal="center" vertical="center"/>
    </xf>
    <xf numFmtId="0" fontId="12" fillId="0" borderId="7" xfId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 vertical="center"/>
    </xf>
    <xf numFmtId="0" fontId="12" fillId="0" borderId="5" xfId="1" applyFont="1" applyFill="1" applyBorder="1" applyAlignment="1">
      <alignment horizontal="center" vertical="center"/>
    </xf>
    <xf numFmtId="0" fontId="12" fillId="0" borderId="6" xfId="1" applyFont="1" applyFill="1" applyBorder="1" applyAlignment="1">
      <alignment horizontal="center" vertical="center"/>
    </xf>
    <xf numFmtId="0" fontId="12" fillId="0" borderId="14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center"/>
    </xf>
    <xf numFmtId="0" fontId="12" fillId="0" borderId="8" xfId="1" applyFont="1" applyFill="1" applyBorder="1" applyAlignment="1">
      <alignment horizontal="center" vertical="center"/>
    </xf>
    <xf numFmtId="0" fontId="12" fillId="0" borderId="16" xfId="1" applyFont="1" applyFill="1" applyBorder="1" applyAlignment="1">
      <alignment horizontal="center" vertical="center"/>
    </xf>
    <xf numFmtId="0" fontId="12" fillId="0" borderId="22" xfId="1" applyFont="1" applyFill="1" applyBorder="1" applyAlignment="1">
      <alignment horizontal="center" vertical="center"/>
    </xf>
    <xf numFmtId="0" fontId="13" fillId="0" borderId="20" xfId="1" applyFont="1" applyFill="1" applyBorder="1" applyAlignment="1">
      <alignment horizontal="center" vertical="center" shrinkToFit="1"/>
    </xf>
    <xf numFmtId="0" fontId="13" fillId="0" borderId="23" xfId="1" applyFont="1" applyFill="1" applyBorder="1" applyAlignment="1">
      <alignment horizontal="center" vertical="center" shrinkToFi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17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shrinkToFit="1"/>
    </xf>
    <xf numFmtId="0" fontId="3" fillId="0" borderId="8" xfId="1" applyFont="1" applyFill="1" applyBorder="1" applyAlignment="1">
      <alignment horizontal="center" vertical="center" shrinkToFit="1"/>
    </xf>
    <xf numFmtId="0" fontId="3" fillId="0" borderId="0" xfId="1" applyFont="1" applyFill="1" applyBorder="1" applyAlignment="1">
      <alignment horizontal="center" vertical="center" wrapText="1" shrinkToFit="1"/>
    </xf>
    <xf numFmtId="0" fontId="3" fillId="0" borderId="8" xfId="1" applyFont="1" applyFill="1" applyBorder="1" applyAlignment="1">
      <alignment horizontal="center" vertical="center" wrapText="1" shrinkToFit="1"/>
    </xf>
    <xf numFmtId="49" fontId="3" fillId="0" borderId="2" xfId="1" applyNumberFormat="1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6" xfId="1" applyNumberFormat="1" applyFont="1" applyFill="1" applyBorder="1" applyAlignment="1">
      <alignment horizontal="center" vertical="center"/>
    </xf>
    <xf numFmtId="49" fontId="3" fillId="0" borderId="17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15" xfId="1" applyNumberFormat="1" applyFont="1" applyFill="1" applyBorder="1" applyAlignment="1">
      <alignment horizontal="center" vertical="center"/>
    </xf>
    <xf numFmtId="186" fontId="3" fillId="0" borderId="0" xfId="1" applyNumberFormat="1" applyFont="1" applyFill="1" applyBorder="1" applyAlignment="1">
      <alignment horizontal="center" vertical="center" shrinkToFit="1"/>
    </xf>
    <xf numFmtId="186" fontId="3" fillId="0" borderId="8" xfId="1" applyNumberFormat="1" applyFont="1" applyFill="1" applyBorder="1" applyAlignment="1">
      <alignment horizontal="center" vertical="center" shrinkToFit="1"/>
    </xf>
    <xf numFmtId="186" fontId="3" fillId="0" borderId="24" xfId="1" applyNumberFormat="1" applyFont="1" applyFill="1" applyBorder="1" applyAlignment="1">
      <alignment horizontal="center" vertical="center" shrinkToFit="1"/>
    </xf>
    <xf numFmtId="186" fontId="3" fillId="0" borderId="22" xfId="1" applyNumberFormat="1" applyFont="1" applyFill="1" applyBorder="1" applyAlignment="1">
      <alignment horizontal="center" vertical="center" shrinkToFit="1"/>
    </xf>
    <xf numFmtId="0" fontId="3" fillId="0" borderId="25" xfId="1" applyFont="1" applyFill="1" applyBorder="1" applyAlignment="1">
      <alignment horizontal="center" vertical="center"/>
    </xf>
    <xf numFmtId="0" fontId="3" fillId="0" borderId="24" xfId="1" applyFont="1" applyFill="1" applyBorder="1" applyAlignment="1">
      <alignment horizontal="center" vertical="center"/>
    </xf>
    <xf numFmtId="0" fontId="3" fillId="0" borderId="22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right" vertical="center"/>
    </xf>
    <xf numFmtId="0" fontId="3" fillId="0" borderId="5" xfId="1" applyFont="1" applyFill="1" applyBorder="1" applyAlignment="1">
      <alignment horizontal="right" vertical="center"/>
    </xf>
    <xf numFmtId="49" fontId="3" fillId="0" borderId="8" xfId="1" applyNumberFormat="1" applyFont="1" applyFill="1" applyBorder="1" applyAlignment="1">
      <alignment horizontal="center" vertical="center"/>
    </xf>
    <xf numFmtId="49" fontId="3" fillId="0" borderId="7" xfId="1" applyNumberFormat="1" applyFont="1" applyFill="1" applyBorder="1" applyAlignment="1">
      <alignment horizontal="center" vertical="center"/>
    </xf>
    <xf numFmtId="49" fontId="3" fillId="0" borderId="19" xfId="1" applyNumberFormat="1" applyFont="1" applyFill="1" applyBorder="1" applyAlignment="1">
      <alignment horizontal="center" vertical="center"/>
    </xf>
    <xf numFmtId="49" fontId="3" fillId="0" borderId="4" xfId="1" applyNumberFormat="1" applyFont="1" applyFill="1" applyBorder="1" applyAlignment="1">
      <alignment horizontal="center" vertical="center"/>
    </xf>
    <xf numFmtId="49" fontId="3" fillId="0" borderId="5" xfId="1" applyNumberFormat="1" applyFont="1" applyFill="1" applyBorder="1" applyAlignment="1">
      <alignment horizontal="center" vertical="center"/>
    </xf>
    <xf numFmtId="49" fontId="3" fillId="0" borderId="6" xfId="1" applyNumberFormat="1" applyFont="1" applyFill="1" applyBorder="1" applyAlignment="1">
      <alignment horizontal="center" vertical="center"/>
    </xf>
    <xf numFmtId="49" fontId="3" fillId="0" borderId="4" xfId="1" applyNumberFormat="1" applyFont="1" applyFill="1" applyBorder="1" applyAlignment="1">
      <alignment horizontal="right" vertical="center"/>
    </xf>
    <xf numFmtId="49" fontId="3" fillId="0" borderId="5" xfId="1" applyNumberFormat="1" applyFont="1" applyFill="1" applyBorder="1" applyAlignment="1">
      <alignment horizontal="right" vertical="center"/>
    </xf>
    <xf numFmtId="49" fontId="3" fillId="0" borderId="14" xfId="1" applyNumberFormat="1" applyFont="1" applyFill="1" applyBorder="1" applyAlignment="1">
      <alignment horizontal="center" vertical="center"/>
    </xf>
    <xf numFmtId="49" fontId="3" fillId="0" borderId="11" xfId="1" applyNumberFormat="1" applyFont="1" applyFill="1" applyBorder="1" applyAlignment="1">
      <alignment horizontal="center" vertical="center"/>
    </xf>
    <xf numFmtId="49" fontId="3" fillId="0" borderId="12" xfId="1" applyNumberFormat="1" applyFont="1" applyFill="1" applyBorder="1" applyAlignment="1">
      <alignment horizontal="center" vertical="center"/>
    </xf>
    <xf numFmtId="49" fontId="3" fillId="0" borderId="13" xfId="1" applyNumberFormat="1" applyFont="1" applyFill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8" xfId="1" applyFont="1" applyBorder="1"/>
    <xf numFmtId="0" fontId="3" fillId="0" borderId="0" xfId="1" applyFont="1" applyAlignment="1">
      <alignment horizontal="center" vertical="center" shrinkToFit="1"/>
    </xf>
    <xf numFmtId="0" fontId="3" fillId="0" borderId="8" xfId="1" applyFont="1" applyBorder="1" applyAlignment="1">
      <alignment horizontal="center" vertical="center" shrinkToFit="1"/>
    </xf>
    <xf numFmtId="3" fontId="3" fillId="0" borderId="14" xfId="2" applyNumberFormat="1" applyFont="1" applyFill="1" applyBorder="1" applyAlignment="1">
      <alignment horizontal="right" vertical="center"/>
    </xf>
    <xf numFmtId="3" fontId="3" fillId="0" borderId="0" xfId="2" applyNumberFormat="1" applyFont="1" applyFill="1" applyBorder="1" applyAlignment="1">
      <alignment horizontal="right" vertical="center"/>
    </xf>
    <xf numFmtId="38" fontId="3" fillId="0" borderId="0" xfId="2" applyFont="1" applyFill="1" applyBorder="1" applyAlignment="1">
      <alignment horizontal="right" vertical="center"/>
    </xf>
    <xf numFmtId="0" fontId="13" fillId="0" borderId="0" xfId="1" applyFont="1" applyAlignment="1">
      <alignment horizontal="center" vertical="center" shrinkToFit="1"/>
    </xf>
    <xf numFmtId="0" fontId="13" fillId="0" borderId="8" xfId="1" applyFont="1" applyBorder="1" applyAlignment="1">
      <alignment horizontal="center" vertical="center" shrinkToFit="1"/>
    </xf>
    <xf numFmtId="38" fontId="13" fillId="0" borderId="14" xfId="2" applyFont="1" applyFill="1" applyBorder="1" applyAlignment="1">
      <alignment horizontal="right" vertical="center"/>
    </xf>
    <xf numFmtId="38" fontId="13" fillId="0" borderId="0" xfId="2" applyFont="1" applyFill="1" applyBorder="1" applyAlignment="1">
      <alignment horizontal="right" vertical="center"/>
    </xf>
    <xf numFmtId="0" fontId="3" fillId="0" borderId="11" xfId="1" applyFont="1" applyBorder="1" applyAlignment="1">
      <alignment horizontal="center" vertical="center" shrinkToFit="1"/>
    </xf>
    <xf numFmtId="0" fontId="3" fillId="0" borderId="13" xfId="1" applyFont="1" applyBorder="1" applyAlignment="1">
      <alignment horizontal="center" vertical="center" shrinkToFit="1"/>
    </xf>
    <xf numFmtId="186" fontId="3" fillId="0" borderId="0" xfId="1" applyNumberFormat="1" applyFont="1" applyAlignment="1">
      <alignment horizontal="center" vertical="center" shrinkToFit="1"/>
    </xf>
    <xf numFmtId="186" fontId="3" fillId="0" borderId="8" xfId="1" applyNumberFormat="1" applyFont="1" applyBorder="1" applyAlignment="1">
      <alignment horizontal="center" vertical="center" shrinkToFit="1"/>
    </xf>
    <xf numFmtId="0" fontId="3" fillId="0" borderId="32" xfId="1" applyFont="1" applyBorder="1" applyAlignment="1">
      <alignment horizontal="center" vertical="center"/>
    </xf>
    <xf numFmtId="49" fontId="3" fillId="0" borderId="7" xfId="1" applyNumberFormat="1" applyFont="1" applyBorder="1" applyAlignment="1">
      <alignment horizontal="center" vertical="center"/>
    </xf>
    <xf numFmtId="49" fontId="3" fillId="0" borderId="14" xfId="1" applyNumberFormat="1" applyFont="1" applyBorder="1" applyAlignment="1">
      <alignment horizontal="center" vertical="center"/>
    </xf>
    <xf numFmtId="49" fontId="3" fillId="0" borderId="19" xfId="1" applyNumberFormat="1" applyFont="1" applyBorder="1" applyAlignment="1">
      <alignment horizontal="center" vertical="center"/>
    </xf>
    <xf numFmtId="0" fontId="24" fillId="0" borderId="11" xfId="8" applyFont="1" applyBorder="1" applyAlignment="1">
      <alignment horizontal="center" vertical="center"/>
    </xf>
    <xf numFmtId="0" fontId="24" fillId="0" borderId="12" xfId="8" applyFont="1" applyBorder="1" applyAlignment="1">
      <alignment horizontal="center" vertical="center"/>
    </xf>
    <xf numFmtId="0" fontId="24" fillId="0" borderId="13" xfId="8" applyFont="1" applyBorder="1" applyAlignment="1">
      <alignment horizontal="center" vertical="center"/>
    </xf>
  </cellXfs>
  <cellStyles count="9">
    <cellStyle name="桁区切り" xfId="7" builtinId="6"/>
    <cellStyle name="桁区切り 2" xfId="2" xr:uid="{00000000-0005-0000-0000-000002000000}"/>
    <cellStyle name="標準" xfId="0" builtinId="0"/>
    <cellStyle name="標準 2" xfId="1" xr:uid="{00000000-0005-0000-0000-000004000000}"/>
    <cellStyle name="標準 2 2" xfId="3" xr:uid="{00000000-0005-0000-0000-000005000000}"/>
    <cellStyle name="標準 3" xfId="4" xr:uid="{00000000-0005-0000-0000-000006000000}"/>
    <cellStyle name="標準 4" xfId="5" xr:uid="{00000000-0005-0000-0000-000007000000}"/>
    <cellStyle name="標準 5" xfId="6" xr:uid="{00000000-0005-0000-0000-000008000000}"/>
    <cellStyle name="標準 6" xfId="8" xr:uid="{4072C1DE-2538-4EAC-AC84-D00143BDC88A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28</xdr:row>
      <xdr:rowOff>0</xdr:rowOff>
    </xdr:from>
    <xdr:to>
      <xdr:col>2</xdr:col>
      <xdr:colOff>361950</xdr:colOff>
      <xdr:row>28</xdr:row>
      <xdr:rowOff>206375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1DAAD21E-AAFB-44A0-8A58-F9E79148E3B3}"/>
            </a:ext>
          </a:extLst>
        </xdr:cNvPr>
        <xdr:cNvSpPr txBox="1">
          <a:spLocks noChangeArrowheads="1"/>
        </xdr:cNvSpPr>
      </xdr:nvSpPr>
      <xdr:spPr bwMode="auto">
        <a:xfrm>
          <a:off x="1552575" y="5200650"/>
          <a:ext cx="76200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28</xdr:row>
      <xdr:rowOff>0</xdr:rowOff>
    </xdr:from>
    <xdr:to>
      <xdr:col>2</xdr:col>
      <xdr:colOff>361950</xdr:colOff>
      <xdr:row>28</xdr:row>
      <xdr:rowOff>206375</xdr:rowOff>
    </xdr:to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6BAAD5C8-119E-4C34-845D-B0975EF87505}"/>
            </a:ext>
          </a:extLst>
        </xdr:cNvPr>
        <xdr:cNvSpPr txBox="1">
          <a:spLocks noChangeArrowheads="1"/>
        </xdr:cNvSpPr>
      </xdr:nvSpPr>
      <xdr:spPr bwMode="auto">
        <a:xfrm>
          <a:off x="1552575" y="5200650"/>
          <a:ext cx="76200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28</xdr:row>
      <xdr:rowOff>0</xdr:rowOff>
    </xdr:from>
    <xdr:to>
      <xdr:col>2</xdr:col>
      <xdr:colOff>361950</xdr:colOff>
      <xdr:row>28</xdr:row>
      <xdr:rowOff>206375</xdr:rowOff>
    </xdr:to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EFEDC092-ED73-415D-A76E-B41A153B6009}"/>
            </a:ext>
          </a:extLst>
        </xdr:cNvPr>
        <xdr:cNvSpPr txBox="1">
          <a:spLocks noChangeArrowheads="1"/>
        </xdr:cNvSpPr>
      </xdr:nvSpPr>
      <xdr:spPr bwMode="auto">
        <a:xfrm>
          <a:off x="1552575" y="5200650"/>
          <a:ext cx="76200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28</xdr:row>
      <xdr:rowOff>0</xdr:rowOff>
    </xdr:from>
    <xdr:to>
      <xdr:col>2</xdr:col>
      <xdr:colOff>361950</xdr:colOff>
      <xdr:row>28</xdr:row>
      <xdr:rowOff>206375</xdr:rowOff>
    </xdr:to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56B81022-BF99-42D9-A283-1199D4BDFEC3}"/>
            </a:ext>
          </a:extLst>
        </xdr:cNvPr>
        <xdr:cNvSpPr txBox="1">
          <a:spLocks noChangeArrowheads="1"/>
        </xdr:cNvSpPr>
      </xdr:nvSpPr>
      <xdr:spPr bwMode="auto">
        <a:xfrm>
          <a:off x="1552575" y="5200650"/>
          <a:ext cx="76200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</xdr:row>
      <xdr:rowOff>0</xdr:rowOff>
    </xdr:from>
    <xdr:to>
      <xdr:col>11</xdr:col>
      <xdr:colOff>76200</xdr:colOff>
      <xdr:row>31</xdr:row>
      <xdr:rowOff>209550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15F958E6-1C7B-458E-9898-512B10D652EE}"/>
            </a:ext>
          </a:extLst>
        </xdr:cNvPr>
        <xdr:cNvSpPr txBox="1">
          <a:spLocks noChangeArrowheads="1"/>
        </xdr:cNvSpPr>
      </xdr:nvSpPr>
      <xdr:spPr bwMode="auto">
        <a:xfrm>
          <a:off x="628650" y="52006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</xdr:row>
      <xdr:rowOff>0</xdr:rowOff>
    </xdr:from>
    <xdr:to>
      <xdr:col>11</xdr:col>
      <xdr:colOff>76200</xdr:colOff>
      <xdr:row>31</xdr:row>
      <xdr:rowOff>209550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70A68AF7-D936-43F8-93D7-09EF88FF8FDE}"/>
            </a:ext>
          </a:extLst>
        </xdr:cNvPr>
        <xdr:cNvSpPr txBox="1">
          <a:spLocks noChangeArrowheads="1"/>
        </xdr:cNvSpPr>
      </xdr:nvSpPr>
      <xdr:spPr bwMode="auto">
        <a:xfrm>
          <a:off x="628650" y="52006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</xdr:row>
      <xdr:rowOff>0</xdr:rowOff>
    </xdr:from>
    <xdr:to>
      <xdr:col>11</xdr:col>
      <xdr:colOff>76200</xdr:colOff>
      <xdr:row>31</xdr:row>
      <xdr:rowOff>209550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18EA0713-A383-4847-BC2C-A99E7FA9C5A1}"/>
            </a:ext>
          </a:extLst>
        </xdr:cNvPr>
        <xdr:cNvSpPr txBox="1">
          <a:spLocks noChangeArrowheads="1"/>
        </xdr:cNvSpPr>
      </xdr:nvSpPr>
      <xdr:spPr bwMode="auto">
        <a:xfrm>
          <a:off x="628650" y="52006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</xdr:row>
      <xdr:rowOff>0</xdr:rowOff>
    </xdr:from>
    <xdr:to>
      <xdr:col>11</xdr:col>
      <xdr:colOff>76200</xdr:colOff>
      <xdr:row>31</xdr:row>
      <xdr:rowOff>209550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5CDFE492-379A-4155-9842-A0DDB30EC729}"/>
            </a:ext>
          </a:extLst>
        </xdr:cNvPr>
        <xdr:cNvSpPr txBox="1">
          <a:spLocks noChangeArrowheads="1"/>
        </xdr:cNvSpPr>
      </xdr:nvSpPr>
      <xdr:spPr bwMode="auto">
        <a:xfrm>
          <a:off x="628650" y="52006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60"/>
  <sheetViews>
    <sheetView tabSelected="1" view="pageBreakPreview" zoomScaleNormal="100" zoomScaleSheetLayoutView="100" workbookViewId="0">
      <selection activeCell="F36" sqref="F36"/>
    </sheetView>
  </sheetViews>
  <sheetFormatPr defaultColWidth="8.90625" defaultRowHeight="12"/>
  <cols>
    <col min="1" max="1" width="3.453125" style="342" customWidth="1"/>
    <col min="2" max="2" width="11.90625" style="342" customWidth="1"/>
    <col min="3" max="3" width="9.7265625" style="342" customWidth="1"/>
    <col min="4" max="15" width="9" style="342" customWidth="1"/>
    <col min="16" max="16" width="12.453125" style="342" customWidth="1"/>
    <col min="17" max="17" width="2.453125" style="342" customWidth="1"/>
    <col min="18" max="18" width="6.26953125" style="1" customWidth="1"/>
    <col min="19" max="19" width="6.26953125" style="342" customWidth="1"/>
    <col min="20" max="20" width="9.08984375" style="342" customWidth="1"/>
    <col min="21" max="16384" width="8.90625" style="342"/>
  </cols>
  <sheetData>
    <row r="1" spans="1:21" ht="22.5" customHeight="1">
      <c r="B1" s="489" t="s">
        <v>249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489"/>
      <c r="T1" s="489"/>
    </row>
    <row r="2" spans="1:21" ht="4" customHeight="1"/>
    <row r="3" spans="1:21" ht="12.5" thickBot="1">
      <c r="B3" s="9"/>
      <c r="C3" s="9"/>
      <c r="D3" s="9"/>
      <c r="E3" s="9"/>
      <c r="F3" s="9"/>
      <c r="G3" s="9"/>
      <c r="H3" s="9"/>
      <c r="I3" s="9"/>
      <c r="J3" s="366" t="s">
        <v>250</v>
      </c>
      <c r="K3" s="9" t="s">
        <v>157</v>
      </c>
      <c r="L3" s="9"/>
      <c r="M3" s="9"/>
      <c r="N3" s="9"/>
      <c r="O3" s="9"/>
      <c r="P3" s="9"/>
      <c r="Q3" s="9"/>
      <c r="R3" s="9"/>
      <c r="S3" s="9"/>
      <c r="T3" s="9"/>
      <c r="U3" s="9"/>
    </row>
    <row r="4" spans="1:21">
      <c r="A4" s="490" t="s">
        <v>0</v>
      </c>
      <c r="B4" s="490"/>
      <c r="C4" s="491"/>
      <c r="D4" s="496" t="s">
        <v>1</v>
      </c>
      <c r="E4" s="496" t="s">
        <v>2</v>
      </c>
      <c r="F4" s="498" t="s">
        <v>156</v>
      </c>
      <c r="G4" s="499"/>
      <c r="H4" s="499"/>
      <c r="I4" s="499"/>
      <c r="J4" s="499"/>
      <c r="K4" s="499"/>
      <c r="L4" s="499"/>
      <c r="M4" s="499"/>
      <c r="N4" s="499"/>
      <c r="O4" s="500"/>
      <c r="P4" s="496" t="s">
        <v>185</v>
      </c>
      <c r="Q4" s="501" t="s">
        <v>213</v>
      </c>
      <c r="R4" s="490"/>
      <c r="S4" s="491"/>
      <c r="T4" s="496" t="s">
        <v>186</v>
      </c>
      <c r="U4" s="481" t="s">
        <v>187</v>
      </c>
    </row>
    <row r="5" spans="1:21">
      <c r="A5" s="492"/>
      <c r="B5" s="492"/>
      <c r="C5" s="493"/>
      <c r="D5" s="497"/>
      <c r="E5" s="497"/>
      <c r="F5" s="484" t="s">
        <v>3</v>
      </c>
      <c r="G5" s="486" t="s">
        <v>256</v>
      </c>
      <c r="H5" s="487"/>
      <c r="I5" s="488"/>
      <c r="J5" s="486" t="s">
        <v>257</v>
      </c>
      <c r="K5" s="487"/>
      <c r="L5" s="488"/>
      <c r="M5" s="486" t="s">
        <v>258</v>
      </c>
      <c r="N5" s="487"/>
      <c r="O5" s="488"/>
      <c r="P5" s="497"/>
      <c r="Q5" s="482"/>
      <c r="R5" s="492"/>
      <c r="S5" s="493"/>
      <c r="T5" s="497"/>
      <c r="U5" s="482"/>
    </row>
    <row r="6" spans="1:21">
      <c r="A6" s="494"/>
      <c r="B6" s="494"/>
      <c r="C6" s="495"/>
      <c r="D6" s="485"/>
      <c r="E6" s="485"/>
      <c r="F6" s="485"/>
      <c r="G6" s="2" t="s">
        <v>36</v>
      </c>
      <c r="H6" s="2" t="s">
        <v>4</v>
      </c>
      <c r="I6" s="2" t="s">
        <v>5</v>
      </c>
      <c r="J6" s="2" t="s">
        <v>36</v>
      </c>
      <c r="K6" s="2" t="s">
        <v>4</v>
      </c>
      <c r="L6" s="2" t="s">
        <v>5</v>
      </c>
      <c r="M6" s="2" t="s">
        <v>36</v>
      </c>
      <c r="N6" s="2" t="s">
        <v>4</v>
      </c>
      <c r="O6" s="2" t="s">
        <v>5</v>
      </c>
      <c r="P6" s="485"/>
      <c r="Q6" s="483"/>
      <c r="R6" s="494"/>
      <c r="S6" s="495"/>
      <c r="T6" s="485"/>
      <c r="U6" s="483"/>
    </row>
    <row r="7" spans="1:21">
      <c r="B7" s="328"/>
      <c r="C7" s="328"/>
      <c r="D7" s="3"/>
      <c r="E7" s="4"/>
      <c r="F7" s="4" t="s">
        <v>6</v>
      </c>
      <c r="G7" s="4" t="s">
        <v>6</v>
      </c>
      <c r="H7" s="4"/>
      <c r="I7" s="4"/>
      <c r="J7" s="4" t="s">
        <v>6</v>
      </c>
      <c r="K7" s="4"/>
      <c r="L7" s="4"/>
      <c r="M7" s="4" t="s">
        <v>6</v>
      </c>
      <c r="N7" s="4"/>
      <c r="O7" s="4"/>
      <c r="P7" s="4" t="s">
        <v>6</v>
      </c>
      <c r="Q7" s="4"/>
      <c r="R7" s="5"/>
      <c r="S7" s="4" t="s">
        <v>6</v>
      </c>
      <c r="T7" s="113" t="s">
        <v>6</v>
      </c>
      <c r="U7" s="55"/>
    </row>
    <row r="8" spans="1:21" ht="15" customHeight="1">
      <c r="A8" s="472" t="s">
        <v>251</v>
      </c>
      <c r="B8" s="472"/>
      <c r="C8" s="320" t="s">
        <v>7</v>
      </c>
      <c r="D8" s="178">
        <f>D9+D10</f>
        <v>20</v>
      </c>
      <c r="E8" s="179">
        <f t="shared" ref="E8:T8" si="0">E9+E10</f>
        <v>120</v>
      </c>
      <c r="F8" s="179">
        <f t="shared" si="0"/>
        <v>1433</v>
      </c>
      <c r="G8" s="179">
        <f t="shared" si="0"/>
        <v>439</v>
      </c>
      <c r="H8" s="179">
        <f t="shared" si="0"/>
        <v>234</v>
      </c>
      <c r="I8" s="179">
        <f t="shared" si="0"/>
        <v>205</v>
      </c>
      <c r="J8" s="179">
        <f t="shared" si="0"/>
        <v>488</v>
      </c>
      <c r="K8" s="179">
        <f t="shared" si="0"/>
        <v>250</v>
      </c>
      <c r="L8" s="179">
        <f t="shared" si="0"/>
        <v>238</v>
      </c>
      <c r="M8" s="179">
        <f t="shared" si="0"/>
        <v>506</v>
      </c>
      <c r="N8" s="179">
        <f t="shared" si="0"/>
        <v>257</v>
      </c>
      <c r="O8" s="179">
        <f t="shared" si="0"/>
        <v>249</v>
      </c>
      <c r="P8" s="179">
        <f t="shared" si="0"/>
        <v>845</v>
      </c>
      <c r="Q8" s="153"/>
      <c r="R8" s="182">
        <f t="shared" si="0"/>
        <v>15</v>
      </c>
      <c r="S8" s="179">
        <f t="shared" si="0"/>
        <v>380</v>
      </c>
      <c r="T8" s="180">
        <f t="shared" si="0"/>
        <v>140</v>
      </c>
      <c r="U8" s="367" t="s">
        <v>289</v>
      </c>
    </row>
    <row r="9" spans="1:21" ht="15" customHeight="1">
      <c r="B9" s="329"/>
      <c r="C9" s="320" t="s">
        <v>8</v>
      </c>
      <c r="D9" s="178">
        <v>2</v>
      </c>
      <c r="E9" s="179">
        <v>8</v>
      </c>
      <c r="F9" s="179">
        <f>G9+J9+M9</f>
        <v>51</v>
      </c>
      <c r="G9" s="179">
        <f>H9+I9</f>
        <v>0</v>
      </c>
      <c r="H9" s="179">
        <v>0</v>
      </c>
      <c r="I9" s="179">
        <v>0</v>
      </c>
      <c r="J9" s="179">
        <f>K9+L9</f>
        <v>20</v>
      </c>
      <c r="K9" s="179">
        <v>12</v>
      </c>
      <c r="L9" s="179">
        <v>8</v>
      </c>
      <c r="M9" s="179">
        <f>N9+O9</f>
        <v>31</v>
      </c>
      <c r="N9" s="179">
        <v>19</v>
      </c>
      <c r="O9" s="179">
        <v>12</v>
      </c>
      <c r="P9" s="179">
        <v>77</v>
      </c>
      <c r="Q9" s="153"/>
      <c r="R9" s="181">
        <v>0</v>
      </c>
      <c r="S9" s="179">
        <v>35</v>
      </c>
      <c r="T9" s="180">
        <v>12</v>
      </c>
      <c r="U9" s="367" t="s">
        <v>188</v>
      </c>
    </row>
    <row r="10" spans="1:21" ht="15" customHeight="1">
      <c r="B10" s="329"/>
      <c r="C10" s="320" t="s">
        <v>9</v>
      </c>
      <c r="D10" s="178">
        <v>18</v>
      </c>
      <c r="E10" s="179">
        <v>112</v>
      </c>
      <c r="F10" s="179">
        <f>G10+J10+M10</f>
        <v>1382</v>
      </c>
      <c r="G10" s="179">
        <f>H10+I10</f>
        <v>439</v>
      </c>
      <c r="H10" s="179">
        <v>234</v>
      </c>
      <c r="I10" s="179">
        <v>205</v>
      </c>
      <c r="J10" s="179">
        <f>K10+L10</f>
        <v>468</v>
      </c>
      <c r="K10" s="179">
        <v>238</v>
      </c>
      <c r="L10" s="179">
        <v>230</v>
      </c>
      <c r="M10" s="179">
        <f>N10+O10</f>
        <v>475</v>
      </c>
      <c r="N10" s="179">
        <v>238</v>
      </c>
      <c r="O10" s="179">
        <v>237</v>
      </c>
      <c r="P10" s="179">
        <v>768</v>
      </c>
      <c r="Q10" s="153"/>
      <c r="R10" s="182">
        <v>15</v>
      </c>
      <c r="S10" s="179">
        <v>345</v>
      </c>
      <c r="T10" s="180">
        <v>128</v>
      </c>
      <c r="U10" s="367" t="s">
        <v>189</v>
      </c>
    </row>
    <row r="11" spans="1:21" ht="4" customHeight="1">
      <c r="B11" s="329"/>
      <c r="C11" s="320"/>
      <c r="D11" s="178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53"/>
      <c r="R11" s="182"/>
      <c r="S11" s="179"/>
      <c r="T11" s="180"/>
      <c r="U11" s="367"/>
    </row>
    <row r="12" spans="1:21" ht="15" customHeight="1">
      <c r="A12" s="472" t="s">
        <v>252</v>
      </c>
      <c r="B12" s="472"/>
      <c r="C12" s="320" t="s">
        <v>7</v>
      </c>
      <c r="D12" s="178">
        <f>D13+D14</f>
        <v>20</v>
      </c>
      <c r="E12" s="179">
        <f t="shared" ref="E12" si="1">E13+E14</f>
        <v>122</v>
      </c>
      <c r="F12" s="179">
        <f t="shared" ref="F12" si="2">F13+F14</f>
        <v>1311</v>
      </c>
      <c r="G12" s="179">
        <f t="shared" ref="G12" si="3">G13+G14</f>
        <v>365</v>
      </c>
      <c r="H12" s="179">
        <f t="shared" ref="H12" si="4">H13+H14</f>
        <v>183</v>
      </c>
      <c r="I12" s="179">
        <f t="shared" ref="I12" si="5">I13+I14</f>
        <v>182</v>
      </c>
      <c r="J12" s="179">
        <f t="shared" ref="J12" si="6">J13+J14</f>
        <v>462</v>
      </c>
      <c r="K12" s="179">
        <f t="shared" ref="K12" si="7">K13+K14</f>
        <v>242</v>
      </c>
      <c r="L12" s="179">
        <f t="shared" ref="L12" si="8">L13+L14</f>
        <v>220</v>
      </c>
      <c r="M12" s="179">
        <f t="shared" ref="M12" si="9">M13+M14</f>
        <v>484</v>
      </c>
      <c r="N12" s="179">
        <f t="shared" ref="N12" si="10">N13+N14</f>
        <v>248</v>
      </c>
      <c r="O12" s="179">
        <f t="shared" ref="O12" si="11">O13+O14</f>
        <v>236</v>
      </c>
      <c r="P12" s="179">
        <f t="shared" ref="P12" si="12">P13+P14</f>
        <v>817</v>
      </c>
      <c r="Q12" s="153"/>
      <c r="R12" s="182">
        <f t="shared" ref="R12" si="13">R13+R14</f>
        <v>20</v>
      </c>
      <c r="S12" s="179">
        <f t="shared" ref="S12" si="14">S13+S14</f>
        <v>368</v>
      </c>
      <c r="T12" s="180">
        <f t="shared" ref="T12" si="15">T13+T14</f>
        <v>186</v>
      </c>
      <c r="U12" s="367" t="s">
        <v>290</v>
      </c>
    </row>
    <row r="13" spans="1:21" ht="15" customHeight="1">
      <c r="B13" s="329"/>
      <c r="C13" s="320" t="s">
        <v>8</v>
      </c>
      <c r="D13" s="178">
        <v>2</v>
      </c>
      <c r="E13" s="179">
        <v>10</v>
      </c>
      <c r="F13" s="179">
        <f>G13+J13+M13</f>
        <v>35</v>
      </c>
      <c r="G13" s="179">
        <f>H13+I13</f>
        <v>0</v>
      </c>
      <c r="H13" s="179">
        <v>0</v>
      </c>
      <c r="I13" s="179">
        <v>0</v>
      </c>
      <c r="J13" s="179">
        <f>K13+L13</f>
        <v>14</v>
      </c>
      <c r="K13" s="179">
        <v>6</v>
      </c>
      <c r="L13" s="179">
        <v>8</v>
      </c>
      <c r="M13" s="179">
        <f>N13+O13</f>
        <v>21</v>
      </c>
      <c r="N13" s="179">
        <v>13</v>
      </c>
      <c r="O13" s="179">
        <v>8</v>
      </c>
      <c r="P13" s="179">
        <v>65</v>
      </c>
      <c r="Q13" s="153"/>
      <c r="R13" s="182">
        <v>0</v>
      </c>
      <c r="S13" s="179">
        <v>27</v>
      </c>
      <c r="T13" s="180">
        <v>26</v>
      </c>
      <c r="U13" s="367" t="s">
        <v>259</v>
      </c>
    </row>
    <row r="14" spans="1:21" ht="15" customHeight="1">
      <c r="B14" s="329"/>
      <c r="C14" s="320" t="s">
        <v>9</v>
      </c>
      <c r="D14" s="178">
        <v>18</v>
      </c>
      <c r="E14" s="179">
        <v>112</v>
      </c>
      <c r="F14" s="179">
        <f>G14+J14+M14</f>
        <v>1276</v>
      </c>
      <c r="G14" s="179">
        <f>H14+I14</f>
        <v>365</v>
      </c>
      <c r="H14" s="179">
        <v>183</v>
      </c>
      <c r="I14" s="179">
        <v>182</v>
      </c>
      <c r="J14" s="179">
        <f>K14+L14</f>
        <v>448</v>
      </c>
      <c r="K14" s="179">
        <v>236</v>
      </c>
      <c r="L14" s="179">
        <v>212</v>
      </c>
      <c r="M14" s="179">
        <f>N14+O14</f>
        <v>463</v>
      </c>
      <c r="N14" s="179">
        <v>235</v>
      </c>
      <c r="O14" s="179">
        <v>228</v>
      </c>
      <c r="P14" s="179">
        <v>752</v>
      </c>
      <c r="Q14" s="153"/>
      <c r="R14" s="182">
        <v>20</v>
      </c>
      <c r="S14" s="179">
        <v>341</v>
      </c>
      <c r="T14" s="180">
        <v>160</v>
      </c>
      <c r="U14" s="367" t="s">
        <v>260</v>
      </c>
    </row>
    <row r="15" spans="1:21" ht="4" customHeight="1">
      <c r="B15" s="329"/>
      <c r="C15" s="320"/>
      <c r="D15" s="178"/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79"/>
      <c r="P15" s="179"/>
      <c r="Q15" s="153"/>
      <c r="R15" s="182"/>
      <c r="S15" s="179"/>
      <c r="T15" s="180"/>
      <c r="U15" s="367"/>
    </row>
    <row r="16" spans="1:21" ht="15" customHeight="1">
      <c r="A16" s="472" t="s">
        <v>253</v>
      </c>
      <c r="B16" s="472"/>
      <c r="C16" s="320" t="s">
        <v>7</v>
      </c>
      <c r="D16" s="178">
        <f>D17+D18</f>
        <v>20</v>
      </c>
      <c r="E16" s="179">
        <f t="shared" ref="E16" si="16">E17+E18</f>
        <v>115</v>
      </c>
      <c r="F16" s="179">
        <f>F17+F18</f>
        <v>1202</v>
      </c>
      <c r="G16" s="179">
        <f t="shared" ref="G16" si="17">G17+G18</f>
        <v>368</v>
      </c>
      <c r="H16" s="179">
        <f t="shared" ref="H16" si="18">H17+H18</f>
        <v>187</v>
      </c>
      <c r="I16" s="179">
        <f t="shared" ref="I16" si="19">I17+I18</f>
        <v>181</v>
      </c>
      <c r="J16" s="179">
        <f t="shared" ref="J16" si="20">J17+J18</f>
        <v>386</v>
      </c>
      <c r="K16" s="179">
        <f t="shared" ref="K16" si="21">K17+K18</f>
        <v>200</v>
      </c>
      <c r="L16" s="179">
        <f t="shared" ref="L16" si="22">L17+L18</f>
        <v>186</v>
      </c>
      <c r="M16" s="179">
        <f t="shared" ref="M16" si="23">M17+M18</f>
        <v>448</v>
      </c>
      <c r="N16" s="179">
        <f t="shared" ref="N16" si="24">N17+N18</f>
        <v>237</v>
      </c>
      <c r="O16" s="179">
        <f t="shared" ref="O16" si="25">O17+O18</f>
        <v>211</v>
      </c>
      <c r="P16" s="179">
        <f t="shared" ref="P16" si="26">P17+P18</f>
        <v>828</v>
      </c>
      <c r="Q16" s="153"/>
      <c r="R16" s="182">
        <f t="shared" ref="R16" si="27">R17+R18</f>
        <v>39</v>
      </c>
      <c r="S16" s="179">
        <f t="shared" ref="S16" si="28">S17+S18</f>
        <v>350</v>
      </c>
      <c r="T16" s="180">
        <f t="shared" ref="T16" si="29">T17+T18</f>
        <v>209</v>
      </c>
      <c r="U16" s="367" t="s">
        <v>291</v>
      </c>
    </row>
    <row r="17" spans="1:22" ht="15" customHeight="1">
      <c r="B17" s="329"/>
      <c r="C17" s="320" t="s">
        <v>8</v>
      </c>
      <c r="D17" s="178">
        <v>2</v>
      </c>
      <c r="E17" s="179">
        <v>10</v>
      </c>
      <c r="F17" s="179">
        <f>G17+J17+M17</f>
        <v>30</v>
      </c>
      <c r="G17" s="179">
        <f>H17+I17</f>
        <v>0</v>
      </c>
      <c r="H17" s="179">
        <v>0</v>
      </c>
      <c r="I17" s="179">
        <v>0</v>
      </c>
      <c r="J17" s="179">
        <f>K17+L17</f>
        <v>16</v>
      </c>
      <c r="K17" s="179">
        <v>8</v>
      </c>
      <c r="L17" s="179">
        <v>8</v>
      </c>
      <c r="M17" s="179">
        <f>N17+O17</f>
        <v>14</v>
      </c>
      <c r="N17" s="179">
        <v>6</v>
      </c>
      <c r="O17" s="179">
        <v>8</v>
      </c>
      <c r="P17" s="179">
        <v>54</v>
      </c>
      <c r="Q17" s="153"/>
      <c r="R17" s="177">
        <v>13</v>
      </c>
      <c r="S17" s="179">
        <v>23</v>
      </c>
      <c r="T17" s="180">
        <v>25</v>
      </c>
      <c r="U17" s="367" t="s">
        <v>259</v>
      </c>
    </row>
    <row r="18" spans="1:22" ht="15" customHeight="1">
      <c r="B18" s="329"/>
      <c r="C18" s="320" t="s">
        <v>9</v>
      </c>
      <c r="D18" s="178">
        <v>18</v>
      </c>
      <c r="E18" s="179">
        <v>105</v>
      </c>
      <c r="F18" s="179">
        <f>G18+J18+M18</f>
        <v>1172</v>
      </c>
      <c r="G18" s="179">
        <f>H18+I18</f>
        <v>368</v>
      </c>
      <c r="H18" s="179">
        <v>187</v>
      </c>
      <c r="I18" s="179">
        <v>181</v>
      </c>
      <c r="J18" s="179">
        <f>K18+L18</f>
        <v>370</v>
      </c>
      <c r="K18" s="179">
        <v>192</v>
      </c>
      <c r="L18" s="179">
        <v>178</v>
      </c>
      <c r="M18" s="179">
        <f>N18+O18</f>
        <v>434</v>
      </c>
      <c r="N18" s="179">
        <v>231</v>
      </c>
      <c r="O18" s="179">
        <v>203</v>
      </c>
      <c r="P18" s="179">
        <v>774</v>
      </c>
      <c r="Q18" s="153"/>
      <c r="R18" s="182">
        <v>26</v>
      </c>
      <c r="S18" s="179">
        <v>327</v>
      </c>
      <c r="T18" s="180">
        <v>184</v>
      </c>
      <c r="U18" s="367" t="s">
        <v>260</v>
      </c>
    </row>
    <row r="19" spans="1:22" ht="4" customHeight="1">
      <c r="B19" s="329"/>
      <c r="C19" s="320"/>
      <c r="D19" s="178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Q19" s="153"/>
      <c r="R19" s="182"/>
      <c r="S19" s="179"/>
      <c r="T19" s="180"/>
      <c r="U19" s="367"/>
    </row>
    <row r="20" spans="1:22" ht="15" customHeight="1">
      <c r="A20" s="473" t="s">
        <v>254</v>
      </c>
      <c r="B20" s="473"/>
      <c r="C20" s="320" t="s">
        <v>7</v>
      </c>
      <c r="D20" s="178">
        <f>D21+D22</f>
        <v>20</v>
      </c>
      <c r="E20" s="179">
        <f t="shared" ref="E20" si="30">E21+E22</f>
        <v>108</v>
      </c>
      <c r="F20" s="179">
        <f>F21+F22</f>
        <v>1128</v>
      </c>
      <c r="G20" s="179">
        <f t="shared" ref="G20" si="31">G21+G22</f>
        <v>341</v>
      </c>
      <c r="H20" s="179">
        <f t="shared" ref="H20" si="32">H21+H22</f>
        <v>161</v>
      </c>
      <c r="I20" s="179">
        <f t="shared" ref="I20" si="33">I21+I22</f>
        <v>180</v>
      </c>
      <c r="J20" s="179">
        <f t="shared" ref="J20" si="34">J21+J22</f>
        <v>391</v>
      </c>
      <c r="K20" s="179">
        <f t="shared" ref="K20" si="35">K21+K22</f>
        <v>198</v>
      </c>
      <c r="L20" s="179">
        <f t="shared" ref="L20" si="36">L21+L22</f>
        <v>193</v>
      </c>
      <c r="M20" s="179">
        <f t="shared" ref="M20" si="37">M21+M22</f>
        <v>396</v>
      </c>
      <c r="N20" s="179">
        <f t="shared" ref="N20" si="38">N21+N22</f>
        <v>202</v>
      </c>
      <c r="O20" s="179">
        <f t="shared" ref="O20" si="39">O21+O22</f>
        <v>194</v>
      </c>
      <c r="P20" s="179">
        <f t="shared" ref="P20" si="40">P21+P22</f>
        <v>813</v>
      </c>
      <c r="Q20" s="153"/>
      <c r="R20" s="182">
        <f t="shared" ref="R20" si="41">R21+R22</f>
        <v>55</v>
      </c>
      <c r="S20" s="179">
        <f t="shared" ref="S20" si="42">S21+S22</f>
        <v>326</v>
      </c>
      <c r="T20" s="180">
        <f t="shared" ref="T20" si="43">T21+T22</f>
        <v>150</v>
      </c>
      <c r="U20" s="367" t="s">
        <v>293</v>
      </c>
    </row>
    <row r="21" spans="1:22" ht="15" customHeight="1">
      <c r="B21" s="329"/>
      <c r="C21" s="320" t="s">
        <v>8</v>
      </c>
      <c r="D21" s="178">
        <v>2</v>
      </c>
      <c r="E21" s="179">
        <v>12</v>
      </c>
      <c r="F21" s="179">
        <f>G21+J21+M21</f>
        <v>30</v>
      </c>
      <c r="G21" s="179">
        <f>H21+I21</f>
        <v>0</v>
      </c>
      <c r="H21" s="179">
        <v>0</v>
      </c>
      <c r="I21" s="179">
        <v>0</v>
      </c>
      <c r="J21" s="179">
        <f>K21+L21</f>
        <v>13</v>
      </c>
      <c r="K21" s="179">
        <v>9</v>
      </c>
      <c r="L21" s="179">
        <v>4</v>
      </c>
      <c r="M21" s="179">
        <f>N21+O21</f>
        <v>17</v>
      </c>
      <c r="N21" s="179">
        <v>7</v>
      </c>
      <c r="O21" s="179">
        <v>10</v>
      </c>
      <c r="P21" s="179">
        <v>46</v>
      </c>
      <c r="Q21" s="153"/>
      <c r="R21" s="182">
        <v>12</v>
      </c>
      <c r="S21" s="179">
        <v>22</v>
      </c>
      <c r="T21" s="180">
        <v>14</v>
      </c>
      <c r="U21" s="367" t="s">
        <v>259</v>
      </c>
    </row>
    <row r="22" spans="1:22" ht="15" customHeight="1">
      <c r="B22" s="329"/>
      <c r="C22" s="320" t="s">
        <v>9</v>
      </c>
      <c r="D22" s="178">
        <v>18</v>
      </c>
      <c r="E22" s="179">
        <v>96</v>
      </c>
      <c r="F22" s="179">
        <f>G22+J22+M22</f>
        <v>1098</v>
      </c>
      <c r="G22" s="179">
        <f>H22+I22</f>
        <v>341</v>
      </c>
      <c r="H22" s="179">
        <v>161</v>
      </c>
      <c r="I22" s="179">
        <v>180</v>
      </c>
      <c r="J22" s="179">
        <f>K22+L22</f>
        <v>378</v>
      </c>
      <c r="K22" s="179">
        <v>189</v>
      </c>
      <c r="L22" s="179">
        <v>189</v>
      </c>
      <c r="M22" s="179">
        <f>N22+O22</f>
        <v>379</v>
      </c>
      <c r="N22" s="179">
        <v>195</v>
      </c>
      <c r="O22" s="179">
        <v>184</v>
      </c>
      <c r="P22" s="179">
        <v>767</v>
      </c>
      <c r="Q22" s="153"/>
      <c r="R22" s="182">
        <v>43</v>
      </c>
      <c r="S22" s="179">
        <v>304</v>
      </c>
      <c r="T22" s="180">
        <v>136</v>
      </c>
      <c r="U22" s="367" t="s">
        <v>260</v>
      </c>
    </row>
    <row r="23" spans="1:22" ht="4" customHeight="1">
      <c r="B23" s="329"/>
      <c r="C23" s="320"/>
      <c r="D23" s="152"/>
      <c r="E23" s="153"/>
      <c r="F23" s="153"/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4"/>
      <c r="U23" s="367"/>
    </row>
    <row r="24" spans="1:22" s="80" customFormat="1" ht="15" customHeight="1">
      <c r="A24" s="473" t="s">
        <v>255</v>
      </c>
      <c r="B24" s="473"/>
      <c r="C24" s="86" t="s">
        <v>10</v>
      </c>
      <c r="D24" s="183">
        <f>D25+D26</f>
        <v>20</v>
      </c>
      <c r="E24" s="184">
        <f t="shared" ref="E24" si="44">E25+E26</f>
        <v>108</v>
      </c>
      <c r="F24" s="184">
        <f t="shared" ref="F24" si="45">F25+F26</f>
        <v>1059</v>
      </c>
      <c r="G24" s="184">
        <f t="shared" ref="G24" si="46">G25+G26</f>
        <v>343</v>
      </c>
      <c r="H24" s="184">
        <f t="shared" ref="H24" si="47">H25+H26</f>
        <v>170</v>
      </c>
      <c r="I24" s="184">
        <f t="shared" ref="I24" si="48">I25+I26</f>
        <v>173</v>
      </c>
      <c r="J24" s="184">
        <f t="shared" ref="J24" si="49">J25+J26</f>
        <v>347</v>
      </c>
      <c r="K24" s="184">
        <f t="shared" ref="K24" si="50">K25+K26</f>
        <v>157</v>
      </c>
      <c r="L24" s="184">
        <f t="shared" ref="L24" si="51">L25+L26</f>
        <v>190</v>
      </c>
      <c r="M24" s="184">
        <f t="shared" ref="M24" si="52">M25+M26</f>
        <v>369</v>
      </c>
      <c r="N24" s="184">
        <f t="shared" ref="N24" si="53">N25+N26</f>
        <v>194</v>
      </c>
      <c r="O24" s="184">
        <f t="shared" ref="O24" si="54">O25+O26</f>
        <v>175</v>
      </c>
      <c r="P24" s="184">
        <f t="shared" ref="P24" si="55">P25+P26</f>
        <v>687</v>
      </c>
      <c r="Q24" s="368"/>
      <c r="R24" s="189">
        <f t="shared" ref="R24" si="56">R25+R26</f>
        <v>66</v>
      </c>
      <c r="S24" s="184">
        <f t="shared" ref="S24" si="57">S25+S26</f>
        <v>350</v>
      </c>
      <c r="T24" s="185">
        <f t="shared" ref="T24" si="58">T25+T26</f>
        <v>169</v>
      </c>
      <c r="U24" s="369" t="s">
        <v>292</v>
      </c>
    </row>
    <row r="25" spans="1:22" s="80" customFormat="1" ht="15" customHeight="1">
      <c r="B25" s="87"/>
      <c r="C25" s="86" t="s">
        <v>11</v>
      </c>
      <c r="D25" s="183">
        <f>+D28+D31</f>
        <v>2</v>
      </c>
      <c r="E25" s="184">
        <f t="shared" ref="E25:P25" si="59">SUM(E29:E32)</f>
        <v>10</v>
      </c>
      <c r="F25" s="184">
        <f>G25+J25+M25</f>
        <v>23</v>
      </c>
      <c r="G25" s="184">
        <f>H25+I25</f>
        <v>0</v>
      </c>
      <c r="H25" s="184">
        <v>0</v>
      </c>
      <c r="I25" s="184">
        <v>0</v>
      </c>
      <c r="J25" s="184">
        <f>K25+L25</f>
        <v>10</v>
      </c>
      <c r="K25" s="184">
        <f t="shared" si="59"/>
        <v>3</v>
      </c>
      <c r="L25" s="184">
        <f>SUM(L29:L32)</f>
        <v>7</v>
      </c>
      <c r="M25" s="184">
        <f>N25+O25</f>
        <v>13</v>
      </c>
      <c r="N25" s="184">
        <f t="shared" si="59"/>
        <v>10</v>
      </c>
      <c r="O25" s="184">
        <f t="shared" si="59"/>
        <v>3</v>
      </c>
      <c r="P25" s="184">
        <f t="shared" si="59"/>
        <v>44</v>
      </c>
      <c r="Q25" s="184"/>
      <c r="R25" s="189">
        <f>SUM(R29:R32)</f>
        <v>11</v>
      </c>
      <c r="S25" s="184">
        <f>SUM(S29:S32)</f>
        <v>27</v>
      </c>
      <c r="T25" s="185">
        <f>SUM(T29:T32)</f>
        <v>14</v>
      </c>
      <c r="U25" s="369" t="s">
        <v>11</v>
      </c>
      <c r="V25" s="358"/>
    </row>
    <row r="26" spans="1:22" s="80" customFormat="1" ht="15" customHeight="1">
      <c r="A26" s="161"/>
      <c r="B26" s="161"/>
      <c r="C26" s="162" t="s">
        <v>12</v>
      </c>
      <c r="D26" s="186">
        <f>+D40+D34</f>
        <v>18</v>
      </c>
      <c r="E26" s="187">
        <f>SUM(E35:E54)</f>
        <v>98</v>
      </c>
      <c r="F26" s="187">
        <f>G26+J26+M26</f>
        <v>1036</v>
      </c>
      <c r="G26" s="187">
        <f>H26+I26</f>
        <v>343</v>
      </c>
      <c r="H26" s="187">
        <v>170</v>
      </c>
      <c r="I26" s="187">
        <v>173</v>
      </c>
      <c r="J26" s="187">
        <f>K26+L26</f>
        <v>337</v>
      </c>
      <c r="K26" s="187">
        <f>SUM(K35:K54)</f>
        <v>154</v>
      </c>
      <c r="L26" s="187">
        <f>SUM(L35:L54)</f>
        <v>183</v>
      </c>
      <c r="M26" s="187">
        <f>N26+O26</f>
        <v>356</v>
      </c>
      <c r="N26" s="187">
        <f>SUM(N35:N54)</f>
        <v>184</v>
      </c>
      <c r="O26" s="187">
        <f>SUM(O35:O54)</f>
        <v>172</v>
      </c>
      <c r="P26" s="187">
        <f>SUM(P35:P54)</f>
        <v>643</v>
      </c>
      <c r="Q26" s="187"/>
      <c r="R26" s="190">
        <f>SUM(R35:R54)</f>
        <v>55</v>
      </c>
      <c r="S26" s="187">
        <f>SUM(S35:S54)</f>
        <v>323</v>
      </c>
      <c r="T26" s="188">
        <f>SUM(T35:T54)</f>
        <v>155</v>
      </c>
      <c r="U26" s="370" t="s">
        <v>12</v>
      </c>
      <c r="V26" s="358"/>
    </row>
    <row r="27" spans="1:22" ht="2.15" customHeight="1">
      <c r="D27" s="115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7"/>
      <c r="S27" s="156"/>
      <c r="T27" s="158"/>
      <c r="U27" s="66"/>
    </row>
    <row r="28" spans="1:22" ht="18.75" customHeight="1">
      <c r="A28" s="8" t="s">
        <v>11</v>
      </c>
      <c r="C28" s="328"/>
      <c r="D28" s="115">
        <v>1</v>
      </c>
      <c r="E28" s="156"/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7"/>
      <c r="S28" s="156"/>
      <c r="T28" s="158"/>
      <c r="U28" s="66"/>
    </row>
    <row r="29" spans="1:22" ht="18.75" customHeight="1">
      <c r="B29" s="480" t="s">
        <v>232</v>
      </c>
      <c r="C29" s="479"/>
      <c r="D29" s="152"/>
      <c r="E29" s="163">
        <v>4</v>
      </c>
      <c r="F29" s="163">
        <f>G29+J29+M29</f>
        <v>16</v>
      </c>
      <c r="G29" s="359">
        <f>H29+I29</f>
        <v>0</v>
      </c>
      <c r="H29" s="359">
        <v>0</v>
      </c>
      <c r="I29" s="359">
        <v>0</v>
      </c>
      <c r="J29" s="163">
        <f>K29+L29</f>
        <v>8</v>
      </c>
      <c r="K29" s="163">
        <v>3</v>
      </c>
      <c r="L29" s="163">
        <v>5</v>
      </c>
      <c r="M29" s="163">
        <f>N29+O29</f>
        <v>8</v>
      </c>
      <c r="N29" s="163">
        <v>6</v>
      </c>
      <c r="O29" s="163">
        <v>2</v>
      </c>
      <c r="P29" s="163">
        <v>8</v>
      </c>
      <c r="Q29" s="163"/>
      <c r="R29" s="360">
        <v>0</v>
      </c>
      <c r="S29" s="163">
        <v>3</v>
      </c>
      <c r="T29" s="164">
        <v>3</v>
      </c>
      <c r="U29" s="346" t="s">
        <v>11</v>
      </c>
    </row>
    <row r="30" spans="1:22" ht="2.15" customHeight="1">
      <c r="A30" s="120"/>
      <c r="B30" s="121"/>
      <c r="C30" s="122"/>
      <c r="D30" s="15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6"/>
      <c r="U30" s="123"/>
    </row>
    <row r="31" spans="1:22" ht="18.75" customHeight="1">
      <c r="A31" s="474" t="s">
        <v>158</v>
      </c>
      <c r="B31" s="474"/>
      <c r="C31" s="320"/>
      <c r="D31" s="152">
        <v>1</v>
      </c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4"/>
      <c r="U31" s="347"/>
    </row>
    <row r="32" spans="1:22" ht="18.75" customHeight="1">
      <c r="B32" s="478" t="s">
        <v>231</v>
      </c>
      <c r="C32" s="479"/>
      <c r="D32" s="152"/>
      <c r="E32" s="163">
        <v>6</v>
      </c>
      <c r="F32" s="163">
        <f>G32+J32+M32</f>
        <v>7</v>
      </c>
      <c r="G32" s="359">
        <f>H32+I32</f>
        <v>0</v>
      </c>
      <c r="H32" s="359">
        <v>0</v>
      </c>
      <c r="I32" s="359">
        <v>0</v>
      </c>
      <c r="J32" s="163">
        <f>K32+L32</f>
        <v>2</v>
      </c>
      <c r="K32" s="179">
        <v>0</v>
      </c>
      <c r="L32" s="163">
        <v>2</v>
      </c>
      <c r="M32" s="163">
        <f>N32+O32</f>
        <v>5</v>
      </c>
      <c r="N32" s="163">
        <v>4</v>
      </c>
      <c r="O32" s="163">
        <v>1</v>
      </c>
      <c r="P32" s="163">
        <v>36</v>
      </c>
      <c r="Q32" s="163"/>
      <c r="R32" s="182">
        <v>11</v>
      </c>
      <c r="S32" s="163">
        <v>24</v>
      </c>
      <c r="T32" s="164">
        <v>11</v>
      </c>
      <c r="U32" s="346" t="s">
        <v>11</v>
      </c>
    </row>
    <row r="33" spans="1:21" ht="2.15" customHeight="1">
      <c r="A33" s="120"/>
      <c r="B33" s="121"/>
      <c r="C33" s="122"/>
      <c r="D33" s="15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6"/>
      <c r="U33" s="123"/>
    </row>
    <row r="34" spans="1:21" ht="18.75" customHeight="1">
      <c r="A34" s="328" t="s">
        <v>15</v>
      </c>
      <c r="B34" s="127"/>
      <c r="C34" s="320"/>
      <c r="D34" s="199">
        <v>4</v>
      </c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361"/>
      <c r="Q34" s="167"/>
      <c r="R34" s="168"/>
      <c r="S34" s="167"/>
      <c r="T34" s="169"/>
      <c r="U34" s="347"/>
    </row>
    <row r="35" spans="1:21" ht="18.75" customHeight="1">
      <c r="B35" s="330" t="s">
        <v>190</v>
      </c>
      <c r="C35" s="330" t="s">
        <v>13</v>
      </c>
      <c r="D35" s="152"/>
      <c r="E35" s="179">
        <v>11</v>
      </c>
      <c r="F35" s="163">
        <f t="shared" ref="F35:F38" si="60">G35+J35+M35</f>
        <v>209</v>
      </c>
      <c r="G35" s="371">
        <f t="shared" ref="G35:G38" si="61">H35+I35</f>
        <v>81</v>
      </c>
      <c r="H35" s="179">
        <v>38</v>
      </c>
      <c r="I35" s="179">
        <v>43</v>
      </c>
      <c r="J35" s="163">
        <f t="shared" ref="J35:J38" si="62">K35+L35</f>
        <v>71</v>
      </c>
      <c r="K35" s="179">
        <v>26</v>
      </c>
      <c r="L35" s="179">
        <v>45</v>
      </c>
      <c r="M35" s="163">
        <f t="shared" ref="M35:M38" si="63">N35+O35</f>
        <v>57</v>
      </c>
      <c r="N35" s="179">
        <v>28</v>
      </c>
      <c r="O35" s="179">
        <v>29</v>
      </c>
      <c r="P35" s="179">
        <v>72</v>
      </c>
      <c r="Q35" s="163"/>
      <c r="R35" s="182">
        <v>2</v>
      </c>
      <c r="S35" s="179">
        <v>15</v>
      </c>
      <c r="T35" s="180">
        <v>6</v>
      </c>
      <c r="U35" s="346" t="s">
        <v>12</v>
      </c>
    </row>
    <row r="36" spans="1:21" ht="18.75" customHeight="1">
      <c r="B36" s="330" t="s">
        <v>191</v>
      </c>
      <c r="C36" s="330" t="s">
        <v>151</v>
      </c>
      <c r="D36" s="152"/>
      <c r="E36" s="179">
        <v>7</v>
      </c>
      <c r="F36" s="163">
        <f t="shared" si="60"/>
        <v>118</v>
      </c>
      <c r="G36" s="371">
        <f t="shared" si="61"/>
        <v>42</v>
      </c>
      <c r="H36" s="179">
        <v>24</v>
      </c>
      <c r="I36" s="179">
        <v>18</v>
      </c>
      <c r="J36" s="163">
        <f t="shared" si="62"/>
        <v>38</v>
      </c>
      <c r="K36" s="179">
        <v>18</v>
      </c>
      <c r="L36" s="179">
        <v>20</v>
      </c>
      <c r="M36" s="163">
        <f t="shared" si="63"/>
        <v>38</v>
      </c>
      <c r="N36" s="179">
        <v>18</v>
      </c>
      <c r="O36" s="179">
        <v>20</v>
      </c>
      <c r="P36" s="179">
        <v>54</v>
      </c>
      <c r="Q36" s="163"/>
      <c r="R36" s="182">
        <v>3</v>
      </c>
      <c r="S36" s="179">
        <v>10</v>
      </c>
      <c r="T36" s="180">
        <v>6</v>
      </c>
      <c r="U36" s="346" t="s">
        <v>230</v>
      </c>
    </row>
    <row r="37" spans="1:21" ht="18.75" customHeight="1">
      <c r="B37" s="330" t="s">
        <v>16</v>
      </c>
      <c r="C37" s="330" t="s">
        <v>151</v>
      </c>
      <c r="D37" s="152"/>
      <c r="E37" s="179">
        <v>16</v>
      </c>
      <c r="F37" s="163">
        <f t="shared" si="60"/>
        <v>368</v>
      </c>
      <c r="G37" s="371">
        <f t="shared" si="61"/>
        <v>121</v>
      </c>
      <c r="H37" s="179">
        <v>63</v>
      </c>
      <c r="I37" s="179">
        <v>58</v>
      </c>
      <c r="J37" s="163">
        <f t="shared" si="62"/>
        <v>98</v>
      </c>
      <c r="K37" s="179">
        <v>51</v>
      </c>
      <c r="L37" s="179">
        <v>47</v>
      </c>
      <c r="M37" s="163">
        <f t="shared" si="63"/>
        <v>149</v>
      </c>
      <c r="N37" s="179">
        <v>76</v>
      </c>
      <c r="O37" s="179">
        <v>73</v>
      </c>
      <c r="P37" s="179">
        <v>112</v>
      </c>
      <c r="Q37" s="163"/>
      <c r="R37" s="182">
        <v>9</v>
      </c>
      <c r="S37" s="179">
        <v>26</v>
      </c>
      <c r="T37" s="180">
        <v>13</v>
      </c>
      <c r="U37" s="346" t="s">
        <v>230</v>
      </c>
    </row>
    <row r="38" spans="1:21" ht="18.75" customHeight="1">
      <c r="B38" s="330" t="s">
        <v>17</v>
      </c>
      <c r="C38" s="330" t="s">
        <v>151</v>
      </c>
      <c r="D38" s="152"/>
      <c r="E38" s="179">
        <v>7</v>
      </c>
      <c r="F38" s="163">
        <f t="shared" si="60"/>
        <v>145</v>
      </c>
      <c r="G38" s="371">
        <f t="shared" si="61"/>
        <v>41</v>
      </c>
      <c r="H38" s="179">
        <v>15</v>
      </c>
      <c r="I38" s="179">
        <v>26</v>
      </c>
      <c r="J38" s="163">
        <f t="shared" si="62"/>
        <v>54</v>
      </c>
      <c r="K38" s="179">
        <v>24</v>
      </c>
      <c r="L38" s="179">
        <v>30</v>
      </c>
      <c r="M38" s="163">
        <f t="shared" si="63"/>
        <v>50</v>
      </c>
      <c r="N38" s="179">
        <v>23</v>
      </c>
      <c r="O38" s="179">
        <v>27</v>
      </c>
      <c r="P38" s="179">
        <v>54</v>
      </c>
      <c r="Q38" s="163"/>
      <c r="R38" s="360">
        <v>3</v>
      </c>
      <c r="S38" s="179">
        <v>8</v>
      </c>
      <c r="T38" s="180">
        <v>5</v>
      </c>
      <c r="U38" s="346" t="s">
        <v>230</v>
      </c>
    </row>
    <row r="39" spans="1:21" s="88" customFormat="1" ht="2.15" customHeight="1">
      <c r="A39" s="124"/>
      <c r="B39" s="124"/>
      <c r="C39" s="125"/>
      <c r="D39" s="159"/>
      <c r="E39" s="170"/>
      <c r="F39" s="170"/>
      <c r="G39" s="170"/>
      <c r="H39" s="170"/>
      <c r="I39" s="170"/>
      <c r="J39" s="170"/>
      <c r="K39" s="170"/>
      <c r="L39" s="170"/>
      <c r="M39" s="170"/>
      <c r="N39" s="170"/>
      <c r="O39" s="170"/>
      <c r="P39" s="170"/>
      <c r="Q39" s="170"/>
      <c r="R39" s="170"/>
      <c r="S39" s="170"/>
      <c r="T39" s="171"/>
      <c r="U39" s="126"/>
    </row>
    <row r="40" spans="1:21" ht="18.75" customHeight="1">
      <c r="A40" s="476" t="s">
        <v>220</v>
      </c>
      <c r="B40" s="476"/>
      <c r="C40" s="477"/>
      <c r="D40" s="178">
        <v>14</v>
      </c>
      <c r="E40" s="163"/>
      <c r="F40" s="163"/>
      <c r="G40" s="163"/>
      <c r="H40" s="163"/>
      <c r="I40" s="163"/>
      <c r="J40" s="163"/>
      <c r="K40" s="163"/>
      <c r="L40" s="163"/>
      <c r="M40" s="163"/>
      <c r="N40" s="163"/>
      <c r="O40" s="163"/>
      <c r="P40" s="163"/>
      <c r="Q40" s="163"/>
      <c r="R40" s="163"/>
      <c r="S40" s="163"/>
      <c r="T40" s="164"/>
      <c r="U40" s="347"/>
    </row>
    <row r="41" spans="1:21" ht="21.75" customHeight="1">
      <c r="B41" s="469" t="s">
        <v>221</v>
      </c>
      <c r="C41" s="470"/>
      <c r="D41" s="152"/>
      <c r="E41" s="179">
        <v>5</v>
      </c>
      <c r="F41" s="163">
        <f t="shared" ref="F41:F54" si="64">G41+J41+M41</f>
        <v>5</v>
      </c>
      <c r="G41" s="371">
        <f t="shared" ref="G41:G54" si="65">H41+I41</f>
        <v>1</v>
      </c>
      <c r="H41" s="179">
        <v>1</v>
      </c>
      <c r="I41" s="179">
        <v>0</v>
      </c>
      <c r="J41" s="163">
        <f t="shared" ref="J41:J54" si="66">K41+L41</f>
        <v>1</v>
      </c>
      <c r="K41" s="179">
        <v>0</v>
      </c>
      <c r="L41" s="179">
        <v>1</v>
      </c>
      <c r="M41" s="163">
        <f t="shared" ref="M41:M54" si="67">N41+O41</f>
        <v>3</v>
      </c>
      <c r="N41" s="179">
        <v>3</v>
      </c>
      <c r="O41" s="179">
        <v>0</v>
      </c>
      <c r="P41" s="179">
        <v>39</v>
      </c>
      <c r="Q41" s="163"/>
      <c r="R41" s="360">
        <v>0</v>
      </c>
      <c r="S41" s="179">
        <v>23</v>
      </c>
      <c r="T41" s="180">
        <v>16</v>
      </c>
      <c r="U41" s="346" t="s">
        <v>12</v>
      </c>
    </row>
    <row r="42" spans="1:21" ht="21" customHeight="1">
      <c r="B42" s="469" t="s">
        <v>222</v>
      </c>
      <c r="C42" s="475"/>
      <c r="D42" s="152"/>
      <c r="E42" s="179">
        <v>3</v>
      </c>
      <c r="F42" s="163">
        <f t="shared" si="64"/>
        <v>7</v>
      </c>
      <c r="G42" s="371">
        <f t="shared" si="65"/>
        <v>1</v>
      </c>
      <c r="H42" s="179">
        <v>0</v>
      </c>
      <c r="I42" s="179">
        <v>1</v>
      </c>
      <c r="J42" s="163">
        <f t="shared" si="66"/>
        <v>3</v>
      </c>
      <c r="K42" s="179">
        <v>0</v>
      </c>
      <c r="L42" s="179">
        <v>3</v>
      </c>
      <c r="M42" s="163">
        <f t="shared" si="67"/>
        <v>3</v>
      </c>
      <c r="N42" s="179">
        <v>2</v>
      </c>
      <c r="O42" s="179">
        <v>1</v>
      </c>
      <c r="P42" s="179">
        <v>28</v>
      </c>
      <c r="Q42" s="163"/>
      <c r="R42" s="360">
        <v>0</v>
      </c>
      <c r="S42" s="179">
        <v>29</v>
      </c>
      <c r="T42" s="180">
        <v>10</v>
      </c>
      <c r="U42" s="346" t="s">
        <v>230</v>
      </c>
    </row>
    <row r="43" spans="1:21" ht="18.75" customHeight="1">
      <c r="B43" s="469" t="s">
        <v>18</v>
      </c>
      <c r="C43" s="471"/>
      <c r="D43" s="152"/>
      <c r="E43" s="179">
        <v>3</v>
      </c>
      <c r="F43" s="163">
        <f t="shared" si="64"/>
        <v>11</v>
      </c>
      <c r="G43" s="371">
        <f t="shared" si="65"/>
        <v>4</v>
      </c>
      <c r="H43" s="179">
        <v>2</v>
      </c>
      <c r="I43" s="179">
        <v>2</v>
      </c>
      <c r="J43" s="163">
        <f t="shared" si="66"/>
        <v>4</v>
      </c>
      <c r="K43" s="179">
        <v>2</v>
      </c>
      <c r="L43" s="179">
        <v>2</v>
      </c>
      <c r="M43" s="163">
        <f t="shared" si="67"/>
        <v>3</v>
      </c>
      <c r="N43" s="179">
        <v>3</v>
      </c>
      <c r="O43" s="179">
        <v>0</v>
      </c>
      <c r="P43" s="179">
        <v>30</v>
      </c>
      <c r="Q43" s="163"/>
      <c r="R43" s="360">
        <v>0</v>
      </c>
      <c r="S43" s="179">
        <v>38</v>
      </c>
      <c r="T43" s="180">
        <v>14</v>
      </c>
      <c r="U43" s="346" t="s">
        <v>230</v>
      </c>
    </row>
    <row r="44" spans="1:21" ht="18.75" customHeight="1">
      <c r="B44" s="469" t="s">
        <v>19</v>
      </c>
      <c r="C44" s="471"/>
      <c r="D44" s="152"/>
      <c r="E44" s="179">
        <v>3</v>
      </c>
      <c r="F44" s="163">
        <f t="shared" si="64"/>
        <v>7</v>
      </c>
      <c r="G44" s="371">
        <f t="shared" si="65"/>
        <v>3</v>
      </c>
      <c r="H44" s="179">
        <v>3</v>
      </c>
      <c r="I44" s="179">
        <v>0</v>
      </c>
      <c r="J44" s="163">
        <f t="shared" si="66"/>
        <v>1</v>
      </c>
      <c r="K44" s="179">
        <v>1</v>
      </c>
      <c r="L44" s="179">
        <v>0</v>
      </c>
      <c r="M44" s="163">
        <f t="shared" si="67"/>
        <v>3</v>
      </c>
      <c r="N44" s="179">
        <v>1</v>
      </c>
      <c r="O44" s="179">
        <v>2</v>
      </c>
      <c r="P44" s="179">
        <v>32</v>
      </c>
      <c r="Q44" s="163"/>
      <c r="R44" s="182">
        <v>4</v>
      </c>
      <c r="S44" s="179">
        <v>28</v>
      </c>
      <c r="T44" s="180">
        <v>6</v>
      </c>
      <c r="U44" s="346" t="s">
        <v>230</v>
      </c>
    </row>
    <row r="45" spans="1:21" ht="21.75" customHeight="1">
      <c r="B45" s="469" t="s">
        <v>223</v>
      </c>
      <c r="C45" s="470"/>
      <c r="D45" s="152"/>
      <c r="E45" s="179">
        <v>3</v>
      </c>
      <c r="F45" s="163">
        <f t="shared" si="64"/>
        <v>11</v>
      </c>
      <c r="G45" s="371">
        <f t="shared" si="65"/>
        <v>3</v>
      </c>
      <c r="H45" s="179">
        <v>1</v>
      </c>
      <c r="I45" s="179">
        <v>2</v>
      </c>
      <c r="J45" s="163">
        <f t="shared" si="66"/>
        <v>6</v>
      </c>
      <c r="K45" s="179">
        <v>1</v>
      </c>
      <c r="L45" s="179">
        <v>5</v>
      </c>
      <c r="M45" s="163">
        <f t="shared" si="67"/>
        <v>2</v>
      </c>
      <c r="N45" s="179">
        <v>1</v>
      </c>
      <c r="O45" s="179">
        <v>1</v>
      </c>
      <c r="P45" s="179">
        <v>20</v>
      </c>
      <c r="Q45" s="163"/>
      <c r="R45" s="182">
        <v>14</v>
      </c>
      <c r="S45" s="179">
        <v>13</v>
      </c>
      <c r="T45" s="180">
        <v>4</v>
      </c>
      <c r="U45" s="346" t="s">
        <v>230</v>
      </c>
    </row>
    <row r="46" spans="1:21" ht="21.75" customHeight="1">
      <c r="B46" s="469" t="s">
        <v>224</v>
      </c>
      <c r="C46" s="470"/>
      <c r="D46" s="152"/>
      <c r="E46" s="179">
        <v>6</v>
      </c>
      <c r="F46" s="163">
        <f t="shared" si="64"/>
        <v>27</v>
      </c>
      <c r="G46" s="371">
        <f t="shared" si="65"/>
        <v>8</v>
      </c>
      <c r="H46" s="179">
        <v>4</v>
      </c>
      <c r="I46" s="179">
        <v>4</v>
      </c>
      <c r="J46" s="163">
        <f t="shared" si="66"/>
        <v>8</v>
      </c>
      <c r="K46" s="179">
        <v>3</v>
      </c>
      <c r="L46" s="179">
        <v>5</v>
      </c>
      <c r="M46" s="163">
        <f t="shared" si="67"/>
        <v>11</v>
      </c>
      <c r="N46" s="179">
        <v>6</v>
      </c>
      <c r="O46" s="179">
        <v>5</v>
      </c>
      <c r="P46" s="179">
        <v>31</v>
      </c>
      <c r="Q46" s="163"/>
      <c r="R46" s="360">
        <v>0</v>
      </c>
      <c r="S46" s="179">
        <v>22</v>
      </c>
      <c r="T46" s="180">
        <v>6</v>
      </c>
      <c r="U46" s="346" t="s">
        <v>230</v>
      </c>
    </row>
    <row r="47" spans="1:21" ht="21.75" customHeight="1">
      <c r="B47" s="469" t="s">
        <v>225</v>
      </c>
      <c r="C47" s="470"/>
      <c r="D47" s="152"/>
      <c r="E47" s="179">
        <v>8</v>
      </c>
      <c r="F47" s="163">
        <f t="shared" si="64"/>
        <v>42</v>
      </c>
      <c r="G47" s="371">
        <f t="shared" si="65"/>
        <v>15</v>
      </c>
      <c r="H47" s="179">
        <v>6</v>
      </c>
      <c r="I47" s="179">
        <v>9</v>
      </c>
      <c r="J47" s="163">
        <f t="shared" si="66"/>
        <v>20</v>
      </c>
      <c r="K47" s="179">
        <v>9</v>
      </c>
      <c r="L47" s="179">
        <v>11</v>
      </c>
      <c r="M47" s="163">
        <f t="shared" si="67"/>
        <v>7</v>
      </c>
      <c r="N47" s="179">
        <v>5</v>
      </c>
      <c r="O47" s="179">
        <v>2</v>
      </c>
      <c r="P47" s="179">
        <v>41</v>
      </c>
      <c r="Q47" s="163"/>
      <c r="R47" s="182">
        <v>5</v>
      </c>
      <c r="S47" s="179">
        <v>11</v>
      </c>
      <c r="T47" s="180">
        <v>7</v>
      </c>
      <c r="U47" s="346" t="s">
        <v>230</v>
      </c>
    </row>
    <row r="48" spans="1:21" ht="21.75" customHeight="1">
      <c r="B48" s="469" t="s">
        <v>226</v>
      </c>
      <c r="C48" s="470"/>
      <c r="D48" s="152"/>
      <c r="E48" s="179">
        <v>7</v>
      </c>
      <c r="F48" s="163">
        <f t="shared" si="64"/>
        <v>1</v>
      </c>
      <c r="G48" s="179">
        <f t="shared" si="65"/>
        <v>0</v>
      </c>
      <c r="H48" s="179">
        <v>0</v>
      </c>
      <c r="I48" s="179">
        <v>0</v>
      </c>
      <c r="J48" s="163">
        <f t="shared" si="66"/>
        <v>1</v>
      </c>
      <c r="K48" s="179">
        <v>0</v>
      </c>
      <c r="L48" s="179">
        <v>1</v>
      </c>
      <c r="M48" s="179">
        <f t="shared" si="67"/>
        <v>0</v>
      </c>
      <c r="N48" s="179">
        <v>0</v>
      </c>
      <c r="O48" s="179">
        <v>0</v>
      </c>
      <c r="P48" s="179">
        <v>43</v>
      </c>
      <c r="Q48" s="163"/>
      <c r="R48" s="182">
        <v>2</v>
      </c>
      <c r="S48" s="179">
        <v>25</v>
      </c>
      <c r="T48" s="180">
        <v>19</v>
      </c>
      <c r="U48" s="346" t="s">
        <v>230</v>
      </c>
    </row>
    <row r="49" spans="1:21" ht="21.75" customHeight="1">
      <c r="B49" s="469" t="s">
        <v>227</v>
      </c>
      <c r="C49" s="470"/>
      <c r="D49" s="152"/>
      <c r="E49" s="179">
        <v>3</v>
      </c>
      <c r="F49" s="163">
        <f t="shared" si="64"/>
        <v>14</v>
      </c>
      <c r="G49" s="371">
        <f t="shared" si="65"/>
        <v>5</v>
      </c>
      <c r="H49" s="179">
        <v>4</v>
      </c>
      <c r="I49" s="179">
        <v>1</v>
      </c>
      <c r="J49" s="163">
        <f t="shared" si="66"/>
        <v>4</v>
      </c>
      <c r="K49" s="179">
        <v>3</v>
      </c>
      <c r="L49" s="179">
        <v>1</v>
      </c>
      <c r="M49" s="163">
        <f t="shared" si="67"/>
        <v>5</v>
      </c>
      <c r="N49" s="179">
        <v>3</v>
      </c>
      <c r="O49" s="179">
        <v>2</v>
      </c>
      <c r="P49" s="179">
        <v>17</v>
      </c>
      <c r="Q49" s="163"/>
      <c r="R49" s="360">
        <v>0</v>
      </c>
      <c r="S49" s="179">
        <v>18</v>
      </c>
      <c r="T49" s="180">
        <v>7</v>
      </c>
      <c r="U49" s="346" t="s">
        <v>230</v>
      </c>
    </row>
    <row r="50" spans="1:21" ht="21.75" customHeight="1">
      <c r="B50" s="469" t="s">
        <v>228</v>
      </c>
      <c r="C50" s="470"/>
      <c r="D50" s="152"/>
      <c r="E50" s="179">
        <v>3</v>
      </c>
      <c r="F50" s="163">
        <f t="shared" si="64"/>
        <v>9</v>
      </c>
      <c r="G50" s="371">
        <f t="shared" si="65"/>
        <v>3</v>
      </c>
      <c r="H50" s="179">
        <v>2</v>
      </c>
      <c r="I50" s="179">
        <v>1</v>
      </c>
      <c r="J50" s="163">
        <f t="shared" si="66"/>
        <v>3</v>
      </c>
      <c r="K50" s="179">
        <v>1</v>
      </c>
      <c r="L50" s="179">
        <v>2</v>
      </c>
      <c r="M50" s="163">
        <f t="shared" si="67"/>
        <v>3</v>
      </c>
      <c r="N50" s="179">
        <v>3</v>
      </c>
      <c r="O50" s="179">
        <v>0</v>
      </c>
      <c r="P50" s="179">
        <v>19</v>
      </c>
      <c r="Q50" s="163"/>
      <c r="R50" s="182">
        <v>1</v>
      </c>
      <c r="S50" s="179">
        <v>21</v>
      </c>
      <c r="T50" s="180">
        <v>9</v>
      </c>
      <c r="U50" s="346" t="s">
        <v>230</v>
      </c>
    </row>
    <row r="51" spans="1:21" ht="21.75" customHeight="1">
      <c r="B51" s="469" t="s">
        <v>229</v>
      </c>
      <c r="C51" s="470"/>
      <c r="D51" s="152"/>
      <c r="E51" s="179">
        <v>3</v>
      </c>
      <c r="F51" s="163">
        <f t="shared" si="64"/>
        <v>1</v>
      </c>
      <c r="G51" s="179">
        <f t="shared" si="65"/>
        <v>0</v>
      </c>
      <c r="H51" s="179">
        <v>0</v>
      </c>
      <c r="I51" s="179">
        <v>0</v>
      </c>
      <c r="J51" s="163">
        <f t="shared" si="66"/>
        <v>1</v>
      </c>
      <c r="K51" s="179">
        <v>0</v>
      </c>
      <c r="L51" s="179">
        <v>1</v>
      </c>
      <c r="M51" s="179">
        <f t="shared" si="67"/>
        <v>0</v>
      </c>
      <c r="N51" s="179">
        <v>0</v>
      </c>
      <c r="O51" s="179">
        <v>0</v>
      </c>
      <c r="P51" s="179">
        <v>26</v>
      </c>
      <c r="Q51" s="163"/>
      <c r="R51" s="360">
        <v>0</v>
      </c>
      <c r="S51" s="179">
        <v>13</v>
      </c>
      <c r="T51" s="180">
        <v>6</v>
      </c>
      <c r="U51" s="346" t="s">
        <v>230</v>
      </c>
    </row>
    <row r="52" spans="1:21" ht="21.75" customHeight="1">
      <c r="B52" s="469" t="s">
        <v>214</v>
      </c>
      <c r="C52" s="471"/>
      <c r="D52" s="152"/>
      <c r="E52" s="179">
        <v>4</v>
      </c>
      <c r="F52" s="163">
        <f t="shared" si="64"/>
        <v>6</v>
      </c>
      <c r="G52" s="179">
        <f t="shared" si="65"/>
        <v>0</v>
      </c>
      <c r="H52" s="179">
        <v>0</v>
      </c>
      <c r="I52" s="179">
        <v>0</v>
      </c>
      <c r="J52" s="163">
        <f t="shared" si="66"/>
        <v>5</v>
      </c>
      <c r="K52" s="179">
        <v>1</v>
      </c>
      <c r="L52" s="179">
        <v>4</v>
      </c>
      <c r="M52" s="163">
        <f t="shared" si="67"/>
        <v>1</v>
      </c>
      <c r="N52" s="179">
        <v>0</v>
      </c>
      <c r="O52" s="179">
        <v>1</v>
      </c>
      <c r="P52" s="179">
        <v>13</v>
      </c>
      <c r="Q52" s="163"/>
      <c r="R52" s="182">
        <v>5</v>
      </c>
      <c r="S52" s="179">
        <v>1</v>
      </c>
      <c r="T52" s="180">
        <v>8</v>
      </c>
      <c r="U52" s="346" t="s">
        <v>230</v>
      </c>
    </row>
    <row r="53" spans="1:21" ht="21.75" customHeight="1">
      <c r="B53" s="469" t="s">
        <v>261</v>
      </c>
      <c r="C53" s="471"/>
      <c r="D53" s="152"/>
      <c r="E53" s="179">
        <v>3</v>
      </c>
      <c r="F53" s="163">
        <f t="shared" si="64"/>
        <v>13</v>
      </c>
      <c r="G53" s="371">
        <f t="shared" si="65"/>
        <v>6</v>
      </c>
      <c r="H53" s="179">
        <v>3</v>
      </c>
      <c r="I53" s="179">
        <v>3</v>
      </c>
      <c r="J53" s="163">
        <f t="shared" si="66"/>
        <v>4</v>
      </c>
      <c r="K53" s="179">
        <v>3</v>
      </c>
      <c r="L53" s="179">
        <v>1</v>
      </c>
      <c r="M53" s="163">
        <f t="shared" si="67"/>
        <v>3</v>
      </c>
      <c r="N53" s="179">
        <v>1</v>
      </c>
      <c r="O53" s="179">
        <v>2</v>
      </c>
      <c r="P53" s="179">
        <v>12</v>
      </c>
      <c r="Q53" s="163"/>
      <c r="R53" s="177">
        <v>0</v>
      </c>
      <c r="S53" s="179">
        <v>16</v>
      </c>
      <c r="T53" s="180">
        <v>7</v>
      </c>
      <c r="U53" s="346" t="s">
        <v>230</v>
      </c>
    </row>
    <row r="54" spans="1:21" ht="21.75" customHeight="1" thickBot="1">
      <c r="A54" s="9"/>
      <c r="B54" s="467" t="s">
        <v>262</v>
      </c>
      <c r="C54" s="468"/>
      <c r="D54" s="160"/>
      <c r="E54" s="362">
        <v>3</v>
      </c>
      <c r="F54" s="363">
        <f t="shared" si="64"/>
        <v>42</v>
      </c>
      <c r="G54" s="372">
        <f t="shared" si="65"/>
        <v>9</v>
      </c>
      <c r="H54" s="362">
        <v>4</v>
      </c>
      <c r="I54" s="362">
        <v>5</v>
      </c>
      <c r="J54" s="363">
        <f t="shared" si="66"/>
        <v>15</v>
      </c>
      <c r="K54" s="362">
        <v>11</v>
      </c>
      <c r="L54" s="362">
        <v>4</v>
      </c>
      <c r="M54" s="363">
        <f t="shared" si="67"/>
        <v>18</v>
      </c>
      <c r="N54" s="362">
        <v>11</v>
      </c>
      <c r="O54" s="362">
        <v>7</v>
      </c>
      <c r="P54" s="362">
        <v>0</v>
      </c>
      <c r="Q54" s="363"/>
      <c r="R54" s="364">
        <v>7</v>
      </c>
      <c r="S54" s="362">
        <v>6</v>
      </c>
      <c r="T54" s="365">
        <v>6</v>
      </c>
      <c r="U54" s="173" t="s">
        <v>230</v>
      </c>
    </row>
    <row r="55" spans="1:21" ht="12" customHeight="1">
      <c r="A55" s="342" t="s">
        <v>20</v>
      </c>
      <c r="F55" s="257"/>
      <c r="H55" s="81"/>
      <c r="I55" s="81"/>
      <c r="J55" s="81"/>
      <c r="K55" s="352" t="s">
        <v>236</v>
      </c>
      <c r="L55" s="81"/>
      <c r="M55" s="81"/>
      <c r="N55" s="81"/>
      <c r="O55" s="81"/>
      <c r="P55" s="81"/>
      <c r="Q55" s="81"/>
      <c r="R55" s="373"/>
      <c r="S55" s="81"/>
      <c r="T55" s="81"/>
    </row>
    <row r="56" spans="1:21">
      <c r="A56" s="342" t="s">
        <v>147</v>
      </c>
    </row>
    <row r="59" spans="1:21" ht="14">
      <c r="E59" s="358"/>
    </row>
    <row r="60" spans="1:21" ht="14">
      <c r="E60" s="358"/>
    </row>
  </sheetData>
  <mergeCells count="36">
    <mergeCell ref="A8:B8"/>
    <mergeCell ref="B1:T1"/>
    <mergeCell ref="A4:C6"/>
    <mergeCell ref="D4:D6"/>
    <mergeCell ref="E4:E6"/>
    <mergeCell ref="F4:O4"/>
    <mergeCell ref="P4:P6"/>
    <mergeCell ref="Q4:S6"/>
    <mergeCell ref="T4:T6"/>
    <mergeCell ref="U4:U6"/>
    <mergeCell ref="F5:F6"/>
    <mergeCell ref="G5:I5"/>
    <mergeCell ref="J5:L5"/>
    <mergeCell ref="M5:O5"/>
    <mergeCell ref="B46:C46"/>
    <mergeCell ref="A12:B12"/>
    <mergeCell ref="A16:B16"/>
    <mergeCell ref="A20:B20"/>
    <mergeCell ref="A24:B24"/>
    <mergeCell ref="A31:B31"/>
    <mergeCell ref="B41:C41"/>
    <mergeCell ref="B42:C42"/>
    <mergeCell ref="B43:C43"/>
    <mergeCell ref="B44:C44"/>
    <mergeCell ref="B45:C45"/>
    <mergeCell ref="A40:C40"/>
    <mergeCell ref="B32:C32"/>
    <mergeCell ref="B29:C29"/>
    <mergeCell ref="B54:C54"/>
    <mergeCell ref="B47:C47"/>
    <mergeCell ref="B48:C48"/>
    <mergeCell ref="B49:C49"/>
    <mergeCell ref="B50:C50"/>
    <mergeCell ref="B51:C51"/>
    <mergeCell ref="B52:C52"/>
    <mergeCell ref="B53:C53"/>
  </mergeCells>
  <phoneticPr fontId="4"/>
  <pageMargins left="0.59055118110236227" right="0.59055118110236227" top="0.39370078740157483" bottom="0.31496062992125984" header="0.31496062992125984" footer="0.19685039370078741"/>
  <pageSetup paperSize="9" scale="99" firstPageNumber="148" fitToWidth="2" orientation="portrait" useFirstPageNumber="1" r:id="rId1"/>
  <headerFooter differentOddEven="1" alignWithMargins="0">
    <oddHeader>&amp;L〔12〕教育・文化</oddHeader>
    <oddFooter>&amp;C&amp;P</oddFooter>
    <evenHeader>&amp;R〔12〕教育・文化</evenHeader>
    <evenFooter>&amp;C&amp;P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96214-D719-48D4-94B4-EBB1A702D43D}">
  <dimension ref="A1:AK56"/>
  <sheetViews>
    <sheetView view="pageBreakPreview" zoomScaleNormal="100" zoomScaleSheetLayoutView="100" zoomScalePageLayoutView="160" workbookViewId="0">
      <selection activeCell="I32" sqref="I32"/>
    </sheetView>
  </sheetViews>
  <sheetFormatPr defaultColWidth="9" defaultRowHeight="13"/>
  <cols>
    <col min="1" max="1" width="8.08984375" style="11" customWidth="1"/>
    <col min="2" max="2" width="5.6328125" style="11" customWidth="1"/>
    <col min="3" max="3" width="5.26953125" style="11" customWidth="1"/>
    <col min="4" max="5" width="4.6328125" style="11" customWidth="1"/>
    <col min="6" max="6" width="4.6328125" style="12" customWidth="1"/>
    <col min="7" max="7" width="4.6328125" style="11" customWidth="1"/>
    <col min="8" max="8" width="4.6328125" style="13" customWidth="1"/>
    <col min="9" max="9" width="4.6328125" style="11" customWidth="1"/>
    <col min="10" max="10" width="4.6328125" style="13" customWidth="1"/>
    <col min="11" max="15" width="4.6328125" style="11" customWidth="1"/>
    <col min="16" max="16" width="6" style="11" customWidth="1"/>
    <col min="17" max="18" width="6.7265625" style="11" customWidth="1"/>
    <col min="19" max="19" width="5" style="11" customWidth="1"/>
    <col min="20" max="21" width="4.7265625" style="11" customWidth="1"/>
    <col min="22" max="22" width="5" style="11" customWidth="1"/>
    <col min="23" max="24" width="4.7265625" style="11" customWidth="1"/>
    <col min="25" max="25" width="5" style="11" customWidth="1"/>
    <col min="26" max="27" width="4.7265625" style="11" customWidth="1"/>
    <col min="28" max="28" width="5" style="11" customWidth="1"/>
    <col min="29" max="30" width="4.7265625" style="11" customWidth="1"/>
    <col min="31" max="31" width="5" style="11" customWidth="1"/>
    <col min="32" max="33" width="4.7265625" style="11" customWidth="1"/>
    <col min="34" max="34" width="5" style="11" customWidth="1"/>
    <col min="35" max="36" width="4.7265625" style="11" customWidth="1"/>
    <col min="37" max="37" width="5" style="11" customWidth="1"/>
    <col min="38" max="39" width="3.7265625" style="11" customWidth="1"/>
    <col min="40" max="16384" width="9" style="11"/>
  </cols>
  <sheetData>
    <row r="1" spans="1:37" s="10" customFormat="1" ht="20" customHeight="1">
      <c r="A1" s="269" t="s">
        <v>312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70" t="s">
        <v>313</v>
      </c>
      <c r="S1" s="269" t="s">
        <v>318</v>
      </c>
      <c r="T1" s="269"/>
      <c r="U1" s="269"/>
      <c r="V1" s="269"/>
      <c r="W1" s="269"/>
      <c r="X1" s="269"/>
      <c r="Y1" s="269"/>
      <c r="Z1" s="269"/>
      <c r="AA1" s="269"/>
      <c r="AB1" s="269"/>
      <c r="AC1" s="269"/>
      <c r="AD1" s="269"/>
      <c r="AE1" s="269"/>
      <c r="AF1" s="269"/>
      <c r="AG1" s="269"/>
      <c r="AH1" s="269"/>
      <c r="AI1" s="269"/>
      <c r="AJ1" s="269"/>
      <c r="AK1" s="269"/>
    </row>
    <row r="2" spans="1:37" s="22" customFormat="1" ht="5.5" customHeight="1">
      <c r="A2" s="29"/>
      <c r="B2" s="332"/>
      <c r="C2" s="17"/>
      <c r="D2" s="17"/>
      <c r="E2" s="17"/>
      <c r="F2" s="21"/>
      <c r="G2" s="30"/>
      <c r="H2" s="21"/>
      <c r="I2" s="17"/>
      <c r="J2" s="21"/>
      <c r="K2" s="17"/>
      <c r="L2" s="30"/>
      <c r="M2" s="17"/>
      <c r="N2" s="17"/>
      <c r="O2" s="17"/>
      <c r="P2" s="31"/>
      <c r="Q2" s="31"/>
      <c r="R2" s="31"/>
      <c r="S2" s="31"/>
      <c r="T2" s="17"/>
      <c r="U2" s="17"/>
      <c r="V2" s="31"/>
      <c r="W2" s="17"/>
      <c r="X2" s="17"/>
      <c r="Y2" s="31"/>
      <c r="Z2" s="17"/>
      <c r="AA2" s="17"/>
      <c r="AB2" s="31"/>
      <c r="AC2" s="17"/>
      <c r="AD2" s="17"/>
      <c r="AE2" s="31"/>
      <c r="AF2" s="17"/>
      <c r="AG2" s="17"/>
      <c r="AH2" s="31"/>
      <c r="AI2" s="17"/>
      <c r="AJ2" s="26"/>
    </row>
    <row r="3" spans="1:37" ht="15" customHeight="1"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2" t="s">
        <v>310</v>
      </c>
      <c r="S3" s="32" t="s">
        <v>311</v>
      </c>
      <c r="T3" s="271"/>
      <c r="U3" s="271"/>
      <c r="V3" s="271"/>
      <c r="W3" s="271"/>
      <c r="X3" s="271"/>
      <c r="Y3" s="271"/>
      <c r="Z3" s="271"/>
      <c r="AA3" s="271"/>
      <c r="AB3" s="271"/>
      <c r="AC3" s="271"/>
      <c r="AD3" s="271"/>
      <c r="AE3" s="271"/>
      <c r="AF3" s="271"/>
      <c r="AG3" s="271"/>
      <c r="AH3" s="271"/>
      <c r="AI3" s="271"/>
      <c r="AJ3" s="271"/>
      <c r="AK3" s="271"/>
    </row>
    <row r="4" spans="1:37" s="17" customFormat="1" ht="5.5" customHeight="1" thickBot="1">
      <c r="A4" s="29"/>
      <c r="B4" s="332"/>
      <c r="F4" s="21"/>
      <c r="G4" s="30"/>
      <c r="H4" s="21"/>
      <c r="J4" s="21"/>
      <c r="L4" s="30"/>
      <c r="P4" s="31"/>
      <c r="Q4" s="31"/>
      <c r="R4" s="31"/>
      <c r="S4" s="31"/>
      <c r="V4" s="31"/>
      <c r="Y4" s="31"/>
      <c r="AB4" s="31"/>
      <c r="AE4" s="31"/>
      <c r="AH4" s="31"/>
      <c r="AJ4" s="26"/>
    </row>
    <row r="5" spans="1:37" s="14" customFormat="1" ht="15" customHeight="1">
      <c r="A5" s="535" t="s">
        <v>240</v>
      </c>
      <c r="B5" s="542"/>
      <c r="C5" s="546" t="s">
        <v>21</v>
      </c>
      <c r="D5" s="534" t="s">
        <v>22</v>
      </c>
      <c r="E5" s="542"/>
      <c r="F5" s="549" t="s">
        <v>23</v>
      </c>
      <c r="G5" s="550"/>
      <c r="H5" s="550"/>
      <c r="I5" s="550"/>
      <c r="J5" s="550"/>
      <c r="K5" s="551"/>
      <c r="L5" s="534" t="s">
        <v>24</v>
      </c>
      <c r="M5" s="535"/>
      <c r="N5" s="542"/>
      <c r="O5" s="334" t="s">
        <v>25</v>
      </c>
      <c r="P5" s="534" t="s">
        <v>26</v>
      </c>
      <c r="Q5" s="535"/>
      <c r="R5" s="535"/>
      <c r="S5" s="331"/>
      <c r="T5" s="331"/>
      <c r="U5" s="331"/>
      <c r="V5" s="331"/>
      <c r="W5" s="331"/>
      <c r="X5" s="331"/>
      <c r="Y5" s="331"/>
      <c r="Z5" s="331"/>
      <c r="AA5" s="331"/>
      <c r="AB5" s="331"/>
      <c r="AC5" s="331"/>
      <c r="AD5" s="331"/>
      <c r="AE5" s="331"/>
      <c r="AF5" s="331"/>
      <c r="AG5" s="331"/>
      <c r="AH5" s="331"/>
      <c r="AI5" s="331"/>
      <c r="AJ5" s="331"/>
      <c r="AK5" s="528" t="s">
        <v>239</v>
      </c>
    </row>
    <row r="6" spans="1:37" s="14" customFormat="1" ht="15" customHeight="1">
      <c r="A6" s="543"/>
      <c r="B6" s="544"/>
      <c r="C6" s="547"/>
      <c r="D6" s="536"/>
      <c r="E6" s="545"/>
      <c r="F6" s="552"/>
      <c r="G6" s="553"/>
      <c r="H6" s="553"/>
      <c r="I6" s="553"/>
      <c r="J6" s="553"/>
      <c r="K6" s="554"/>
      <c r="L6" s="536"/>
      <c r="M6" s="537"/>
      <c r="N6" s="545"/>
      <c r="O6" s="335" t="s">
        <v>27</v>
      </c>
      <c r="P6" s="536"/>
      <c r="Q6" s="537"/>
      <c r="R6" s="537"/>
      <c r="S6" s="531" t="s">
        <v>28</v>
      </c>
      <c r="T6" s="532"/>
      <c r="U6" s="533"/>
      <c r="V6" s="531" t="s">
        <v>29</v>
      </c>
      <c r="W6" s="532"/>
      <c r="X6" s="533"/>
      <c r="Y6" s="531" t="s">
        <v>30</v>
      </c>
      <c r="Z6" s="532"/>
      <c r="AA6" s="533"/>
      <c r="AB6" s="531" t="s">
        <v>31</v>
      </c>
      <c r="AC6" s="532"/>
      <c r="AD6" s="533"/>
      <c r="AE6" s="531" t="s">
        <v>32</v>
      </c>
      <c r="AF6" s="532"/>
      <c r="AG6" s="533"/>
      <c r="AH6" s="531" t="s">
        <v>33</v>
      </c>
      <c r="AI6" s="532"/>
      <c r="AJ6" s="532"/>
      <c r="AK6" s="529"/>
    </row>
    <row r="7" spans="1:37" s="14" customFormat="1" ht="15" customHeight="1">
      <c r="A7" s="537"/>
      <c r="B7" s="545"/>
      <c r="C7" s="548"/>
      <c r="D7" s="15" t="s">
        <v>34</v>
      </c>
      <c r="E7" s="15" t="s">
        <v>35</v>
      </c>
      <c r="F7" s="538" t="s">
        <v>36</v>
      </c>
      <c r="G7" s="539"/>
      <c r="H7" s="540" t="s">
        <v>4</v>
      </c>
      <c r="I7" s="541"/>
      <c r="J7" s="540" t="s">
        <v>5</v>
      </c>
      <c r="K7" s="541"/>
      <c r="L7" s="16" t="s">
        <v>36</v>
      </c>
      <c r="M7" s="15" t="s">
        <v>4</v>
      </c>
      <c r="N7" s="15" t="s">
        <v>5</v>
      </c>
      <c r="O7" s="336" t="s">
        <v>37</v>
      </c>
      <c r="P7" s="16" t="s">
        <v>36</v>
      </c>
      <c r="Q7" s="15" t="s">
        <v>4</v>
      </c>
      <c r="R7" s="15" t="s">
        <v>5</v>
      </c>
      <c r="S7" s="16" t="s">
        <v>36</v>
      </c>
      <c r="T7" s="15" t="s">
        <v>4</v>
      </c>
      <c r="U7" s="340" t="s">
        <v>5</v>
      </c>
      <c r="V7" s="16" t="s">
        <v>36</v>
      </c>
      <c r="W7" s="15" t="s">
        <v>4</v>
      </c>
      <c r="X7" s="15" t="s">
        <v>5</v>
      </c>
      <c r="Y7" s="16" t="s">
        <v>36</v>
      </c>
      <c r="Z7" s="15" t="s">
        <v>4</v>
      </c>
      <c r="AA7" s="15" t="s">
        <v>5</v>
      </c>
      <c r="AB7" s="16" t="s">
        <v>36</v>
      </c>
      <c r="AC7" s="15" t="s">
        <v>4</v>
      </c>
      <c r="AD7" s="15" t="s">
        <v>5</v>
      </c>
      <c r="AE7" s="16" t="s">
        <v>36</v>
      </c>
      <c r="AF7" s="15" t="s">
        <v>4</v>
      </c>
      <c r="AG7" s="15" t="s">
        <v>5</v>
      </c>
      <c r="AH7" s="16" t="s">
        <v>36</v>
      </c>
      <c r="AI7" s="340" t="s">
        <v>4</v>
      </c>
      <c r="AJ7" s="340" t="s">
        <v>5</v>
      </c>
      <c r="AK7" s="530"/>
    </row>
    <row r="8" spans="1:37" s="22" customFormat="1" ht="15" customHeight="1">
      <c r="A8" s="17"/>
      <c r="B8" s="18"/>
      <c r="C8" s="17"/>
      <c r="D8" s="17"/>
      <c r="E8" s="17"/>
      <c r="F8" s="19"/>
      <c r="G8" s="20" t="s">
        <v>307</v>
      </c>
      <c r="H8" s="21"/>
      <c r="I8" s="20"/>
      <c r="J8" s="21"/>
      <c r="K8" s="20"/>
      <c r="L8" s="20" t="s">
        <v>6</v>
      </c>
      <c r="M8" s="20"/>
      <c r="N8" s="20"/>
      <c r="O8" s="20" t="s">
        <v>6</v>
      </c>
      <c r="P8" s="20" t="s">
        <v>6</v>
      </c>
      <c r="Q8" s="20"/>
      <c r="R8" s="20"/>
      <c r="S8" s="20" t="s">
        <v>6</v>
      </c>
      <c r="T8" s="20"/>
      <c r="U8" s="20"/>
      <c r="V8" s="20" t="s">
        <v>6</v>
      </c>
      <c r="W8" s="20"/>
      <c r="X8" s="20"/>
      <c r="Y8" s="20" t="s">
        <v>6</v>
      </c>
      <c r="Z8" s="20"/>
      <c r="AA8" s="20"/>
      <c r="AB8" s="20" t="s">
        <v>6</v>
      </c>
      <c r="AC8" s="20"/>
      <c r="AD8" s="20"/>
      <c r="AE8" s="20" t="s">
        <v>6</v>
      </c>
      <c r="AF8" s="20"/>
      <c r="AG8" s="20"/>
      <c r="AH8" s="20" t="s">
        <v>6</v>
      </c>
      <c r="AI8" s="20"/>
      <c r="AJ8" s="20"/>
      <c r="AK8" s="27"/>
    </row>
    <row r="9" spans="1:37" s="22" customFormat="1" ht="15" customHeight="1">
      <c r="A9" s="522" t="s">
        <v>251</v>
      </c>
      <c r="B9" s="523"/>
      <c r="C9" s="17">
        <v>14</v>
      </c>
      <c r="D9" s="17">
        <v>228</v>
      </c>
      <c r="E9" s="17">
        <v>160</v>
      </c>
      <c r="F9" s="21">
        <f>H9+J9</f>
        <v>11</v>
      </c>
      <c r="G9" s="17">
        <f>I9+K9</f>
        <v>357</v>
      </c>
      <c r="H9" s="23">
        <v>3</v>
      </c>
      <c r="I9" s="17">
        <v>141</v>
      </c>
      <c r="J9" s="23">
        <v>8</v>
      </c>
      <c r="K9" s="17">
        <v>216</v>
      </c>
      <c r="L9" s="24">
        <f>M9+N9</f>
        <v>52</v>
      </c>
      <c r="M9" s="17">
        <v>22</v>
      </c>
      <c r="N9" s="17">
        <v>30</v>
      </c>
      <c r="O9" s="17">
        <v>70</v>
      </c>
      <c r="P9" s="24">
        <f>Q9+R9</f>
        <v>4808</v>
      </c>
      <c r="Q9" s="25">
        <v>2468</v>
      </c>
      <c r="R9" s="25">
        <v>2340</v>
      </c>
      <c r="S9" s="24">
        <f>T9+U9</f>
        <v>740</v>
      </c>
      <c r="T9" s="26">
        <v>390</v>
      </c>
      <c r="U9" s="26">
        <v>350</v>
      </c>
      <c r="V9" s="24">
        <f>W9+X9</f>
        <v>805</v>
      </c>
      <c r="W9" s="26">
        <v>411</v>
      </c>
      <c r="X9" s="26">
        <v>394</v>
      </c>
      <c r="Y9" s="24">
        <f>Z9+AA9</f>
        <v>764</v>
      </c>
      <c r="Z9" s="26">
        <v>383</v>
      </c>
      <c r="AA9" s="26">
        <v>381</v>
      </c>
      <c r="AB9" s="24">
        <f>AC9+AD9</f>
        <v>833</v>
      </c>
      <c r="AC9" s="26">
        <v>416</v>
      </c>
      <c r="AD9" s="26">
        <v>417</v>
      </c>
      <c r="AE9" s="24">
        <f>AF9+AG9</f>
        <v>826</v>
      </c>
      <c r="AF9" s="26">
        <v>428</v>
      </c>
      <c r="AG9" s="26">
        <v>398</v>
      </c>
      <c r="AH9" s="24">
        <f>AI9+AJ9</f>
        <v>840</v>
      </c>
      <c r="AI9" s="26">
        <v>440</v>
      </c>
      <c r="AJ9" s="26">
        <v>400</v>
      </c>
      <c r="AK9" s="211" t="s">
        <v>294</v>
      </c>
    </row>
    <row r="10" spans="1:37" s="22" customFormat="1" ht="15" customHeight="1">
      <c r="A10" s="524" t="s">
        <v>252</v>
      </c>
      <c r="B10" s="525"/>
      <c r="C10" s="17">
        <v>14</v>
      </c>
      <c r="D10" s="24">
        <v>223</v>
      </c>
      <c r="E10" s="24">
        <v>154</v>
      </c>
      <c r="F10" s="21">
        <f>H10+J10</f>
        <v>17</v>
      </c>
      <c r="G10" s="17">
        <f t="shared" ref="G10:G12" si="0">I10+K10</f>
        <v>333</v>
      </c>
      <c r="H10" s="21">
        <v>3</v>
      </c>
      <c r="I10" s="24">
        <v>132</v>
      </c>
      <c r="J10" s="21">
        <v>14</v>
      </c>
      <c r="K10" s="24">
        <v>201</v>
      </c>
      <c r="L10" s="24">
        <f t="shared" ref="L10:L12" si="1">M10+N10</f>
        <v>51</v>
      </c>
      <c r="M10" s="24">
        <v>23</v>
      </c>
      <c r="N10" s="24">
        <v>28</v>
      </c>
      <c r="O10" s="24">
        <v>70</v>
      </c>
      <c r="P10" s="24">
        <f t="shared" ref="P10:P12" si="2">Q10+R10</f>
        <v>4633</v>
      </c>
      <c r="Q10" s="25">
        <v>2387</v>
      </c>
      <c r="R10" s="25">
        <v>2246</v>
      </c>
      <c r="S10" s="24">
        <f t="shared" ref="S10:S12" si="3">T10+U10</f>
        <v>697</v>
      </c>
      <c r="T10" s="24">
        <v>373</v>
      </c>
      <c r="U10" s="24">
        <v>324</v>
      </c>
      <c r="V10" s="24">
        <f t="shared" ref="V10:V12" si="4">W10+X10</f>
        <v>728</v>
      </c>
      <c r="W10" s="24">
        <v>386</v>
      </c>
      <c r="X10" s="24">
        <v>342</v>
      </c>
      <c r="Y10" s="24">
        <f t="shared" ref="Y10:Y12" si="5">Z10+AA10</f>
        <v>798</v>
      </c>
      <c r="Z10" s="24">
        <v>410</v>
      </c>
      <c r="AA10" s="24">
        <v>388</v>
      </c>
      <c r="AB10" s="24">
        <f t="shared" ref="AB10:AB12" si="6">AC10+AD10</f>
        <v>756</v>
      </c>
      <c r="AC10" s="24">
        <v>377</v>
      </c>
      <c r="AD10" s="24">
        <v>379</v>
      </c>
      <c r="AE10" s="24">
        <f t="shared" ref="AE10:AE12" si="7">AF10+AG10</f>
        <v>833</v>
      </c>
      <c r="AF10" s="24">
        <v>414</v>
      </c>
      <c r="AG10" s="24">
        <v>419</v>
      </c>
      <c r="AH10" s="24">
        <f t="shared" ref="AH10:AH12" si="8">AI10+AJ10</f>
        <v>821</v>
      </c>
      <c r="AI10" s="24">
        <v>427</v>
      </c>
      <c r="AJ10" s="24">
        <v>394</v>
      </c>
      <c r="AK10" s="211" t="s">
        <v>295</v>
      </c>
    </row>
    <row r="11" spans="1:37" s="22" customFormat="1" ht="15" customHeight="1">
      <c r="A11" s="524" t="s">
        <v>253</v>
      </c>
      <c r="B11" s="525"/>
      <c r="C11" s="27">
        <v>14</v>
      </c>
      <c r="D11" s="24">
        <v>225</v>
      </c>
      <c r="E11" s="24">
        <v>153</v>
      </c>
      <c r="F11" s="21">
        <f>H11+J11</f>
        <v>12</v>
      </c>
      <c r="G11" s="17">
        <f t="shared" si="0"/>
        <v>345</v>
      </c>
      <c r="H11" s="21">
        <v>3</v>
      </c>
      <c r="I11" s="24">
        <v>131</v>
      </c>
      <c r="J11" s="21">
        <v>9</v>
      </c>
      <c r="K11" s="24">
        <v>214</v>
      </c>
      <c r="L11" s="24">
        <f t="shared" si="1"/>
        <v>49</v>
      </c>
      <c r="M11" s="24">
        <v>24</v>
      </c>
      <c r="N11" s="24">
        <v>25</v>
      </c>
      <c r="O11" s="24">
        <v>70</v>
      </c>
      <c r="P11" s="24">
        <f t="shared" si="2"/>
        <v>4483</v>
      </c>
      <c r="Q11" s="25">
        <v>2296</v>
      </c>
      <c r="R11" s="25">
        <v>2187</v>
      </c>
      <c r="S11" s="24">
        <f t="shared" si="3"/>
        <v>691</v>
      </c>
      <c r="T11" s="24">
        <v>349</v>
      </c>
      <c r="U11" s="24">
        <v>342</v>
      </c>
      <c r="V11" s="24">
        <f t="shared" si="4"/>
        <v>688</v>
      </c>
      <c r="W11" s="24">
        <v>366</v>
      </c>
      <c r="X11" s="24">
        <v>322</v>
      </c>
      <c r="Y11" s="24">
        <f t="shared" si="5"/>
        <v>725</v>
      </c>
      <c r="Z11" s="24">
        <v>384</v>
      </c>
      <c r="AA11" s="24">
        <v>341</v>
      </c>
      <c r="AB11" s="24">
        <f t="shared" si="6"/>
        <v>798</v>
      </c>
      <c r="AC11" s="24">
        <v>411</v>
      </c>
      <c r="AD11" s="24">
        <v>387</v>
      </c>
      <c r="AE11" s="24">
        <f t="shared" si="7"/>
        <v>747</v>
      </c>
      <c r="AF11" s="24">
        <v>374</v>
      </c>
      <c r="AG11" s="24">
        <v>373</v>
      </c>
      <c r="AH11" s="24">
        <f t="shared" si="8"/>
        <v>834</v>
      </c>
      <c r="AI11" s="24">
        <v>412</v>
      </c>
      <c r="AJ11" s="24">
        <v>422</v>
      </c>
      <c r="AK11" s="211" t="s">
        <v>296</v>
      </c>
    </row>
    <row r="12" spans="1:37" s="22" customFormat="1" ht="15" customHeight="1">
      <c r="A12" s="524" t="s">
        <v>254</v>
      </c>
      <c r="B12" s="525"/>
      <c r="C12" s="17">
        <v>14</v>
      </c>
      <c r="D12" s="24">
        <v>213</v>
      </c>
      <c r="E12" s="24">
        <v>150</v>
      </c>
      <c r="F12" s="21">
        <f>H12+J12</f>
        <v>13</v>
      </c>
      <c r="G12" s="17">
        <f t="shared" si="0"/>
        <v>342</v>
      </c>
      <c r="H12" s="21">
        <v>1</v>
      </c>
      <c r="I12" s="24">
        <v>133</v>
      </c>
      <c r="J12" s="21">
        <v>12</v>
      </c>
      <c r="K12" s="24">
        <v>209</v>
      </c>
      <c r="L12" s="24">
        <f t="shared" si="1"/>
        <v>48</v>
      </c>
      <c r="M12" s="24">
        <v>23</v>
      </c>
      <c r="N12" s="24">
        <v>25</v>
      </c>
      <c r="O12" s="24">
        <v>70</v>
      </c>
      <c r="P12" s="24">
        <f t="shared" si="2"/>
        <v>4329</v>
      </c>
      <c r="Q12" s="25">
        <v>2243</v>
      </c>
      <c r="R12" s="25">
        <v>2086</v>
      </c>
      <c r="S12" s="24">
        <f t="shared" si="3"/>
        <v>676</v>
      </c>
      <c r="T12" s="24">
        <v>352</v>
      </c>
      <c r="U12" s="24">
        <v>324</v>
      </c>
      <c r="V12" s="24">
        <f t="shared" si="4"/>
        <v>687</v>
      </c>
      <c r="W12" s="24">
        <v>348</v>
      </c>
      <c r="X12" s="24">
        <v>339</v>
      </c>
      <c r="Y12" s="24">
        <f t="shared" si="5"/>
        <v>688</v>
      </c>
      <c r="Z12" s="24">
        <v>368</v>
      </c>
      <c r="AA12" s="24">
        <v>320</v>
      </c>
      <c r="AB12" s="24">
        <f t="shared" si="6"/>
        <v>724</v>
      </c>
      <c r="AC12" s="24">
        <v>386</v>
      </c>
      <c r="AD12" s="24">
        <v>338</v>
      </c>
      <c r="AE12" s="24">
        <f t="shared" si="7"/>
        <v>794</v>
      </c>
      <c r="AF12" s="24">
        <v>405</v>
      </c>
      <c r="AG12" s="24">
        <v>389</v>
      </c>
      <c r="AH12" s="24">
        <f t="shared" si="8"/>
        <v>760</v>
      </c>
      <c r="AI12" s="24">
        <v>384</v>
      </c>
      <c r="AJ12" s="24">
        <v>376</v>
      </c>
      <c r="AK12" s="211" t="s">
        <v>297</v>
      </c>
    </row>
    <row r="13" spans="1:37" s="96" customFormat="1" ht="15" customHeight="1">
      <c r="A13" s="526" t="s">
        <v>255</v>
      </c>
      <c r="B13" s="527"/>
      <c r="C13" s="374">
        <v>13</v>
      </c>
      <c r="D13" s="212">
        <f t="shared" ref="D13:AJ13" si="9">SUM(D15:D27)</f>
        <v>215</v>
      </c>
      <c r="E13" s="212">
        <f t="shared" si="9"/>
        <v>147</v>
      </c>
      <c r="F13" s="213">
        <f t="shared" si="9"/>
        <v>11</v>
      </c>
      <c r="G13" s="212">
        <f t="shared" si="9"/>
        <v>361</v>
      </c>
      <c r="H13" s="213">
        <f t="shared" si="9"/>
        <v>1</v>
      </c>
      <c r="I13" s="212">
        <f t="shared" si="9"/>
        <v>138</v>
      </c>
      <c r="J13" s="213">
        <f t="shared" si="9"/>
        <v>10</v>
      </c>
      <c r="K13" s="212">
        <f t="shared" si="9"/>
        <v>223</v>
      </c>
      <c r="L13" s="212">
        <f t="shared" si="9"/>
        <v>45</v>
      </c>
      <c r="M13" s="212">
        <f t="shared" si="9"/>
        <v>21</v>
      </c>
      <c r="N13" s="212">
        <f t="shared" si="9"/>
        <v>24</v>
      </c>
      <c r="O13" s="212">
        <f t="shared" si="9"/>
        <v>65</v>
      </c>
      <c r="P13" s="214">
        <f t="shared" si="9"/>
        <v>4162</v>
      </c>
      <c r="Q13" s="214">
        <f t="shared" si="9"/>
        <v>2171</v>
      </c>
      <c r="R13" s="214">
        <f t="shared" si="9"/>
        <v>1991</v>
      </c>
      <c r="S13" s="212">
        <f t="shared" si="9"/>
        <v>572</v>
      </c>
      <c r="T13" s="212">
        <f t="shared" si="9"/>
        <v>296</v>
      </c>
      <c r="U13" s="212">
        <f t="shared" si="9"/>
        <v>276</v>
      </c>
      <c r="V13" s="212">
        <f t="shared" si="9"/>
        <v>681</v>
      </c>
      <c r="W13" s="212">
        <f t="shared" si="9"/>
        <v>357</v>
      </c>
      <c r="X13" s="212">
        <f t="shared" si="9"/>
        <v>324</v>
      </c>
      <c r="Y13" s="212">
        <f t="shared" si="9"/>
        <v>683</v>
      </c>
      <c r="Z13" s="212">
        <f t="shared" si="9"/>
        <v>348</v>
      </c>
      <c r="AA13" s="212">
        <f t="shared" si="9"/>
        <v>335</v>
      </c>
      <c r="AB13" s="212">
        <f t="shared" si="9"/>
        <v>700</v>
      </c>
      <c r="AC13" s="212">
        <f t="shared" si="9"/>
        <v>375</v>
      </c>
      <c r="AD13" s="212">
        <f t="shared" si="9"/>
        <v>325</v>
      </c>
      <c r="AE13" s="212">
        <f t="shared" si="9"/>
        <v>730</v>
      </c>
      <c r="AF13" s="212">
        <f t="shared" si="9"/>
        <v>387</v>
      </c>
      <c r="AG13" s="212">
        <f t="shared" si="9"/>
        <v>343</v>
      </c>
      <c r="AH13" s="212">
        <f t="shared" si="9"/>
        <v>796</v>
      </c>
      <c r="AI13" s="212">
        <f t="shared" si="9"/>
        <v>408</v>
      </c>
      <c r="AJ13" s="212">
        <f t="shared" si="9"/>
        <v>388</v>
      </c>
      <c r="AK13" s="215" t="s">
        <v>298</v>
      </c>
    </row>
    <row r="14" spans="1:37" s="22" customFormat="1" ht="15" customHeight="1">
      <c r="A14" s="17"/>
      <c r="B14" s="28"/>
      <c r="C14" s="27"/>
      <c r="D14" s="17"/>
      <c r="E14" s="17"/>
      <c r="F14" s="19"/>
      <c r="G14" s="24"/>
      <c r="H14" s="21"/>
      <c r="I14" s="17"/>
      <c r="J14" s="21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06"/>
    </row>
    <row r="15" spans="1:37" s="22" customFormat="1" ht="15" customHeight="1">
      <c r="A15" s="216" t="s">
        <v>38</v>
      </c>
      <c r="B15" s="333" t="s">
        <v>39</v>
      </c>
      <c r="C15" s="27"/>
      <c r="D15" s="375">
        <v>14</v>
      </c>
      <c r="E15" s="375">
        <v>11</v>
      </c>
      <c r="F15" s="21">
        <f t="shared" ref="F15:G27" si="10">H15+J15</f>
        <v>1</v>
      </c>
      <c r="G15" s="17">
        <f t="shared" si="10"/>
        <v>25</v>
      </c>
      <c r="H15" s="217">
        <v>0</v>
      </c>
      <c r="I15" s="375">
        <v>11</v>
      </c>
      <c r="J15" s="21">
        <v>1</v>
      </c>
      <c r="K15" s="375">
        <v>14</v>
      </c>
      <c r="L15" s="24">
        <f t="shared" ref="L15:L27" si="11">M15+N15</f>
        <v>7</v>
      </c>
      <c r="M15" s="375">
        <v>2</v>
      </c>
      <c r="N15" s="375">
        <v>5</v>
      </c>
      <c r="O15" s="375">
        <v>5</v>
      </c>
      <c r="P15" s="24">
        <f t="shared" ref="P15:P27" si="12">Q15+R15</f>
        <v>334</v>
      </c>
      <c r="Q15" s="376">
        <v>182</v>
      </c>
      <c r="R15" s="376">
        <v>152</v>
      </c>
      <c r="S15" s="24">
        <f t="shared" ref="S15:S27" si="13">T15+U15</f>
        <v>35</v>
      </c>
      <c r="T15" s="376">
        <v>19</v>
      </c>
      <c r="U15" s="376">
        <v>16</v>
      </c>
      <c r="V15" s="24">
        <f t="shared" ref="V15:V27" si="14">W15+X15</f>
        <v>59</v>
      </c>
      <c r="W15" s="376">
        <v>31</v>
      </c>
      <c r="X15" s="376">
        <v>28</v>
      </c>
      <c r="Y15" s="24">
        <f t="shared" ref="Y15:Y27" si="15">Z15+AA15</f>
        <v>49</v>
      </c>
      <c r="Z15" s="376">
        <v>27</v>
      </c>
      <c r="AA15" s="376">
        <v>22</v>
      </c>
      <c r="AB15" s="24">
        <f t="shared" ref="AB15:AB27" si="16">AC15+AD15</f>
        <v>60</v>
      </c>
      <c r="AC15" s="375">
        <v>31</v>
      </c>
      <c r="AD15" s="376">
        <v>29</v>
      </c>
      <c r="AE15" s="24">
        <f t="shared" ref="AE15:AE27" si="17">AF15+AG15</f>
        <v>60</v>
      </c>
      <c r="AF15" s="376">
        <v>35</v>
      </c>
      <c r="AG15" s="376">
        <v>25</v>
      </c>
      <c r="AH15" s="24">
        <f t="shared" ref="AH15:AH27" si="18">AI15+AJ15</f>
        <v>71</v>
      </c>
      <c r="AI15" s="376">
        <v>39</v>
      </c>
      <c r="AJ15" s="376">
        <v>32</v>
      </c>
      <c r="AK15" s="106" t="s">
        <v>165</v>
      </c>
    </row>
    <row r="16" spans="1:37" s="22" customFormat="1" ht="15" customHeight="1">
      <c r="A16" s="216" t="s">
        <v>14</v>
      </c>
      <c r="B16" s="333" t="s">
        <v>151</v>
      </c>
      <c r="C16" s="27"/>
      <c r="D16" s="375">
        <v>11</v>
      </c>
      <c r="E16" s="375">
        <v>8</v>
      </c>
      <c r="F16" s="217">
        <f t="shared" si="10"/>
        <v>0</v>
      </c>
      <c r="G16" s="17">
        <f t="shared" si="10"/>
        <v>21</v>
      </c>
      <c r="H16" s="217">
        <v>0</v>
      </c>
      <c r="I16" s="375">
        <v>8</v>
      </c>
      <c r="J16" s="217">
        <v>0</v>
      </c>
      <c r="K16" s="375">
        <v>13</v>
      </c>
      <c r="L16" s="24">
        <f t="shared" si="11"/>
        <v>2</v>
      </c>
      <c r="M16" s="375">
        <v>1</v>
      </c>
      <c r="N16" s="377">
        <v>1</v>
      </c>
      <c r="O16" s="375">
        <v>5</v>
      </c>
      <c r="P16" s="24">
        <f t="shared" si="12"/>
        <v>212</v>
      </c>
      <c r="Q16" s="376">
        <v>109</v>
      </c>
      <c r="R16" s="376">
        <v>103</v>
      </c>
      <c r="S16" s="24">
        <f t="shared" si="13"/>
        <v>37</v>
      </c>
      <c r="T16" s="376">
        <v>16</v>
      </c>
      <c r="U16" s="376">
        <v>21</v>
      </c>
      <c r="V16" s="24">
        <f t="shared" si="14"/>
        <v>35</v>
      </c>
      <c r="W16" s="376">
        <v>16</v>
      </c>
      <c r="X16" s="376">
        <v>19</v>
      </c>
      <c r="Y16" s="24">
        <f t="shared" si="15"/>
        <v>28</v>
      </c>
      <c r="Z16" s="376">
        <v>17</v>
      </c>
      <c r="AA16" s="376">
        <v>11</v>
      </c>
      <c r="AB16" s="24">
        <f t="shared" si="16"/>
        <v>30</v>
      </c>
      <c r="AC16" s="376">
        <v>16</v>
      </c>
      <c r="AD16" s="376">
        <v>14</v>
      </c>
      <c r="AE16" s="24">
        <f t="shared" si="17"/>
        <v>39</v>
      </c>
      <c r="AF16" s="376">
        <v>22</v>
      </c>
      <c r="AG16" s="376">
        <v>17</v>
      </c>
      <c r="AH16" s="24">
        <f t="shared" si="18"/>
        <v>43</v>
      </c>
      <c r="AI16" s="376">
        <v>22</v>
      </c>
      <c r="AJ16" s="376">
        <v>21</v>
      </c>
      <c r="AK16" s="106" t="s">
        <v>166</v>
      </c>
    </row>
    <row r="17" spans="1:37" s="22" customFormat="1" ht="15" customHeight="1">
      <c r="A17" s="216" t="s">
        <v>40</v>
      </c>
      <c r="B17" s="333" t="s">
        <v>151</v>
      </c>
      <c r="C17" s="27"/>
      <c r="D17" s="375">
        <v>18</v>
      </c>
      <c r="E17" s="375">
        <v>12</v>
      </c>
      <c r="F17" s="21">
        <f t="shared" si="10"/>
        <v>1</v>
      </c>
      <c r="G17" s="17">
        <f t="shared" si="10"/>
        <v>28</v>
      </c>
      <c r="H17" s="217">
        <v>0</v>
      </c>
      <c r="I17" s="375">
        <v>9</v>
      </c>
      <c r="J17" s="21">
        <v>1</v>
      </c>
      <c r="K17" s="375">
        <v>19</v>
      </c>
      <c r="L17" s="24">
        <f t="shared" si="11"/>
        <v>2</v>
      </c>
      <c r="M17" s="375">
        <v>2</v>
      </c>
      <c r="N17" s="377">
        <v>0</v>
      </c>
      <c r="O17" s="375">
        <v>5</v>
      </c>
      <c r="P17" s="24">
        <f t="shared" si="12"/>
        <v>339</v>
      </c>
      <c r="Q17" s="376">
        <v>158</v>
      </c>
      <c r="R17" s="376">
        <v>181</v>
      </c>
      <c r="S17" s="24">
        <f t="shared" si="13"/>
        <v>46</v>
      </c>
      <c r="T17" s="376">
        <v>21</v>
      </c>
      <c r="U17" s="376">
        <v>25</v>
      </c>
      <c r="V17" s="24">
        <f t="shared" si="14"/>
        <v>62</v>
      </c>
      <c r="W17" s="376">
        <v>27</v>
      </c>
      <c r="X17" s="376">
        <v>35</v>
      </c>
      <c r="Y17" s="24">
        <f t="shared" si="15"/>
        <v>52</v>
      </c>
      <c r="Z17" s="376">
        <v>24</v>
      </c>
      <c r="AA17" s="376">
        <v>28</v>
      </c>
      <c r="AB17" s="24">
        <f t="shared" si="16"/>
        <v>49</v>
      </c>
      <c r="AC17" s="376">
        <v>25</v>
      </c>
      <c r="AD17" s="376">
        <v>24</v>
      </c>
      <c r="AE17" s="24">
        <f t="shared" si="17"/>
        <v>62</v>
      </c>
      <c r="AF17" s="376">
        <v>33</v>
      </c>
      <c r="AG17" s="376">
        <v>29</v>
      </c>
      <c r="AH17" s="24">
        <f t="shared" si="18"/>
        <v>68</v>
      </c>
      <c r="AI17" s="376">
        <v>28</v>
      </c>
      <c r="AJ17" s="376">
        <v>40</v>
      </c>
      <c r="AK17" s="106" t="s">
        <v>167</v>
      </c>
    </row>
    <row r="18" spans="1:37" s="22" customFormat="1" ht="15" customHeight="1">
      <c r="A18" s="216" t="s">
        <v>41</v>
      </c>
      <c r="B18" s="333" t="s">
        <v>151</v>
      </c>
      <c r="C18" s="27"/>
      <c r="D18" s="375">
        <v>19</v>
      </c>
      <c r="E18" s="375">
        <v>12</v>
      </c>
      <c r="F18" s="21">
        <f t="shared" si="10"/>
        <v>1</v>
      </c>
      <c r="G18" s="17">
        <f t="shared" si="10"/>
        <v>33</v>
      </c>
      <c r="H18" s="217">
        <v>0</v>
      </c>
      <c r="I18" s="375">
        <v>11</v>
      </c>
      <c r="J18" s="21">
        <v>1</v>
      </c>
      <c r="K18" s="375">
        <v>22</v>
      </c>
      <c r="L18" s="24">
        <f t="shared" si="11"/>
        <v>3</v>
      </c>
      <c r="M18" s="375">
        <v>1</v>
      </c>
      <c r="N18" s="375">
        <v>2</v>
      </c>
      <c r="O18" s="375">
        <v>5</v>
      </c>
      <c r="P18" s="24">
        <f t="shared" si="12"/>
        <v>362</v>
      </c>
      <c r="Q18" s="376">
        <v>182</v>
      </c>
      <c r="R18" s="376">
        <v>180</v>
      </c>
      <c r="S18" s="24">
        <f t="shared" si="13"/>
        <v>43</v>
      </c>
      <c r="T18" s="376">
        <v>24</v>
      </c>
      <c r="U18" s="376">
        <v>19</v>
      </c>
      <c r="V18" s="24">
        <f t="shared" si="14"/>
        <v>55</v>
      </c>
      <c r="W18" s="376">
        <v>23</v>
      </c>
      <c r="X18" s="376">
        <v>32</v>
      </c>
      <c r="Y18" s="24">
        <f t="shared" si="15"/>
        <v>64</v>
      </c>
      <c r="Z18" s="376">
        <v>39</v>
      </c>
      <c r="AA18" s="376">
        <v>25</v>
      </c>
      <c r="AB18" s="24">
        <f t="shared" si="16"/>
        <v>64</v>
      </c>
      <c r="AC18" s="376">
        <v>32</v>
      </c>
      <c r="AD18" s="376">
        <v>32</v>
      </c>
      <c r="AE18" s="24">
        <f t="shared" si="17"/>
        <v>70</v>
      </c>
      <c r="AF18" s="376">
        <v>33</v>
      </c>
      <c r="AG18" s="376">
        <v>37</v>
      </c>
      <c r="AH18" s="24">
        <f t="shared" si="18"/>
        <v>66</v>
      </c>
      <c r="AI18" s="376">
        <v>31</v>
      </c>
      <c r="AJ18" s="376">
        <v>35</v>
      </c>
      <c r="AK18" s="106" t="s">
        <v>168</v>
      </c>
    </row>
    <row r="19" spans="1:37" s="22" customFormat="1" ht="15" customHeight="1">
      <c r="A19" s="218" t="s">
        <v>42</v>
      </c>
      <c r="B19" s="117" t="s">
        <v>151</v>
      </c>
      <c r="C19" s="118"/>
      <c r="D19" s="378">
        <v>16</v>
      </c>
      <c r="E19" s="378">
        <v>12</v>
      </c>
      <c r="F19" s="228">
        <f t="shared" si="10"/>
        <v>1</v>
      </c>
      <c r="G19" s="229">
        <f t="shared" si="10"/>
        <v>26</v>
      </c>
      <c r="H19" s="379">
        <v>0</v>
      </c>
      <c r="I19" s="378">
        <v>11</v>
      </c>
      <c r="J19" s="228">
        <v>1</v>
      </c>
      <c r="K19" s="378">
        <v>15</v>
      </c>
      <c r="L19" s="230">
        <f t="shared" si="11"/>
        <v>6</v>
      </c>
      <c r="M19" s="378">
        <v>1</v>
      </c>
      <c r="N19" s="378">
        <v>5</v>
      </c>
      <c r="O19" s="378">
        <v>5</v>
      </c>
      <c r="P19" s="230">
        <f t="shared" si="12"/>
        <v>275</v>
      </c>
      <c r="Q19" s="380">
        <v>143</v>
      </c>
      <c r="R19" s="380">
        <v>132</v>
      </c>
      <c r="S19" s="230">
        <f t="shared" si="13"/>
        <v>38</v>
      </c>
      <c r="T19" s="380">
        <v>19</v>
      </c>
      <c r="U19" s="380">
        <v>19</v>
      </c>
      <c r="V19" s="230">
        <f t="shared" si="14"/>
        <v>50</v>
      </c>
      <c r="W19" s="380">
        <v>29</v>
      </c>
      <c r="X19" s="380">
        <v>21</v>
      </c>
      <c r="Y19" s="230">
        <f t="shared" si="15"/>
        <v>42</v>
      </c>
      <c r="Z19" s="380">
        <v>21</v>
      </c>
      <c r="AA19" s="380">
        <v>21</v>
      </c>
      <c r="AB19" s="230">
        <f t="shared" si="16"/>
        <v>53</v>
      </c>
      <c r="AC19" s="380">
        <v>27</v>
      </c>
      <c r="AD19" s="380">
        <v>26</v>
      </c>
      <c r="AE19" s="230">
        <f t="shared" si="17"/>
        <v>47</v>
      </c>
      <c r="AF19" s="380">
        <v>24</v>
      </c>
      <c r="AG19" s="380">
        <v>23</v>
      </c>
      <c r="AH19" s="230">
        <f t="shared" si="18"/>
        <v>45</v>
      </c>
      <c r="AI19" s="380">
        <v>23</v>
      </c>
      <c r="AJ19" s="380">
        <v>22</v>
      </c>
      <c r="AK19" s="219" t="s">
        <v>169</v>
      </c>
    </row>
    <row r="20" spans="1:37" s="22" customFormat="1" ht="15" customHeight="1">
      <c r="A20" s="220" t="s">
        <v>43</v>
      </c>
      <c r="B20" s="231" t="s">
        <v>151</v>
      </c>
      <c r="C20" s="232"/>
      <c r="D20" s="381">
        <v>16</v>
      </c>
      <c r="E20" s="381">
        <v>12</v>
      </c>
      <c r="F20" s="233">
        <f t="shared" si="10"/>
        <v>2</v>
      </c>
      <c r="G20" s="234">
        <f t="shared" si="10"/>
        <v>27</v>
      </c>
      <c r="H20" s="237">
        <v>0</v>
      </c>
      <c r="I20" s="381">
        <v>11</v>
      </c>
      <c r="J20" s="233">
        <v>2</v>
      </c>
      <c r="K20" s="381">
        <v>16</v>
      </c>
      <c r="L20" s="235">
        <f t="shared" si="11"/>
        <v>2</v>
      </c>
      <c r="M20" s="381">
        <v>2</v>
      </c>
      <c r="N20" s="382">
        <v>0</v>
      </c>
      <c r="O20" s="381">
        <v>5</v>
      </c>
      <c r="P20" s="235">
        <f t="shared" si="12"/>
        <v>286</v>
      </c>
      <c r="Q20" s="383">
        <v>158</v>
      </c>
      <c r="R20" s="383">
        <v>128</v>
      </c>
      <c r="S20" s="235">
        <f t="shared" si="13"/>
        <v>39</v>
      </c>
      <c r="T20" s="383">
        <v>22</v>
      </c>
      <c r="U20" s="383">
        <v>17</v>
      </c>
      <c r="V20" s="235">
        <f t="shared" si="14"/>
        <v>44</v>
      </c>
      <c r="W20" s="383">
        <v>28</v>
      </c>
      <c r="X20" s="383">
        <v>16</v>
      </c>
      <c r="Y20" s="235">
        <f t="shared" si="15"/>
        <v>46</v>
      </c>
      <c r="Z20" s="383">
        <v>21</v>
      </c>
      <c r="AA20" s="383">
        <v>25</v>
      </c>
      <c r="AB20" s="235">
        <f t="shared" si="16"/>
        <v>49</v>
      </c>
      <c r="AC20" s="383">
        <v>26</v>
      </c>
      <c r="AD20" s="383">
        <v>23</v>
      </c>
      <c r="AE20" s="235">
        <f t="shared" si="17"/>
        <v>50</v>
      </c>
      <c r="AF20" s="383">
        <v>32</v>
      </c>
      <c r="AG20" s="383">
        <v>18</v>
      </c>
      <c r="AH20" s="235">
        <f t="shared" si="18"/>
        <v>58</v>
      </c>
      <c r="AI20" s="383">
        <v>29</v>
      </c>
      <c r="AJ20" s="383">
        <v>29</v>
      </c>
      <c r="AK20" s="236" t="s">
        <v>170</v>
      </c>
    </row>
    <row r="21" spans="1:37" s="22" customFormat="1" ht="15" customHeight="1">
      <c r="A21" s="216" t="s">
        <v>44</v>
      </c>
      <c r="B21" s="333" t="s">
        <v>151</v>
      </c>
      <c r="C21" s="27"/>
      <c r="D21" s="375">
        <v>15</v>
      </c>
      <c r="E21" s="375">
        <v>10</v>
      </c>
      <c r="F21" s="21">
        <f t="shared" si="10"/>
        <v>1</v>
      </c>
      <c r="G21" s="17">
        <f t="shared" si="10"/>
        <v>27</v>
      </c>
      <c r="H21" s="21">
        <v>1</v>
      </c>
      <c r="I21" s="375">
        <v>11</v>
      </c>
      <c r="J21" s="217">
        <v>0</v>
      </c>
      <c r="K21" s="375">
        <v>16</v>
      </c>
      <c r="L21" s="24">
        <f t="shared" si="11"/>
        <v>2</v>
      </c>
      <c r="M21" s="375">
        <v>2</v>
      </c>
      <c r="N21" s="377">
        <v>0</v>
      </c>
      <c r="O21" s="375">
        <v>5</v>
      </c>
      <c r="P21" s="24">
        <f t="shared" si="12"/>
        <v>242</v>
      </c>
      <c r="Q21" s="376">
        <v>118</v>
      </c>
      <c r="R21" s="376">
        <v>124</v>
      </c>
      <c r="S21" s="24">
        <f t="shared" si="13"/>
        <v>29</v>
      </c>
      <c r="T21" s="376">
        <v>15</v>
      </c>
      <c r="U21" s="376">
        <v>14</v>
      </c>
      <c r="V21" s="24">
        <f t="shared" si="14"/>
        <v>43</v>
      </c>
      <c r="W21" s="376">
        <v>21</v>
      </c>
      <c r="X21" s="376">
        <v>22</v>
      </c>
      <c r="Y21" s="24">
        <f t="shared" si="15"/>
        <v>34</v>
      </c>
      <c r="Z21" s="376">
        <v>12</v>
      </c>
      <c r="AA21" s="376">
        <v>22</v>
      </c>
      <c r="AB21" s="24">
        <f t="shared" si="16"/>
        <v>44</v>
      </c>
      <c r="AC21" s="376">
        <v>26</v>
      </c>
      <c r="AD21" s="376">
        <v>18</v>
      </c>
      <c r="AE21" s="24">
        <f t="shared" si="17"/>
        <v>46</v>
      </c>
      <c r="AF21" s="376">
        <v>20</v>
      </c>
      <c r="AG21" s="376">
        <v>26</v>
      </c>
      <c r="AH21" s="24">
        <f t="shared" si="18"/>
        <v>46</v>
      </c>
      <c r="AI21" s="376">
        <v>24</v>
      </c>
      <c r="AJ21" s="376">
        <v>22</v>
      </c>
      <c r="AK21" s="106" t="s">
        <v>171</v>
      </c>
    </row>
    <row r="22" spans="1:37" s="22" customFormat="1" ht="15" customHeight="1">
      <c r="A22" s="216" t="s">
        <v>45</v>
      </c>
      <c r="B22" s="333" t="s">
        <v>151</v>
      </c>
      <c r="C22" s="27"/>
      <c r="D22" s="375">
        <v>17</v>
      </c>
      <c r="E22" s="375">
        <v>12</v>
      </c>
      <c r="F22" s="21">
        <f t="shared" si="10"/>
        <v>1</v>
      </c>
      <c r="G22" s="17">
        <f t="shared" si="10"/>
        <v>28</v>
      </c>
      <c r="H22" s="384">
        <v>0</v>
      </c>
      <c r="I22" s="375">
        <v>10</v>
      </c>
      <c r="J22" s="21">
        <v>1</v>
      </c>
      <c r="K22" s="375">
        <v>18</v>
      </c>
      <c r="L22" s="24">
        <f t="shared" si="11"/>
        <v>2</v>
      </c>
      <c r="M22" s="375">
        <v>2</v>
      </c>
      <c r="N22" s="377">
        <v>0</v>
      </c>
      <c r="O22" s="375">
        <v>5</v>
      </c>
      <c r="P22" s="24">
        <f t="shared" si="12"/>
        <v>393</v>
      </c>
      <c r="Q22" s="376">
        <v>206</v>
      </c>
      <c r="R22" s="376">
        <v>187</v>
      </c>
      <c r="S22" s="24">
        <f t="shared" si="13"/>
        <v>57</v>
      </c>
      <c r="T22" s="376">
        <v>33</v>
      </c>
      <c r="U22" s="376">
        <v>24</v>
      </c>
      <c r="V22" s="24">
        <f t="shared" si="14"/>
        <v>68</v>
      </c>
      <c r="W22" s="376">
        <v>39</v>
      </c>
      <c r="X22" s="376">
        <v>29</v>
      </c>
      <c r="Y22" s="24">
        <f t="shared" si="15"/>
        <v>65</v>
      </c>
      <c r="Z22" s="376">
        <v>33</v>
      </c>
      <c r="AA22" s="376">
        <v>32</v>
      </c>
      <c r="AB22" s="24">
        <f t="shared" si="16"/>
        <v>66</v>
      </c>
      <c r="AC22" s="376">
        <v>34</v>
      </c>
      <c r="AD22" s="376">
        <v>32</v>
      </c>
      <c r="AE22" s="24">
        <f t="shared" si="17"/>
        <v>72</v>
      </c>
      <c r="AF22" s="376">
        <v>34</v>
      </c>
      <c r="AG22" s="376">
        <v>38</v>
      </c>
      <c r="AH22" s="24">
        <f t="shared" si="18"/>
        <v>65</v>
      </c>
      <c r="AI22" s="376">
        <v>33</v>
      </c>
      <c r="AJ22" s="376">
        <v>32</v>
      </c>
      <c r="AK22" s="106" t="s">
        <v>172</v>
      </c>
    </row>
    <row r="23" spans="1:37" s="22" customFormat="1" ht="15" customHeight="1">
      <c r="A23" s="410" t="s">
        <v>46</v>
      </c>
      <c r="B23" s="333" t="s">
        <v>151</v>
      </c>
      <c r="C23" s="27"/>
      <c r="D23" s="375">
        <v>9</v>
      </c>
      <c r="E23" s="375">
        <v>6</v>
      </c>
      <c r="F23" s="217">
        <f t="shared" si="10"/>
        <v>0</v>
      </c>
      <c r="G23" s="17">
        <f t="shared" si="10"/>
        <v>16</v>
      </c>
      <c r="H23" s="384">
        <v>0</v>
      </c>
      <c r="I23" s="375">
        <v>9</v>
      </c>
      <c r="J23" s="217">
        <v>0</v>
      </c>
      <c r="K23" s="375">
        <v>7</v>
      </c>
      <c r="L23" s="24">
        <f t="shared" si="11"/>
        <v>2</v>
      </c>
      <c r="M23" s="375">
        <v>1</v>
      </c>
      <c r="N23" s="375">
        <v>1</v>
      </c>
      <c r="O23" s="375">
        <v>5</v>
      </c>
      <c r="P23" s="24">
        <f t="shared" si="12"/>
        <v>147</v>
      </c>
      <c r="Q23" s="376">
        <v>83</v>
      </c>
      <c r="R23" s="376">
        <v>64</v>
      </c>
      <c r="S23" s="24">
        <f t="shared" si="13"/>
        <v>17</v>
      </c>
      <c r="T23" s="376">
        <v>10</v>
      </c>
      <c r="U23" s="376">
        <v>7</v>
      </c>
      <c r="V23" s="24">
        <f t="shared" si="14"/>
        <v>20</v>
      </c>
      <c r="W23" s="376">
        <v>8</v>
      </c>
      <c r="X23" s="376">
        <v>12</v>
      </c>
      <c r="Y23" s="24">
        <f t="shared" si="15"/>
        <v>29</v>
      </c>
      <c r="Z23" s="376">
        <v>18</v>
      </c>
      <c r="AA23" s="376">
        <v>11</v>
      </c>
      <c r="AB23" s="24">
        <f t="shared" si="16"/>
        <v>24</v>
      </c>
      <c r="AC23" s="376">
        <v>14</v>
      </c>
      <c r="AD23" s="376">
        <v>10</v>
      </c>
      <c r="AE23" s="24">
        <f t="shared" si="17"/>
        <v>23</v>
      </c>
      <c r="AF23" s="376">
        <v>14</v>
      </c>
      <c r="AG23" s="376">
        <v>9</v>
      </c>
      <c r="AH23" s="24">
        <f t="shared" si="18"/>
        <v>34</v>
      </c>
      <c r="AI23" s="376">
        <v>19</v>
      </c>
      <c r="AJ23" s="376">
        <v>15</v>
      </c>
      <c r="AK23" s="106" t="s">
        <v>173</v>
      </c>
    </row>
    <row r="24" spans="1:37" s="22" customFormat="1" ht="15" customHeight="1">
      <c r="A24" s="218" t="s">
        <v>47</v>
      </c>
      <c r="B24" s="117" t="s">
        <v>151</v>
      </c>
      <c r="C24" s="118"/>
      <c r="D24" s="378">
        <v>12</v>
      </c>
      <c r="E24" s="378">
        <v>7</v>
      </c>
      <c r="F24" s="228">
        <f t="shared" si="10"/>
        <v>1</v>
      </c>
      <c r="G24" s="229">
        <f t="shared" si="10"/>
        <v>19</v>
      </c>
      <c r="H24" s="385">
        <v>0</v>
      </c>
      <c r="I24" s="378">
        <v>7</v>
      </c>
      <c r="J24" s="228">
        <v>1</v>
      </c>
      <c r="K24" s="378">
        <v>12</v>
      </c>
      <c r="L24" s="230">
        <f t="shared" si="11"/>
        <v>2</v>
      </c>
      <c r="M24" s="378">
        <v>1</v>
      </c>
      <c r="N24" s="378">
        <v>1</v>
      </c>
      <c r="O24" s="378">
        <v>5</v>
      </c>
      <c r="P24" s="230">
        <f t="shared" si="12"/>
        <v>208</v>
      </c>
      <c r="Q24" s="380">
        <v>98</v>
      </c>
      <c r="R24" s="380">
        <v>110</v>
      </c>
      <c r="S24" s="230">
        <f t="shared" si="13"/>
        <v>33</v>
      </c>
      <c r="T24" s="380">
        <v>14</v>
      </c>
      <c r="U24" s="380">
        <v>19</v>
      </c>
      <c r="V24" s="230">
        <f t="shared" si="14"/>
        <v>32</v>
      </c>
      <c r="W24" s="380">
        <v>18</v>
      </c>
      <c r="X24" s="380">
        <v>14</v>
      </c>
      <c r="Y24" s="230">
        <f t="shared" si="15"/>
        <v>35</v>
      </c>
      <c r="Z24" s="380">
        <v>14</v>
      </c>
      <c r="AA24" s="380">
        <v>21</v>
      </c>
      <c r="AB24" s="230">
        <f t="shared" si="16"/>
        <v>33</v>
      </c>
      <c r="AC24" s="380">
        <v>15</v>
      </c>
      <c r="AD24" s="380">
        <v>18</v>
      </c>
      <c r="AE24" s="230">
        <f t="shared" si="17"/>
        <v>36</v>
      </c>
      <c r="AF24" s="380">
        <v>17</v>
      </c>
      <c r="AG24" s="380">
        <v>19</v>
      </c>
      <c r="AH24" s="230">
        <f t="shared" si="18"/>
        <v>39</v>
      </c>
      <c r="AI24" s="380">
        <v>20</v>
      </c>
      <c r="AJ24" s="380">
        <v>19</v>
      </c>
      <c r="AK24" s="219" t="s">
        <v>174</v>
      </c>
    </row>
    <row r="25" spans="1:37" s="22" customFormat="1" ht="15" customHeight="1">
      <c r="A25" s="220" t="s">
        <v>48</v>
      </c>
      <c r="B25" s="231" t="s">
        <v>151</v>
      </c>
      <c r="C25" s="232"/>
      <c r="D25" s="381">
        <v>17</v>
      </c>
      <c r="E25" s="381">
        <v>12</v>
      </c>
      <c r="F25" s="237">
        <f t="shared" si="10"/>
        <v>0</v>
      </c>
      <c r="G25" s="234">
        <f t="shared" si="10"/>
        <v>28</v>
      </c>
      <c r="H25" s="386">
        <v>0</v>
      </c>
      <c r="I25" s="381">
        <v>12</v>
      </c>
      <c r="J25" s="237">
        <v>0</v>
      </c>
      <c r="K25" s="381">
        <v>16</v>
      </c>
      <c r="L25" s="235">
        <f t="shared" si="11"/>
        <v>2</v>
      </c>
      <c r="M25" s="381">
        <v>2</v>
      </c>
      <c r="N25" s="381">
        <v>0</v>
      </c>
      <c r="O25" s="381">
        <v>5</v>
      </c>
      <c r="P25" s="235">
        <f t="shared" si="12"/>
        <v>343</v>
      </c>
      <c r="Q25" s="383">
        <v>184</v>
      </c>
      <c r="R25" s="383">
        <v>159</v>
      </c>
      <c r="S25" s="235">
        <f t="shared" si="13"/>
        <v>50</v>
      </c>
      <c r="T25" s="383">
        <v>27</v>
      </c>
      <c r="U25" s="383">
        <v>23</v>
      </c>
      <c r="V25" s="235">
        <f t="shared" si="14"/>
        <v>55</v>
      </c>
      <c r="W25" s="383">
        <v>28</v>
      </c>
      <c r="X25" s="383">
        <v>27</v>
      </c>
      <c r="Y25" s="235">
        <f t="shared" si="15"/>
        <v>55</v>
      </c>
      <c r="Z25" s="383">
        <v>23</v>
      </c>
      <c r="AA25" s="383">
        <v>32</v>
      </c>
      <c r="AB25" s="235">
        <f t="shared" si="16"/>
        <v>52</v>
      </c>
      <c r="AC25" s="383">
        <v>31</v>
      </c>
      <c r="AD25" s="383">
        <v>21</v>
      </c>
      <c r="AE25" s="235">
        <f t="shared" si="17"/>
        <v>59</v>
      </c>
      <c r="AF25" s="383">
        <v>37</v>
      </c>
      <c r="AG25" s="383">
        <v>22</v>
      </c>
      <c r="AH25" s="235">
        <f t="shared" si="18"/>
        <v>72</v>
      </c>
      <c r="AI25" s="383">
        <v>38</v>
      </c>
      <c r="AJ25" s="383">
        <v>34</v>
      </c>
      <c r="AK25" s="236" t="s">
        <v>175</v>
      </c>
    </row>
    <row r="26" spans="1:37" s="22" customFormat="1" ht="15" customHeight="1">
      <c r="A26" s="221" t="s">
        <v>49</v>
      </c>
      <c r="B26" s="333" t="s">
        <v>151</v>
      </c>
      <c r="C26" s="27"/>
      <c r="D26" s="375">
        <v>28</v>
      </c>
      <c r="E26" s="375">
        <v>18</v>
      </c>
      <c r="F26" s="21">
        <f t="shared" si="10"/>
        <v>2</v>
      </c>
      <c r="G26" s="17">
        <f t="shared" si="10"/>
        <v>41</v>
      </c>
      <c r="H26" s="384">
        <v>0</v>
      </c>
      <c r="I26" s="375">
        <v>15</v>
      </c>
      <c r="J26" s="21">
        <v>2</v>
      </c>
      <c r="K26" s="375">
        <v>26</v>
      </c>
      <c r="L26" s="24">
        <f t="shared" si="11"/>
        <v>10</v>
      </c>
      <c r="M26" s="375">
        <v>2</v>
      </c>
      <c r="N26" s="375">
        <v>8</v>
      </c>
      <c r="O26" s="375">
        <v>5</v>
      </c>
      <c r="P26" s="24">
        <f t="shared" si="12"/>
        <v>570</v>
      </c>
      <c r="Q26" s="376">
        <v>310</v>
      </c>
      <c r="R26" s="376">
        <v>260</v>
      </c>
      <c r="S26" s="24">
        <f t="shared" si="13"/>
        <v>77</v>
      </c>
      <c r="T26" s="376">
        <v>44</v>
      </c>
      <c r="U26" s="376">
        <v>33</v>
      </c>
      <c r="V26" s="24">
        <f t="shared" si="14"/>
        <v>102</v>
      </c>
      <c r="W26" s="376">
        <v>57</v>
      </c>
      <c r="X26" s="376">
        <v>45</v>
      </c>
      <c r="Y26" s="24">
        <f t="shared" si="15"/>
        <v>102</v>
      </c>
      <c r="Z26" s="376">
        <v>53</v>
      </c>
      <c r="AA26" s="376">
        <v>49</v>
      </c>
      <c r="AB26" s="24">
        <f t="shared" si="16"/>
        <v>95</v>
      </c>
      <c r="AC26" s="376">
        <v>49</v>
      </c>
      <c r="AD26" s="376">
        <v>46</v>
      </c>
      <c r="AE26" s="24">
        <f t="shared" si="17"/>
        <v>99</v>
      </c>
      <c r="AF26" s="376">
        <v>53</v>
      </c>
      <c r="AG26" s="376">
        <v>46</v>
      </c>
      <c r="AH26" s="24">
        <f t="shared" si="18"/>
        <v>95</v>
      </c>
      <c r="AI26" s="376">
        <v>54</v>
      </c>
      <c r="AJ26" s="376">
        <v>41</v>
      </c>
      <c r="AK26" s="106" t="s">
        <v>192</v>
      </c>
    </row>
    <row r="27" spans="1:37" s="17" customFormat="1" ht="15" customHeight="1">
      <c r="A27" s="29" t="s">
        <v>263</v>
      </c>
      <c r="B27" s="333" t="s">
        <v>151</v>
      </c>
      <c r="C27" s="27"/>
      <c r="D27" s="375">
        <v>23</v>
      </c>
      <c r="E27" s="375">
        <v>15</v>
      </c>
      <c r="F27" s="217">
        <f t="shared" si="10"/>
        <v>0</v>
      </c>
      <c r="G27" s="17">
        <f t="shared" si="10"/>
        <v>42</v>
      </c>
      <c r="H27" s="384">
        <v>0</v>
      </c>
      <c r="I27" s="375">
        <v>13</v>
      </c>
      <c r="J27" s="217">
        <v>0</v>
      </c>
      <c r="K27" s="375">
        <v>29</v>
      </c>
      <c r="L27" s="24">
        <f t="shared" si="11"/>
        <v>3</v>
      </c>
      <c r="M27" s="375">
        <v>2</v>
      </c>
      <c r="N27" s="377">
        <v>1</v>
      </c>
      <c r="O27" s="375">
        <v>5</v>
      </c>
      <c r="P27" s="24">
        <f t="shared" si="12"/>
        <v>451</v>
      </c>
      <c r="Q27" s="376">
        <v>240</v>
      </c>
      <c r="R27" s="376">
        <v>211</v>
      </c>
      <c r="S27" s="24">
        <f t="shared" si="13"/>
        <v>71</v>
      </c>
      <c r="T27" s="375">
        <v>32</v>
      </c>
      <c r="U27" s="375">
        <v>39</v>
      </c>
      <c r="V27" s="24">
        <f t="shared" si="14"/>
        <v>56</v>
      </c>
      <c r="W27" s="375">
        <v>32</v>
      </c>
      <c r="X27" s="375">
        <v>24</v>
      </c>
      <c r="Y27" s="24">
        <f t="shared" si="15"/>
        <v>82</v>
      </c>
      <c r="Z27" s="375">
        <v>46</v>
      </c>
      <c r="AA27" s="375">
        <v>36</v>
      </c>
      <c r="AB27" s="24">
        <f t="shared" si="16"/>
        <v>81</v>
      </c>
      <c r="AC27" s="376">
        <v>49</v>
      </c>
      <c r="AD27" s="375">
        <v>32</v>
      </c>
      <c r="AE27" s="24">
        <f t="shared" si="17"/>
        <v>67</v>
      </c>
      <c r="AF27" s="375">
        <v>33</v>
      </c>
      <c r="AG27" s="375">
        <v>34</v>
      </c>
      <c r="AH27" s="24">
        <f t="shared" si="18"/>
        <v>94</v>
      </c>
      <c r="AI27" s="375">
        <v>48</v>
      </c>
      <c r="AJ27" s="376">
        <v>46</v>
      </c>
      <c r="AK27" s="106" t="s">
        <v>264</v>
      </c>
    </row>
    <row r="28" spans="1:37" s="17" customFormat="1" ht="8" customHeight="1" thickBot="1">
      <c r="A28" s="222"/>
      <c r="B28" s="273"/>
      <c r="C28" s="224"/>
      <c r="D28" s="387"/>
      <c r="E28" s="387"/>
      <c r="F28" s="223"/>
      <c r="G28" s="224"/>
      <c r="H28" s="388"/>
      <c r="I28" s="387"/>
      <c r="J28" s="223"/>
      <c r="K28" s="387"/>
      <c r="L28" s="225"/>
      <c r="M28" s="387"/>
      <c r="N28" s="389"/>
      <c r="O28" s="387"/>
      <c r="P28" s="225"/>
      <c r="Q28" s="390"/>
      <c r="R28" s="390"/>
      <c r="S28" s="225"/>
      <c r="T28" s="387"/>
      <c r="U28" s="387"/>
      <c r="V28" s="225"/>
      <c r="W28" s="387"/>
      <c r="X28" s="387"/>
      <c r="Y28" s="225"/>
      <c r="Z28" s="387"/>
      <c r="AA28" s="387"/>
      <c r="AB28" s="225"/>
      <c r="AC28" s="390"/>
      <c r="AD28" s="387"/>
      <c r="AE28" s="225"/>
      <c r="AF28" s="387"/>
      <c r="AG28" s="387"/>
      <c r="AH28" s="225"/>
      <c r="AI28" s="387"/>
      <c r="AJ28" s="390"/>
      <c r="AK28" s="273"/>
    </row>
    <row r="29" spans="1:37" s="22" customFormat="1" ht="8" customHeight="1">
      <c r="A29" s="29"/>
      <c r="B29" s="332"/>
      <c r="C29" s="17"/>
      <c r="D29" s="17"/>
      <c r="E29" s="17"/>
      <c r="F29" s="21"/>
      <c r="G29" s="30"/>
      <c r="H29" s="21"/>
      <c r="I29" s="17"/>
      <c r="J29" s="21"/>
      <c r="K29" s="17"/>
      <c r="L29" s="30"/>
      <c r="M29" s="17"/>
      <c r="N29" s="17"/>
      <c r="O29" s="17"/>
      <c r="P29" s="31"/>
      <c r="Q29" s="31"/>
      <c r="R29" s="31"/>
      <c r="S29" s="31"/>
      <c r="T29" s="17"/>
      <c r="U29" s="17"/>
      <c r="V29" s="31"/>
      <c r="W29" s="17"/>
      <c r="X29" s="17"/>
      <c r="Y29" s="31"/>
      <c r="Z29" s="17"/>
      <c r="AA29" s="17"/>
      <c r="AB29" s="31"/>
      <c r="AC29" s="17"/>
      <c r="AD29" s="17"/>
      <c r="AE29" s="31"/>
      <c r="AF29" s="17"/>
      <c r="AG29" s="17"/>
      <c r="AH29" s="31"/>
      <c r="AI29" s="17"/>
      <c r="AJ29" s="26"/>
    </row>
    <row r="30" spans="1:37" s="34" customFormat="1" ht="12">
      <c r="A30" s="342" t="s">
        <v>50</v>
      </c>
      <c r="F30" s="226"/>
      <c r="H30" s="227"/>
      <c r="J30" s="227"/>
      <c r="AB30" s="33"/>
    </row>
    <row r="31" spans="1:37" s="34" customFormat="1" ht="12">
      <c r="A31" s="34" t="s">
        <v>148</v>
      </c>
      <c r="F31" s="226"/>
      <c r="H31" s="227"/>
      <c r="J31" s="227"/>
    </row>
    <row r="32" spans="1:37" ht="30" customHeight="1">
      <c r="F32" s="35"/>
      <c r="H32" s="391"/>
    </row>
    <row r="33" spans="1:36" ht="16.5" customHeight="1">
      <c r="A33" s="98"/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9" t="s">
        <v>314</v>
      </c>
      <c r="S33" s="98" t="s">
        <v>315</v>
      </c>
      <c r="T33" s="98"/>
      <c r="U33" s="98"/>
      <c r="V33" s="98"/>
      <c r="W33" s="98"/>
      <c r="X33" s="98"/>
      <c r="Y33" s="98"/>
      <c r="Z33" s="98"/>
      <c r="AA33" s="98"/>
      <c r="AB33" s="98"/>
    </row>
    <row r="34" spans="1:36" s="22" customFormat="1" ht="5.5" customHeight="1">
      <c r="A34" s="29"/>
      <c r="B34" s="332"/>
      <c r="C34" s="17"/>
      <c r="D34" s="17"/>
      <c r="E34" s="17"/>
      <c r="F34" s="21"/>
      <c r="G34" s="30"/>
      <c r="H34" s="21"/>
      <c r="I34" s="17"/>
      <c r="J34" s="21"/>
      <c r="K34" s="17"/>
      <c r="L34" s="30"/>
      <c r="M34" s="17"/>
      <c r="N34" s="17"/>
      <c r="O34" s="17"/>
      <c r="P34" s="31"/>
      <c r="Q34" s="31"/>
      <c r="R34" s="31"/>
      <c r="S34" s="31"/>
      <c r="T34" s="17"/>
      <c r="U34" s="17"/>
      <c r="V34" s="31"/>
      <c r="W34" s="17"/>
      <c r="X34" s="17"/>
      <c r="Y34" s="31"/>
      <c r="Z34" s="17"/>
      <c r="AA34" s="17"/>
      <c r="AB34" s="31"/>
      <c r="AC34" s="17"/>
      <c r="AD34" s="17"/>
      <c r="AE34" s="31"/>
      <c r="AF34" s="17"/>
      <c r="AG34" s="17"/>
      <c r="AH34" s="31"/>
      <c r="AI34" s="17"/>
      <c r="AJ34" s="26"/>
    </row>
    <row r="35" spans="1:36" ht="16.5" customHeight="1">
      <c r="A35" s="150" t="s">
        <v>316</v>
      </c>
      <c r="B35" s="342"/>
      <c r="C35" s="342"/>
      <c r="D35" s="342"/>
      <c r="E35" s="342"/>
      <c r="F35" s="342"/>
      <c r="G35" s="342"/>
      <c r="H35" s="342"/>
      <c r="I35" s="342"/>
      <c r="J35" s="342"/>
      <c r="K35" s="342"/>
      <c r="L35" s="342"/>
      <c r="M35" s="342"/>
      <c r="N35" s="342"/>
      <c r="O35" s="342"/>
      <c r="P35" s="342"/>
      <c r="Q35" s="342"/>
      <c r="R35" s="81" t="s">
        <v>317</v>
      </c>
      <c r="S35" s="342" t="s">
        <v>311</v>
      </c>
      <c r="T35" s="342"/>
      <c r="U35" s="342"/>
      <c r="V35" s="342"/>
      <c r="W35" s="342"/>
      <c r="X35" s="342"/>
      <c r="Y35" s="342"/>
      <c r="Z35" s="342"/>
      <c r="AA35" s="342"/>
      <c r="AB35" s="342"/>
    </row>
    <row r="36" spans="1:36" ht="5" customHeight="1" thickBot="1">
      <c r="A36" s="342"/>
      <c r="B36" s="342"/>
      <c r="C36" s="150"/>
      <c r="D36" s="342"/>
      <c r="E36" s="328"/>
      <c r="F36" s="342"/>
      <c r="G36" s="342"/>
      <c r="H36" s="342"/>
      <c r="I36" s="342"/>
      <c r="J36" s="328"/>
      <c r="K36" s="342"/>
      <c r="L36" s="342"/>
      <c r="M36" s="342"/>
      <c r="N36" s="328"/>
      <c r="O36" s="328"/>
      <c r="P36" s="328"/>
      <c r="Q36" s="328"/>
      <c r="R36" s="328"/>
      <c r="S36" s="328"/>
      <c r="T36" s="328"/>
      <c r="U36" s="328"/>
      <c r="V36" s="328"/>
      <c r="W36" s="328"/>
      <c r="X36" s="328"/>
      <c r="Y36" s="328"/>
      <c r="Z36" s="328"/>
      <c r="AA36" s="328"/>
      <c r="AB36" s="328"/>
      <c r="AC36" s="328"/>
      <c r="AD36" s="328"/>
      <c r="AE36" s="328"/>
    </row>
    <row r="37" spans="1:36" ht="13" customHeight="1">
      <c r="A37" s="490" t="s">
        <v>238</v>
      </c>
      <c r="B37" s="491"/>
      <c r="C37" s="496" t="s">
        <v>21</v>
      </c>
      <c r="D37" s="501" t="s">
        <v>52</v>
      </c>
      <c r="E37" s="490"/>
      <c r="F37" s="490"/>
      <c r="G37" s="491"/>
      <c r="H37" s="501" t="s">
        <v>23</v>
      </c>
      <c r="I37" s="490"/>
      <c r="J37" s="490"/>
      <c r="K37" s="490"/>
      <c r="L37" s="490"/>
      <c r="M37" s="491"/>
      <c r="N37" s="501" t="s">
        <v>24</v>
      </c>
      <c r="O37" s="490"/>
      <c r="P37" s="490"/>
      <c r="Q37" s="491"/>
      <c r="R37" s="323" t="s">
        <v>25</v>
      </c>
      <c r="S37" s="501" t="s">
        <v>309</v>
      </c>
      <c r="T37" s="490"/>
      <c r="U37" s="490"/>
      <c r="V37" s="490"/>
      <c r="W37" s="490"/>
      <c r="X37" s="490"/>
      <c r="Y37" s="257"/>
      <c r="Z37" s="257"/>
      <c r="AA37" s="257"/>
      <c r="AB37" s="257"/>
      <c r="AC37" s="257"/>
      <c r="AD37" s="257"/>
      <c r="AE37" s="257"/>
      <c r="AF37" s="257"/>
      <c r="AG37" s="257"/>
      <c r="AH37" s="506" t="s">
        <v>239</v>
      </c>
    </row>
    <row r="38" spans="1:36">
      <c r="A38" s="492"/>
      <c r="B38" s="493"/>
      <c r="C38" s="497"/>
      <c r="D38" s="483"/>
      <c r="E38" s="494"/>
      <c r="F38" s="494"/>
      <c r="G38" s="495"/>
      <c r="H38" s="483"/>
      <c r="I38" s="494"/>
      <c r="J38" s="494"/>
      <c r="K38" s="494"/>
      <c r="L38" s="494"/>
      <c r="M38" s="495"/>
      <c r="N38" s="483"/>
      <c r="O38" s="494"/>
      <c r="P38" s="494"/>
      <c r="Q38" s="495"/>
      <c r="R38" s="324" t="s">
        <v>27</v>
      </c>
      <c r="S38" s="483"/>
      <c r="T38" s="494"/>
      <c r="U38" s="494"/>
      <c r="V38" s="494"/>
      <c r="W38" s="494"/>
      <c r="X38" s="494"/>
      <c r="Y38" s="511" t="s">
        <v>299</v>
      </c>
      <c r="Z38" s="512"/>
      <c r="AA38" s="513"/>
      <c r="AB38" s="511" t="s">
        <v>300</v>
      </c>
      <c r="AC38" s="512"/>
      <c r="AD38" s="513"/>
      <c r="AE38" s="511" t="s">
        <v>301</v>
      </c>
      <c r="AF38" s="512"/>
      <c r="AG38" s="513"/>
      <c r="AH38" s="507"/>
    </row>
    <row r="39" spans="1:36" s="262" customFormat="1">
      <c r="A39" s="494"/>
      <c r="B39" s="495"/>
      <c r="C39" s="485"/>
      <c r="D39" s="514" t="s">
        <v>10</v>
      </c>
      <c r="E39" s="515"/>
      <c r="F39" s="259" t="s">
        <v>308</v>
      </c>
      <c r="G39" s="341" t="s">
        <v>53</v>
      </c>
      <c r="H39" s="514" t="s">
        <v>10</v>
      </c>
      <c r="I39" s="515"/>
      <c r="J39" s="514" t="s">
        <v>4</v>
      </c>
      <c r="K39" s="515"/>
      <c r="L39" s="514" t="s">
        <v>5</v>
      </c>
      <c r="M39" s="515"/>
      <c r="N39" s="514" t="s">
        <v>10</v>
      </c>
      <c r="O39" s="515"/>
      <c r="P39" s="259" t="s">
        <v>4</v>
      </c>
      <c r="Q39" s="259" t="s">
        <v>5</v>
      </c>
      <c r="R39" s="260" t="s">
        <v>37</v>
      </c>
      <c r="S39" s="514" t="s">
        <v>10</v>
      </c>
      <c r="T39" s="515"/>
      <c r="U39" s="514" t="s">
        <v>4</v>
      </c>
      <c r="V39" s="515"/>
      <c r="W39" s="514" t="s">
        <v>5</v>
      </c>
      <c r="X39" s="515"/>
      <c r="Y39" s="259" t="s">
        <v>36</v>
      </c>
      <c r="Z39" s="259" t="s">
        <v>4</v>
      </c>
      <c r="AA39" s="259" t="s">
        <v>5</v>
      </c>
      <c r="AB39" s="259" t="s">
        <v>36</v>
      </c>
      <c r="AC39" s="259" t="s">
        <v>4</v>
      </c>
      <c r="AD39" s="259" t="s">
        <v>5</v>
      </c>
      <c r="AE39" s="259" t="s">
        <v>36</v>
      </c>
      <c r="AF39" s="259" t="s">
        <v>4</v>
      </c>
      <c r="AG39" s="261" t="s">
        <v>5</v>
      </c>
      <c r="AH39" s="508"/>
    </row>
    <row r="40" spans="1:36" s="258" customFormat="1">
      <c r="A40" s="4"/>
      <c r="B40" s="113"/>
      <c r="C40" s="4"/>
      <c r="D40" s="4"/>
      <c r="E40" s="4" t="s">
        <v>307</v>
      </c>
      <c r="F40" s="4"/>
      <c r="G40" s="4"/>
      <c r="H40" s="4"/>
      <c r="I40" s="4" t="s">
        <v>307</v>
      </c>
      <c r="J40" s="4"/>
      <c r="K40" s="4"/>
      <c r="L40" s="4"/>
      <c r="M40" s="4"/>
      <c r="N40" s="4"/>
      <c r="O40" s="4" t="s">
        <v>307</v>
      </c>
      <c r="P40" s="4"/>
      <c r="Q40" s="4"/>
      <c r="R40" s="4" t="s">
        <v>6</v>
      </c>
      <c r="S40" s="4"/>
      <c r="T40" s="4" t="s">
        <v>307</v>
      </c>
      <c r="U40" s="4"/>
      <c r="V40" s="4"/>
      <c r="W40" s="4"/>
      <c r="X40" s="4"/>
      <c r="Y40" s="4" t="s">
        <v>6</v>
      </c>
      <c r="Z40" s="4"/>
      <c r="AA40" s="4"/>
      <c r="AB40" s="4" t="s">
        <v>6</v>
      </c>
      <c r="AC40" s="4"/>
      <c r="AD40" s="4"/>
      <c r="AE40" s="4" t="s">
        <v>6</v>
      </c>
      <c r="AF40" s="4"/>
      <c r="AG40" s="4"/>
      <c r="AH40" s="264"/>
    </row>
    <row r="41" spans="1:36">
      <c r="A41" s="520" t="s">
        <v>251</v>
      </c>
      <c r="B41" s="521"/>
      <c r="C41" s="320">
        <v>6</v>
      </c>
      <c r="D41" s="503">
        <f>F41+G41</f>
        <v>98</v>
      </c>
      <c r="E41" s="503"/>
      <c r="F41" s="328">
        <v>69</v>
      </c>
      <c r="G41" s="328">
        <v>29</v>
      </c>
      <c r="H41" s="37">
        <f>J41+L41</f>
        <v>6</v>
      </c>
      <c r="I41" s="328">
        <f>K41+M41</f>
        <v>203</v>
      </c>
      <c r="J41" s="37">
        <v>2</v>
      </c>
      <c r="K41" s="342">
        <v>100</v>
      </c>
      <c r="L41" s="37">
        <v>4</v>
      </c>
      <c r="M41" s="342">
        <v>103</v>
      </c>
      <c r="N41" s="502">
        <f>P41+Q41</f>
        <v>20</v>
      </c>
      <c r="O41" s="502"/>
      <c r="P41" s="174">
        <v>14</v>
      </c>
      <c r="Q41" s="174">
        <v>6</v>
      </c>
      <c r="R41" s="328">
        <v>31</v>
      </c>
      <c r="S41" s="503">
        <f>U41+W41</f>
        <v>2603</v>
      </c>
      <c r="T41" s="503"/>
      <c r="U41" s="503">
        <f>Z41+AC41+AF41</f>
        <v>1311</v>
      </c>
      <c r="V41" s="503"/>
      <c r="W41" s="509">
        <f>AA41+AD41+AG41</f>
        <v>1292</v>
      </c>
      <c r="X41" s="509"/>
      <c r="Y41" s="33">
        <f>Z41+AA41</f>
        <v>843</v>
      </c>
      <c r="Z41" s="84">
        <v>432</v>
      </c>
      <c r="AA41" s="84">
        <v>411</v>
      </c>
      <c r="AB41" s="33">
        <f>AC41+AD41</f>
        <v>883</v>
      </c>
      <c r="AC41" s="84">
        <v>436</v>
      </c>
      <c r="AD41" s="84">
        <v>447</v>
      </c>
      <c r="AE41" s="33">
        <f>AF41+AG41</f>
        <v>877</v>
      </c>
      <c r="AF41" s="84">
        <v>443</v>
      </c>
      <c r="AG41" s="84">
        <v>434</v>
      </c>
      <c r="AH41" s="265" t="s">
        <v>294</v>
      </c>
    </row>
    <row r="42" spans="1:36">
      <c r="A42" s="516" t="s">
        <v>252</v>
      </c>
      <c r="B42" s="517"/>
      <c r="C42" s="320">
        <v>6</v>
      </c>
      <c r="D42" s="503">
        <f t="shared" ref="D42:D45" si="19">F42+G42</f>
        <v>98</v>
      </c>
      <c r="E42" s="503"/>
      <c r="F42" s="328">
        <v>69</v>
      </c>
      <c r="G42" s="328">
        <v>29</v>
      </c>
      <c r="H42" s="37">
        <f t="shared" ref="H42:H45" si="20">J42+L42</f>
        <v>6</v>
      </c>
      <c r="I42" s="328">
        <f t="shared" ref="I42:I44" si="21">K42+M42</f>
        <v>201</v>
      </c>
      <c r="J42" s="37">
        <v>4</v>
      </c>
      <c r="K42" s="342">
        <v>97</v>
      </c>
      <c r="L42" s="37">
        <v>2</v>
      </c>
      <c r="M42" s="342">
        <v>104</v>
      </c>
      <c r="N42" s="502">
        <f>P42+Q42</f>
        <v>16</v>
      </c>
      <c r="O42" s="502"/>
      <c r="P42" s="174">
        <v>10</v>
      </c>
      <c r="Q42" s="174">
        <v>6</v>
      </c>
      <c r="R42" s="328">
        <v>31</v>
      </c>
      <c r="S42" s="503">
        <f t="shared" ref="S42:S45" si="22">U42+W42</f>
        <v>2516</v>
      </c>
      <c r="T42" s="503"/>
      <c r="U42" s="503">
        <f t="shared" ref="U42:U44" si="23">Z42+AC42+AF42</f>
        <v>1270</v>
      </c>
      <c r="V42" s="503"/>
      <c r="W42" s="509">
        <f t="shared" ref="W42:W44" si="24">AA42+AD42+AG42</f>
        <v>1246</v>
      </c>
      <c r="X42" s="509"/>
      <c r="Y42" s="33">
        <f t="shared" ref="Y42:Y45" si="25">Z42+AA42</f>
        <v>781</v>
      </c>
      <c r="Z42" s="84">
        <v>397</v>
      </c>
      <c r="AA42" s="84">
        <v>384</v>
      </c>
      <c r="AB42" s="33">
        <f t="shared" ref="AB42:AB45" si="26">AC42+AD42</f>
        <v>850</v>
      </c>
      <c r="AC42" s="84">
        <v>436</v>
      </c>
      <c r="AD42" s="84">
        <v>414</v>
      </c>
      <c r="AE42" s="33">
        <f t="shared" ref="AE42:AE45" si="27">AF42+AG42</f>
        <v>885</v>
      </c>
      <c r="AF42" s="84">
        <v>437</v>
      </c>
      <c r="AG42" s="84">
        <v>448</v>
      </c>
      <c r="AH42" s="265" t="s">
        <v>295</v>
      </c>
    </row>
    <row r="43" spans="1:36">
      <c r="A43" s="516" t="s">
        <v>253</v>
      </c>
      <c r="B43" s="517"/>
      <c r="C43" s="326">
        <v>6</v>
      </c>
      <c r="D43" s="503">
        <f t="shared" si="19"/>
        <v>97</v>
      </c>
      <c r="E43" s="503"/>
      <c r="F43" s="33">
        <v>68</v>
      </c>
      <c r="G43" s="33">
        <v>29</v>
      </c>
      <c r="H43" s="37">
        <f t="shared" si="20"/>
        <v>4</v>
      </c>
      <c r="I43" s="328">
        <f t="shared" si="21"/>
        <v>205</v>
      </c>
      <c r="J43" s="37">
        <v>1</v>
      </c>
      <c r="K43" s="33">
        <v>108</v>
      </c>
      <c r="L43" s="37">
        <v>3</v>
      </c>
      <c r="M43" s="33">
        <v>97</v>
      </c>
      <c r="N43" s="502">
        <f>P43+Q43</f>
        <v>16</v>
      </c>
      <c r="O43" s="502"/>
      <c r="P43" s="41">
        <v>9</v>
      </c>
      <c r="Q43" s="41">
        <v>7</v>
      </c>
      <c r="R43" s="33">
        <v>31</v>
      </c>
      <c r="S43" s="503">
        <f t="shared" si="22"/>
        <v>2374</v>
      </c>
      <c r="T43" s="503"/>
      <c r="U43" s="503">
        <f t="shared" si="23"/>
        <v>1222</v>
      </c>
      <c r="V43" s="503"/>
      <c r="W43" s="509">
        <f t="shared" si="24"/>
        <v>1152</v>
      </c>
      <c r="X43" s="509"/>
      <c r="Y43" s="33">
        <f t="shared" si="25"/>
        <v>751</v>
      </c>
      <c r="Z43" s="33">
        <v>393</v>
      </c>
      <c r="AA43" s="33">
        <v>358</v>
      </c>
      <c r="AB43" s="33">
        <f t="shared" si="26"/>
        <v>775</v>
      </c>
      <c r="AC43" s="33">
        <v>395</v>
      </c>
      <c r="AD43" s="33">
        <v>380</v>
      </c>
      <c r="AE43" s="33">
        <f t="shared" si="27"/>
        <v>848</v>
      </c>
      <c r="AF43" s="33">
        <v>434</v>
      </c>
      <c r="AG43" s="33">
        <v>414</v>
      </c>
      <c r="AH43" s="265" t="s">
        <v>296</v>
      </c>
    </row>
    <row r="44" spans="1:36">
      <c r="A44" s="516" t="s">
        <v>254</v>
      </c>
      <c r="B44" s="517"/>
      <c r="C44" s="320">
        <v>6</v>
      </c>
      <c r="D44" s="503">
        <f t="shared" si="19"/>
        <v>92</v>
      </c>
      <c r="E44" s="503"/>
      <c r="F44" s="33">
        <v>66</v>
      </c>
      <c r="G44" s="33">
        <v>26</v>
      </c>
      <c r="H44" s="37">
        <f t="shared" si="20"/>
        <v>5</v>
      </c>
      <c r="I44" s="328">
        <f t="shared" si="21"/>
        <v>203</v>
      </c>
      <c r="J44" s="37">
        <v>4</v>
      </c>
      <c r="K44" s="33">
        <v>106</v>
      </c>
      <c r="L44" s="37">
        <v>1</v>
      </c>
      <c r="M44" s="33">
        <v>97</v>
      </c>
      <c r="N44" s="502">
        <f>P44+Q44</f>
        <v>17</v>
      </c>
      <c r="O44" s="502"/>
      <c r="P44" s="41">
        <v>11</v>
      </c>
      <c r="Q44" s="41">
        <v>6</v>
      </c>
      <c r="R44" s="33">
        <v>31</v>
      </c>
      <c r="S44" s="503">
        <f t="shared" si="22"/>
        <v>2296</v>
      </c>
      <c r="T44" s="503"/>
      <c r="U44" s="503">
        <f t="shared" si="23"/>
        <v>1175</v>
      </c>
      <c r="V44" s="503"/>
      <c r="W44" s="509">
        <f t="shared" si="24"/>
        <v>1121</v>
      </c>
      <c r="X44" s="509"/>
      <c r="Y44" s="33">
        <f t="shared" si="25"/>
        <v>768</v>
      </c>
      <c r="Z44" s="33">
        <v>383</v>
      </c>
      <c r="AA44" s="33">
        <v>385</v>
      </c>
      <c r="AB44" s="33">
        <f t="shared" si="26"/>
        <v>755</v>
      </c>
      <c r="AC44" s="33">
        <v>397</v>
      </c>
      <c r="AD44" s="33">
        <v>358</v>
      </c>
      <c r="AE44" s="33">
        <f t="shared" si="27"/>
        <v>773</v>
      </c>
      <c r="AF44" s="33">
        <v>395</v>
      </c>
      <c r="AG44" s="33">
        <v>378</v>
      </c>
      <c r="AH44" s="265" t="s">
        <v>297</v>
      </c>
    </row>
    <row r="45" spans="1:36">
      <c r="A45" s="518" t="s">
        <v>255</v>
      </c>
      <c r="B45" s="519"/>
      <c r="C45" s="132">
        <v>6</v>
      </c>
      <c r="D45" s="504">
        <f t="shared" si="19"/>
        <v>89</v>
      </c>
      <c r="E45" s="504"/>
      <c r="F45" s="239">
        <f>SUM(F47:F52)</f>
        <v>65</v>
      </c>
      <c r="G45" s="239">
        <f>SUM(G47:G52)</f>
        <v>24</v>
      </c>
      <c r="H45" s="240">
        <f t="shared" si="20"/>
        <v>5</v>
      </c>
      <c r="I45" s="239">
        <f t="shared" ref="I45:M45" si="28">SUM(I47:I52)</f>
        <v>208</v>
      </c>
      <c r="J45" s="240">
        <f t="shared" si="28"/>
        <v>3</v>
      </c>
      <c r="K45" s="239">
        <f t="shared" si="28"/>
        <v>108</v>
      </c>
      <c r="L45" s="240">
        <f t="shared" si="28"/>
        <v>2</v>
      </c>
      <c r="M45" s="239">
        <f t="shared" si="28"/>
        <v>100</v>
      </c>
      <c r="N45" s="510">
        <f>P45+Q45</f>
        <v>19</v>
      </c>
      <c r="O45" s="510"/>
      <c r="P45" s="241">
        <f t="shared" ref="P45:Q45" si="29">SUM(P47:P52)</f>
        <v>11</v>
      </c>
      <c r="Q45" s="241">
        <f t="shared" si="29"/>
        <v>8</v>
      </c>
      <c r="R45" s="239">
        <f t="shared" ref="R45" si="30">SUM(R47:R52)</f>
        <v>30</v>
      </c>
      <c r="S45" s="504">
        <f t="shared" si="22"/>
        <v>2237</v>
      </c>
      <c r="T45" s="504"/>
      <c r="U45" s="510">
        <f t="shared" ref="U45" si="31">SUM(U47:U52)</f>
        <v>1143</v>
      </c>
      <c r="V45" s="510"/>
      <c r="W45" s="510">
        <f t="shared" ref="W45" si="32">SUM(W47:W52)</f>
        <v>1094</v>
      </c>
      <c r="X45" s="510"/>
      <c r="Y45" s="238">
        <f t="shared" si="25"/>
        <v>711</v>
      </c>
      <c r="Z45" s="239">
        <f t="shared" ref="Z45:AA45" si="33">SUM(Z47:Z52)</f>
        <v>359</v>
      </c>
      <c r="AA45" s="239">
        <f t="shared" si="33"/>
        <v>352</v>
      </c>
      <c r="AB45" s="238">
        <f t="shared" si="26"/>
        <v>770</v>
      </c>
      <c r="AC45" s="239">
        <f t="shared" ref="AC45:AD45" si="34">SUM(AC47:AC52)</f>
        <v>385</v>
      </c>
      <c r="AD45" s="239">
        <f t="shared" si="34"/>
        <v>385</v>
      </c>
      <c r="AE45" s="238">
        <f t="shared" si="27"/>
        <v>756</v>
      </c>
      <c r="AF45" s="239">
        <f t="shared" ref="AF45:AG45" si="35">SUM(AF47:AF52)</f>
        <v>399</v>
      </c>
      <c r="AG45" s="239">
        <f t="shared" si="35"/>
        <v>357</v>
      </c>
      <c r="AH45" s="266" t="s">
        <v>298</v>
      </c>
    </row>
    <row r="46" spans="1:36">
      <c r="A46" s="328"/>
      <c r="B46" s="38"/>
      <c r="C46" s="320"/>
      <c r="D46" s="39"/>
      <c r="E46" s="39"/>
      <c r="F46" s="39"/>
      <c r="G46" s="39"/>
      <c r="H46" s="40"/>
      <c r="I46" s="40"/>
      <c r="J46" s="39"/>
      <c r="K46" s="39"/>
      <c r="L46" s="39"/>
      <c r="M46" s="39"/>
      <c r="N46" s="119"/>
      <c r="O46" s="119"/>
      <c r="P46" s="119"/>
      <c r="Q46" s="116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267"/>
    </row>
    <row r="47" spans="1:36">
      <c r="A47" s="330" t="s">
        <v>54</v>
      </c>
      <c r="B47" s="349" t="s">
        <v>51</v>
      </c>
      <c r="C47" s="326"/>
      <c r="D47" s="503">
        <f t="shared" ref="D47:D52" si="36">F47+G47</f>
        <v>16</v>
      </c>
      <c r="E47" s="503"/>
      <c r="F47" s="39">
        <v>12</v>
      </c>
      <c r="G47" s="39">
        <v>4</v>
      </c>
      <c r="H47" s="37">
        <f t="shared" ref="H47:H52" si="37">J47+L47</f>
        <v>2</v>
      </c>
      <c r="I47" s="328">
        <f t="shared" ref="I47:I52" si="38">K47+M47</f>
        <v>35</v>
      </c>
      <c r="J47" s="242">
        <v>0</v>
      </c>
      <c r="K47" s="39">
        <v>21</v>
      </c>
      <c r="L47" s="392">
        <v>2</v>
      </c>
      <c r="M47" s="39">
        <v>14</v>
      </c>
      <c r="N47" s="502">
        <f t="shared" ref="N47:N52" si="39">P47+Q47</f>
        <v>3</v>
      </c>
      <c r="O47" s="502"/>
      <c r="P47" s="119">
        <v>2</v>
      </c>
      <c r="Q47" s="116">
        <v>1</v>
      </c>
      <c r="R47" s="39">
        <v>5</v>
      </c>
      <c r="S47" s="503">
        <f>U47+W47</f>
        <v>398</v>
      </c>
      <c r="T47" s="503"/>
      <c r="U47" s="502">
        <f>Z47+AC47+AF47</f>
        <v>189</v>
      </c>
      <c r="V47" s="502"/>
      <c r="W47" s="505">
        <f>AA47+AD47+AG47</f>
        <v>209</v>
      </c>
      <c r="X47" s="505"/>
      <c r="Y47" s="33">
        <f t="shared" ref="Y47:Y52" si="40">Z47+AA47</f>
        <v>124</v>
      </c>
      <c r="Z47" s="39">
        <v>66</v>
      </c>
      <c r="AA47" s="39">
        <v>58</v>
      </c>
      <c r="AB47" s="33">
        <f t="shared" ref="AB47:AB52" si="41">AC47+AD47</f>
        <v>138</v>
      </c>
      <c r="AC47" s="39">
        <v>61</v>
      </c>
      <c r="AD47" s="39">
        <v>77</v>
      </c>
      <c r="AE47" s="33">
        <f t="shared" ref="AE47:AE52" si="42">AF47+AG47</f>
        <v>136</v>
      </c>
      <c r="AF47" s="39">
        <v>62</v>
      </c>
      <c r="AG47" s="39">
        <v>74</v>
      </c>
      <c r="AH47" s="267" t="s">
        <v>176</v>
      </c>
    </row>
    <row r="48" spans="1:36">
      <c r="A48" s="330" t="s">
        <v>55</v>
      </c>
      <c r="B48" s="349" t="s">
        <v>151</v>
      </c>
      <c r="C48" s="326"/>
      <c r="D48" s="503">
        <f t="shared" si="36"/>
        <v>15</v>
      </c>
      <c r="E48" s="503"/>
      <c r="F48" s="39">
        <v>11</v>
      </c>
      <c r="G48" s="39">
        <v>4</v>
      </c>
      <c r="H48" s="242">
        <f t="shared" si="37"/>
        <v>0</v>
      </c>
      <c r="I48" s="328">
        <f t="shared" si="38"/>
        <v>35</v>
      </c>
      <c r="J48" s="242">
        <v>0</v>
      </c>
      <c r="K48" s="39">
        <v>16</v>
      </c>
      <c r="L48" s="393">
        <v>0</v>
      </c>
      <c r="M48" s="39">
        <v>19</v>
      </c>
      <c r="N48" s="502">
        <f t="shared" si="39"/>
        <v>3</v>
      </c>
      <c r="O48" s="502"/>
      <c r="P48" s="119">
        <v>1</v>
      </c>
      <c r="Q48" s="116">
        <v>2</v>
      </c>
      <c r="R48" s="39">
        <v>5</v>
      </c>
      <c r="S48" s="503">
        <f t="shared" ref="S48:S52" si="43">U48+W48</f>
        <v>380</v>
      </c>
      <c r="T48" s="503"/>
      <c r="U48" s="502">
        <f t="shared" ref="U48:U51" si="44">Z48+AC48+AF48</f>
        <v>204</v>
      </c>
      <c r="V48" s="502"/>
      <c r="W48" s="505">
        <f t="shared" ref="W48:W51" si="45">AA48+AD48+AG48</f>
        <v>176</v>
      </c>
      <c r="X48" s="505"/>
      <c r="Y48" s="33">
        <f t="shared" si="40"/>
        <v>132</v>
      </c>
      <c r="Z48" s="39">
        <v>78</v>
      </c>
      <c r="AA48" s="39">
        <v>54</v>
      </c>
      <c r="AB48" s="33">
        <f t="shared" si="41"/>
        <v>111</v>
      </c>
      <c r="AC48" s="39">
        <v>58</v>
      </c>
      <c r="AD48" s="39">
        <v>53</v>
      </c>
      <c r="AE48" s="33">
        <f t="shared" si="42"/>
        <v>137</v>
      </c>
      <c r="AF48" s="39">
        <v>68</v>
      </c>
      <c r="AG48" s="39">
        <v>69</v>
      </c>
      <c r="AH48" s="267" t="s">
        <v>177</v>
      </c>
    </row>
    <row r="49" spans="1:34">
      <c r="A49" s="330" t="s">
        <v>56</v>
      </c>
      <c r="B49" s="349" t="s">
        <v>151</v>
      </c>
      <c r="C49" s="326"/>
      <c r="D49" s="503">
        <f t="shared" si="36"/>
        <v>13</v>
      </c>
      <c r="E49" s="503"/>
      <c r="F49" s="39">
        <v>9</v>
      </c>
      <c r="G49" s="39">
        <v>4</v>
      </c>
      <c r="H49" s="242">
        <f t="shared" si="37"/>
        <v>0</v>
      </c>
      <c r="I49" s="328">
        <f t="shared" si="38"/>
        <v>34</v>
      </c>
      <c r="J49" s="242">
        <v>0</v>
      </c>
      <c r="K49" s="39">
        <v>16</v>
      </c>
      <c r="L49" s="393">
        <v>0</v>
      </c>
      <c r="M49" s="39">
        <v>18</v>
      </c>
      <c r="N49" s="502">
        <f t="shared" si="39"/>
        <v>4</v>
      </c>
      <c r="O49" s="502"/>
      <c r="P49" s="119">
        <v>2</v>
      </c>
      <c r="Q49" s="116">
        <v>2</v>
      </c>
      <c r="R49" s="39">
        <v>5</v>
      </c>
      <c r="S49" s="503">
        <f t="shared" si="43"/>
        <v>329</v>
      </c>
      <c r="T49" s="503"/>
      <c r="U49" s="502">
        <f t="shared" si="44"/>
        <v>170</v>
      </c>
      <c r="V49" s="502"/>
      <c r="W49" s="505">
        <f t="shared" si="45"/>
        <v>159</v>
      </c>
      <c r="X49" s="505"/>
      <c r="Y49" s="33">
        <f t="shared" si="40"/>
        <v>102</v>
      </c>
      <c r="Z49" s="39">
        <v>57</v>
      </c>
      <c r="AA49" s="39">
        <v>45</v>
      </c>
      <c r="AB49" s="33">
        <f t="shared" si="41"/>
        <v>126</v>
      </c>
      <c r="AC49" s="39">
        <v>60</v>
      </c>
      <c r="AD49" s="39">
        <v>66</v>
      </c>
      <c r="AE49" s="33">
        <f t="shared" si="42"/>
        <v>101</v>
      </c>
      <c r="AF49" s="39">
        <v>53</v>
      </c>
      <c r="AG49" s="39">
        <v>48</v>
      </c>
      <c r="AH49" s="267" t="s">
        <v>178</v>
      </c>
    </row>
    <row r="50" spans="1:34">
      <c r="A50" s="330" t="s">
        <v>57</v>
      </c>
      <c r="B50" s="349" t="s">
        <v>151</v>
      </c>
      <c r="C50" s="326"/>
      <c r="D50" s="503">
        <f t="shared" si="36"/>
        <v>17</v>
      </c>
      <c r="E50" s="503"/>
      <c r="F50" s="39">
        <v>12</v>
      </c>
      <c r="G50" s="39">
        <v>5</v>
      </c>
      <c r="H50" s="37">
        <f t="shared" si="37"/>
        <v>1</v>
      </c>
      <c r="I50" s="328">
        <f t="shared" si="38"/>
        <v>36</v>
      </c>
      <c r="J50" s="394">
        <v>1</v>
      </c>
      <c r="K50" s="39">
        <v>20</v>
      </c>
      <c r="L50" s="242">
        <v>0</v>
      </c>
      <c r="M50" s="39">
        <v>16</v>
      </c>
      <c r="N50" s="502">
        <f t="shared" si="39"/>
        <v>5</v>
      </c>
      <c r="O50" s="502"/>
      <c r="P50" s="119">
        <v>2</v>
      </c>
      <c r="Q50" s="116">
        <v>3</v>
      </c>
      <c r="R50" s="39">
        <v>5</v>
      </c>
      <c r="S50" s="503">
        <f t="shared" si="43"/>
        <v>411</v>
      </c>
      <c r="T50" s="503"/>
      <c r="U50" s="502">
        <f t="shared" si="44"/>
        <v>212</v>
      </c>
      <c r="V50" s="502"/>
      <c r="W50" s="505">
        <f t="shared" si="45"/>
        <v>199</v>
      </c>
      <c r="X50" s="505"/>
      <c r="Y50" s="33">
        <f t="shared" si="40"/>
        <v>127</v>
      </c>
      <c r="Z50" s="39">
        <v>59</v>
      </c>
      <c r="AA50" s="39">
        <v>68</v>
      </c>
      <c r="AB50" s="33">
        <f t="shared" si="41"/>
        <v>145</v>
      </c>
      <c r="AC50" s="39">
        <v>78</v>
      </c>
      <c r="AD50" s="39">
        <v>67</v>
      </c>
      <c r="AE50" s="33">
        <f t="shared" si="42"/>
        <v>139</v>
      </c>
      <c r="AF50" s="39">
        <v>75</v>
      </c>
      <c r="AG50" s="39">
        <v>64</v>
      </c>
      <c r="AH50" s="267" t="s">
        <v>179</v>
      </c>
    </row>
    <row r="51" spans="1:34">
      <c r="A51" s="330" t="s">
        <v>58</v>
      </c>
      <c r="B51" s="349" t="s">
        <v>151</v>
      </c>
      <c r="C51" s="326"/>
      <c r="D51" s="503">
        <f t="shared" si="36"/>
        <v>12</v>
      </c>
      <c r="E51" s="503"/>
      <c r="F51" s="39">
        <v>9</v>
      </c>
      <c r="G51" s="39">
        <v>3</v>
      </c>
      <c r="H51" s="37">
        <f t="shared" si="37"/>
        <v>1</v>
      </c>
      <c r="I51" s="328">
        <f t="shared" si="38"/>
        <v>32</v>
      </c>
      <c r="J51" s="395">
        <v>1</v>
      </c>
      <c r="K51" s="39">
        <v>16</v>
      </c>
      <c r="L51" s="396">
        <v>0</v>
      </c>
      <c r="M51" s="39">
        <v>16</v>
      </c>
      <c r="N51" s="502">
        <f t="shared" si="39"/>
        <v>2</v>
      </c>
      <c r="O51" s="502"/>
      <c r="P51" s="119">
        <v>2</v>
      </c>
      <c r="Q51" s="397">
        <v>0</v>
      </c>
      <c r="R51" s="39">
        <v>5</v>
      </c>
      <c r="S51" s="503">
        <f t="shared" si="43"/>
        <v>294</v>
      </c>
      <c r="T51" s="503"/>
      <c r="U51" s="502">
        <f t="shared" si="44"/>
        <v>143</v>
      </c>
      <c r="V51" s="502"/>
      <c r="W51" s="505">
        <f t="shared" si="45"/>
        <v>151</v>
      </c>
      <c r="X51" s="505"/>
      <c r="Y51" s="33">
        <f t="shared" si="40"/>
        <v>97</v>
      </c>
      <c r="Z51" s="39">
        <v>41</v>
      </c>
      <c r="AA51" s="39">
        <v>56</v>
      </c>
      <c r="AB51" s="33">
        <f t="shared" si="41"/>
        <v>96</v>
      </c>
      <c r="AC51" s="39">
        <v>44</v>
      </c>
      <c r="AD51" s="39">
        <v>52</v>
      </c>
      <c r="AE51" s="33">
        <f t="shared" si="42"/>
        <v>101</v>
      </c>
      <c r="AF51" s="39">
        <v>58</v>
      </c>
      <c r="AG51" s="39">
        <v>43</v>
      </c>
      <c r="AH51" s="268" t="s">
        <v>180</v>
      </c>
    </row>
    <row r="52" spans="1:34">
      <c r="A52" s="42" t="s">
        <v>59</v>
      </c>
      <c r="B52" s="349" t="s">
        <v>151</v>
      </c>
      <c r="C52" s="326"/>
      <c r="D52" s="503">
        <f t="shared" si="36"/>
        <v>16</v>
      </c>
      <c r="E52" s="503"/>
      <c r="F52" s="39">
        <v>12</v>
      </c>
      <c r="G52" s="39">
        <v>4</v>
      </c>
      <c r="H52" s="37">
        <f t="shared" si="37"/>
        <v>1</v>
      </c>
      <c r="I52" s="328">
        <f t="shared" si="38"/>
        <v>36</v>
      </c>
      <c r="J52" s="398">
        <v>1</v>
      </c>
      <c r="K52" s="39">
        <v>19</v>
      </c>
      <c r="L52" s="393">
        <v>0</v>
      </c>
      <c r="M52" s="39">
        <v>17</v>
      </c>
      <c r="N52" s="502">
        <f t="shared" si="39"/>
        <v>2</v>
      </c>
      <c r="O52" s="502"/>
      <c r="P52" s="119">
        <v>2</v>
      </c>
      <c r="Q52" s="399">
        <v>0</v>
      </c>
      <c r="R52" s="39">
        <v>5</v>
      </c>
      <c r="S52" s="503">
        <f t="shared" si="43"/>
        <v>425</v>
      </c>
      <c r="T52" s="503"/>
      <c r="U52" s="502">
        <f>Z52+AC52+AF52</f>
        <v>225</v>
      </c>
      <c r="V52" s="502"/>
      <c r="W52" s="505">
        <f>AA52+AD52+AG52</f>
        <v>200</v>
      </c>
      <c r="X52" s="505"/>
      <c r="Y52" s="33">
        <f t="shared" si="40"/>
        <v>129</v>
      </c>
      <c r="Z52" s="39">
        <v>58</v>
      </c>
      <c r="AA52" s="328">
        <v>71</v>
      </c>
      <c r="AB52" s="33">
        <f t="shared" si="41"/>
        <v>154</v>
      </c>
      <c r="AC52" s="39">
        <v>84</v>
      </c>
      <c r="AD52" s="39">
        <v>70</v>
      </c>
      <c r="AE52" s="33">
        <f t="shared" si="42"/>
        <v>142</v>
      </c>
      <c r="AF52" s="39">
        <v>83</v>
      </c>
      <c r="AG52" s="39">
        <v>59</v>
      </c>
      <c r="AH52" s="268" t="s">
        <v>181</v>
      </c>
    </row>
    <row r="53" spans="1:34" ht="8" customHeight="1" thickBot="1">
      <c r="A53" s="9"/>
      <c r="B53" s="43"/>
      <c r="C53" s="353"/>
      <c r="D53" s="9"/>
      <c r="E53" s="9"/>
      <c r="F53" s="9"/>
      <c r="G53" s="9"/>
      <c r="H53" s="44"/>
      <c r="I53" s="9"/>
      <c r="J53" s="44"/>
      <c r="K53" s="9"/>
      <c r="L53" s="44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263"/>
    </row>
    <row r="54" spans="1:34" ht="8" customHeight="1">
      <c r="A54" s="328"/>
      <c r="B54" s="328"/>
      <c r="C54" s="320"/>
      <c r="D54" s="328"/>
      <c r="E54" s="328"/>
      <c r="F54" s="328"/>
      <c r="G54" s="45"/>
      <c r="H54" s="328"/>
      <c r="I54" s="45"/>
      <c r="J54" s="328"/>
      <c r="K54" s="45"/>
      <c r="L54" s="328"/>
      <c r="M54" s="328"/>
      <c r="N54" s="328"/>
      <c r="O54" s="328"/>
      <c r="P54" s="328"/>
      <c r="Q54" s="328"/>
      <c r="R54" s="328"/>
      <c r="S54" s="328"/>
      <c r="T54" s="328"/>
      <c r="U54" s="328"/>
      <c r="V54" s="328"/>
      <c r="W54" s="328"/>
      <c r="X54" s="328"/>
      <c r="Y54" s="328"/>
      <c r="Z54" s="328"/>
      <c r="AA54" s="328"/>
      <c r="AB54" s="328"/>
    </row>
    <row r="55" spans="1:34">
      <c r="A55" s="342" t="s">
        <v>50</v>
      </c>
      <c r="B55" s="342"/>
      <c r="C55" s="352"/>
      <c r="D55" s="342"/>
      <c r="E55" s="342"/>
      <c r="F55" s="342"/>
      <c r="G55" s="342"/>
      <c r="H55" s="342"/>
      <c r="I55" s="342"/>
      <c r="J55" s="342"/>
      <c r="K55" s="342"/>
      <c r="L55" s="342"/>
      <c r="M55" s="342"/>
      <c r="N55" s="342"/>
      <c r="O55" s="342"/>
      <c r="P55" s="342"/>
      <c r="Q55" s="342"/>
      <c r="R55" s="342"/>
      <c r="S55" s="342"/>
      <c r="T55" s="342"/>
      <c r="U55" s="342"/>
      <c r="V55" s="342"/>
      <c r="W55" s="342"/>
      <c r="X55" s="342"/>
      <c r="Y55" s="342"/>
      <c r="Z55" s="342"/>
      <c r="AA55" s="342"/>
      <c r="AB55" s="342"/>
    </row>
    <row r="56" spans="1:34">
      <c r="A56" s="342" t="s">
        <v>149</v>
      </c>
      <c r="B56" s="342"/>
      <c r="C56" s="352"/>
      <c r="D56" s="342"/>
      <c r="E56" s="342"/>
      <c r="F56" s="342"/>
      <c r="G56" s="342"/>
      <c r="H56" s="342"/>
      <c r="I56" s="342"/>
      <c r="J56" s="342"/>
      <c r="K56" s="342"/>
      <c r="L56" s="342"/>
      <c r="M56" s="342"/>
      <c r="N56" s="342"/>
      <c r="O56" s="342"/>
      <c r="P56" s="342"/>
      <c r="Q56" s="342"/>
      <c r="R56" s="342"/>
      <c r="S56" s="342"/>
      <c r="T56" s="342"/>
      <c r="U56" s="342"/>
      <c r="V56" s="342"/>
      <c r="W56" s="342"/>
      <c r="X56" s="342"/>
      <c r="Y56" s="342"/>
      <c r="Z56" s="342"/>
      <c r="AA56" s="342"/>
      <c r="AB56" s="342"/>
    </row>
  </sheetData>
  <mergeCells count="99">
    <mergeCell ref="P5:R6"/>
    <mergeCell ref="F7:G7"/>
    <mergeCell ref="H7:I7"/>
    <mergeCell ref="J7:K7"/>
    <mergeCell ref="A5:B7"/>
    <mergeCell ref="C5:C7"/>
    <mergeCell ref="D5:E6"/>
    <mergeCell ref="F5:K6"/>
    <mergeCell ref="L5:N6"/>
    <mergeCell ref="AK5:AK7"/>
    <mergeCell ref="S6:U6"/>
    <mergeCell ref="V6:X6"/>
    <mergeCell ref="Y6:AA6"/>
    <mergeCell ref="AB6:AD6"/>
    <mergeCell ref="AE6:AG6"/>
    <mergeCell ref="AH6:AJ6"/>
    <mergeCell ref="A9:B9"/>
    <mergeCell ref="A10:B10"/>
    <mergeCell ref="A11:B11"/>
    <mergeCell ref="A12:B12"/>
    <mergeCell ref="A13:B13"/>
    <mergeCell ref="A44:B44"/>
    <mergeCell ref="A45:B45"/>
    <mergeCell ref="N39:O39"/>
    <mergeCell ref="D39:E39"/>
    <mergeCell ref="D44:E44"/>
    <mergeCell ref="D45:E45"/>
    <mergeCell ref="A41:B41"/>
    <mergeCell ref="A42:B42"/>
    <mergeCell ref="A43:B43"/>
    <mergeCell ref="A37:B39"/>
    <mergeCell ref="C37:C39"/>
    <mergeCell ref="D37:G38"/>
    <mergeCell ref="H37:M38"/>
    <mergeCell ref="N37:Q38"/>
    <mergeCell ref="N45:O45"/>
    <mergeCell ref="D52:E52"/>
    <mergeCell ref="S39:T39"/>
    <mergeCell ref="U39:V39"/>
    <mergeCell ref="W39:X39"/>
    <mergeCell ref="D41:E41"/>
    <mergeCell ref="D42:E42"/>
    <mergeCell ref="D43:E43"/>
    <mergeCell ref="H39:I39"/>
    <mergeCell ref="J39:K39"/>
    <mergeCell ref="L39:M39"/>
    <mergeCell ref="S43:T43"/>
    <mergeCell ref="D47:E47"/>
    <mergeCell ref="D48:E48"/>
    <mergeCell ref="D49:E49"/>
    <mergeCell ref="D50:E50"/>
    <mergeCell ref="D51:E51"/>
    <mergeCell ref="AH37:AH39"/>
    <mergeCell ref="U47:V47"/>
    <mergeCell ref="W44:X44"/>
    <mergeCell ref="W45:X45"/>
    <mergeCell ref="W47:X47"/>
    <mergeCell ref="U41:V41"/>
    <mergeCell ref="W41:X41"/>
    <mergeCell ref="U42:V42"/>
    <mergeCell ref="U43:V43"/>
    <mergeCell ref="U44:V44"/>
    <mergeCell ref="U45:V45"/>
    <mergeCell ref="W42:X42"/>
    <mergeCell ref="W43:X43"/>
    <mergeCell ref="Y38:AA38"/>
    <mergeCell ref="AB38:AD38"/>
    <mergeCell ref="AE38:AG38"/>
    <mergeCell ref="N47:O47"/>
    <mergeCell ref="N48:O48"/>
    <mergeCell ref="W51:X51"/>
    <mergeCell ref="W52:X52"/>
    <mergeCell ref="U48:V48"/>
    <mergeCell ref="U49:V49"/>
    <mergeCell ref="U50:V50"/>
    <mergeCell ref="W48:X48"/>
    <mergeCell ref="W49:X49"/>
    <mergeCell ref="W50:X50"/>
    <mergeCell ref="S51:T51"/>
    <mergeCell ref="S52:T52"/>
    <mergeCell ref="N49:O49"/>
    <mergeCell ref="N50:O50"/>
    <mergeCell ref="N51:O51"/>
    <mergeCell ref="N52:O52"/>
    <mergeCell ref="S37:X38"/>
    <mergeCell ref="N41:O41"/>
    <mergeCell ref="N42:O42"/>
    <mergeCell ref="N43:O43"/>
    <mergeCell ref="N44:O44"/>
    <mergeCell ref="S44:T44"/>
    <mergeCell ref="S41:T41"/>
    <mergeCell ref="S42:T42"/>
    <mergeCell ref="U51:V51"/>
    <mergeCell ref="U52:V52"/>
    <mergeCell ref="S49:T49"/>
    <mergeCell ref="S50:T50"/>
    <mergeCell ref="S45:T45"/>
    <mergeCell ref="S47:T47"/>
    <mergeCell ref="S48:T48"/>
  </mergeCells>
  <phoneticPr fontId="4"/>
  <pageMargins left="0.59055118110236227" right="0.19685039370078741" top="0.98425196850393704" bottom="0.59055118110236227" header="0.51181102362204722" footer="0.51181102362204722"/>
  <pageSetup paperSize="9" firstPageNumber="150" fitToWidth="2" orientation="portrait" useFirstPageNumber="1" r:id="rId1"/>
  <headerFooter differentOddEven="1" alignWithMargins="0">
    <oddHeader>&amp;L〔12〕教育・文化</oddHeader>
    <oddFooter>&amp;C&amp;P</oddFooter>
    <evenHeader>&amp;R〔12〕教育・文化</evenHeader>
    <evenFooter>&amp;C&amp;P</evenFooter>
  </headerFooter>
  <colBreaks count="1" manualBreakCount="1">
    <brk id="18" max="5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7"/>
  <sheetViews>
    <sheetView view="pageBreakPreview" zoomScaleNormal="100" zoomScaleSheetLayoutView="100" workbookViewId="0">
      <selection activeCell="A19" sqref="A19:XFD19"/>
    </sheetView>
  </sheetViews>
  <sheetFormatPr defaultColWidth="9" defaultRowHeight="12"/>
  <cols>
    <col min="1" max="1" width="19.7265625" style="342" customWidth="1"/>
    <col min="2" max="2" width="2.26953125" style="342" customWidth="1"/>
    <col min="3" max="4" width="5.90625" style="342" customWidth="1"/>
    <col min="5" max="5" width="5.90625" style="46" customWidth="1"/>
    <col min="6" max="6" width="5.90625" style="342" customWidth="1"/>
    <col min="7" max="7" width="5.90625" style="46" customWidth="1"/>
    <col min="8" max="8" width="5.90625" style="342" customWidth="1"/>
    <col min="9" max="9" width="5.90625" style="46" customWidth="1"/>
    <col min="10" max="13" width="5.90625" style="342" customWidth="1"/>
    <col min="14" max="16" width="8.7265625" style="342" customWidth="1"/>
    <col min="17" max="25" width="6.6328125" style="342" customWidth="1"/>
    <col min="26" max="26" width="4.7265625" style="342" customWidth="1"/>
    <col min="27" max="16384" width="9" style="342"/>
  </cols>
  <sheetData>
    <row r="1" spans="1:26" ht="22.5" customHeight="1">
      <c r="A1" s="489" t="s">
        <v>265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489"/>
      <c r="T1" s="489"/>
      <c r="U1" s="489"/>
      <c r="V1" s="489"/>
      <c r="W1" s="489"/>
      <c r="X1" s="489"/>
      <c r="Y1" s="489"/>
    </row>
    <row r="2" spans="1:26" ht="15.75" customHeight="1" thickBot="1">
      <c r="E2" s="342"/>
      <c r="G2" s="342"/>
      <c r="I2" s="342"/>
      <c r="M2" s="81" t="s">
        <v>266</v>
      </c>
      <c r="N2" s="342" t="s">
        <v>202</v>
      </c>
      <c r="Z2" s="9"/>
    </row>
    <row r="3" spans="1:26" s="150" customFormat="1" ht="12.75" customHeight="1">
      <c r="A3" s="490" t="s">
        <v>238</v>
      </c>
      <c r="B3" s="491"/>
      <c r="C3" s="323" t="s">
        <v>60</v>
      </c>
      <c r="D3" s="323" t="s">
        <v>61</v>
      </c>
      <c r="E3" s="501" t="s">
        <v>62</v>
      </c>
      <c r="F3" s="490"/>
      <c r="G3" s="490"/>
      <c r="H3" s="490"/>
      <c r="I3" s="490"/>
      <c r="J3" s="491"/>
      <c r="K3" s="501" t="s">
        <v>63</v>
      </c>
      <c r="L3" s="490"/>
      <c r="M3" s="491"/>
      <c r="N3" s="501" t="s">
        <v>64</v>
      </c>
      <c r="O3" s="490"/>
      <c r="P3" s="490"/>
      <c r="Q3" s="319"/>
      <c r="R3" s="319"/>
      <c r="S3" s="319"/>
      <c r="T3" s="319"/>
      <c r="U3" s="319"/>
      <c r="V3" s="319"/>
      <c r="W3" s="319"/>
      <c r="X3" s="319"/>
      <c r="Y3" s="319"/>
      <c r="Z3" s="561" t="s">
        <v>239</v>
      </c>
    </row>
    <row r="4" spans="1:26" s="150" customFormat="1" ht="12.75" customHeight="1">
      <c r="A4" s="492"/>
      <c r="B4" s="493"/>
      <c r="C4" s="324" t="s">
        <v>65</v>
      </c>
      <c r="D4" s="324" t="s">
        <v>66</v>
      </c>
      <c r="E4" s="483"/>
      <c r="F4" s="494"/>
      <c r="G4" s="494"/>
      <c r="H4" s="494"/>
      <c r="I4" s="494"/>
      <c r="J4" s="495"/>
      <c r="K4" s="483"/>
      <c r="L4" s="494"/>
      <c r="M4" s="495"/>
      <c r="N4" s="483"/>
      <c r="O4" s="494"/>
      <c r="P4" s="494"/>
      <c r="Q4" s="486" t="s">
        <v>302</v>
      </c>
      <c r="R4" s="487"/>
      <c r="S4" s="488"/>
      <c r="T4" s="486" t="s">
        <v>303</v>
      </c>
      <c r="U4" s="487"/>
      <c r="V4" s="488"/>
      <c r="W4" s="486" t="s">
        <v>304</v>
      </c>
      <c r="X4" s="487"/>
      <c r="Y4" s="487"/>
      <c r="Z4" s="562"/>
    </row>
    <row r="5" spans="1:26" s="150" customFormat="1" ht="12.75" customHeight="1">
      <c r="A5" s="494"/>
      <c r="B5" s="495"/>
      <c r="C5" s="325" t="s">
        <v>67</v>
      </c>
      <c r="D5" s="325" t="s">
        <v>67</v>
      </c>
      <c r="E5" s="486" t="s">
        <v>10</v>
      </c>
      <c r="F5" s="488"/>
      <c r="G5" s="486" t="s">
        <v>4</v>
      </c>
      <c r="H5" s="488"/>
      <c r="I5" s="486" t="s">
        <v>5</v>
      </c>
      <c r="J5" s="488"/>
      <c r="K5" s="2" t="s">
        <v>10</v>
      </c>
      <c r="L5" s="2" t="s">
        <v>4</v>
      </c>
      <c r="M5" s="2" t="s">
        <v>5</v>
      </c>
      <c r="N5" s="2" t="s">
        <v>10</v>
      </c>
      <c r="O5" s="2" t="s">
        <v>4</v>
      </c>
      <c r="P5" s="2" t="s">
        <v>5</v>
      </c>
      <c r="Q5" s="2" t="s">
        <v>10</v>
      </c>
      <c r="R5" s="2" t="s">
        <v>4</v>
      </c>
      <c r="S5" s="2" t="s">
        <v>5</v>
      </c>
      <c r="T5" s="2" t="s">
        <v>10</v>
      </c>
      <c r="U5" s="2" t="s">
        <v>4</v>
      </c>
      <c r="V5" s="2" t="s">
        <v>5</v>
      </c>
      <c r="W5" s="2" t="s">
        <v>10</v>
      </c>
      <c r="X5" s="2" t="s">
        <v>4</v>
      </c>
      <c r="Y5" s="344" t="s">
        <v>5</v>
      </c>
      <c r="Z5" s="563"/>
    </row>
    <row r="6" spans="1:26" ht="7.5" customHeight="1">
      <c r="A6" s="47"/>
      <c r="B6" s="36"/>
      <c r="C6" s="328"/>
      <c r="D6" s="328"/>
      <c r="E6" s="48" t="s">
        <v>68</v>
      </c>
      <c r="F6" s="328"/>
      <c r="G6" s="48"/>
      <c r="H6" s="328"/>
      <c r="I6" s="48"/>
      <c r="J6" s="328"/>
      <c r="K6" s="328" t="s">
        <v>68</v>
      </c>
      <c r="L6" s="328"/>
      <c r="M6" s="328"/>
      <c r="N6" s="328" t="s">
        <v>68</v>
      </c>
      <c r="O6" s="328"/>
      <c r="P6" s="328"/>
      <c r="Q6" s="328" t="s">
        <v>68</v>
      </c>
      <c r="R6" s="328"/>
      <c r="S6" s="328"/>
      <c r="T6" s="328" t="s">
        <v>68</v>
      </c>
      <c r="U6" s="328"/>
      <c r="V6" s="328"/>
      <c r="W6" s="328" t="s">
        <v>68</v>
      </c>
      <c r="X6" s="328"/>
      <c r="Y6" s="328"/>
      <c r="Z6" s="7"/>
    </row>
    <row r="7" spans="1:26" ht="12.75" customHeight="1">
      <c r="A7" s="559" t="s">
        <v>251</v>
      </c>
      <c r="B7" s="560"/>
      <c r="C7" s="328">
        <v>2</v>
      </c>
      <c r="D7" s="328">
        <v>36</v>
      </c>
      <c r="E7" s="49">
        <f>G7+I7</f>
        <v>28</v>
      </c>
      <c r="F7" s="243">
        <f>H7+J7</f>
        <v>115</v>
      </c>
      <c r="G7" s="49">
        <v>11</v>
      </c>
      <c r="H7" s="328">
        <v>67</v>
      </c>
      <c r="I7" s="49">
        <v>17</v>
      </c>
      <c r="J7" s="328">
        <v>48</v>
      </c>
      <c r="K7" s="243">
        <f>L7+M7</f>
        <v>11</v>
      </c>
      <c r="L7" s="328">
        <v>5</v>
      </c>
      <c r="M7" s="328">
        <v>6</v>
      </c>
      <c r="N7" s="243">
        <f>O7+P7</f>
        <v>1364</v>
      </c>
      <c r="O7" s="243">
        <f>R7+U7+X7</f>
        <v>523</v>
      </c>
      <c r="P7" s="243">
        <f>S7+V7+Y7</f>
        <v>841</v>
      </c>
      <c r="Q7" s="243">
        <f>R7+S7</f>
        <v>478</v>
      </c>
      <c r="R7" s="328">
        <v>211</v>
      </c>
      <c r="S7" s="328">
        <v>267</v>
      </c>
      <c r="T7" s="243">
        <f>U7+V7</f>
        <v>445</v>
      </c>
      <c r="U7" s="328">
        <v>158</v>
      </c>
      <c r="V7" s="328">
        <v>287</v>
      </c>
      <c r="W7" s="243">
        <f>X7+Y7</f>
        <v>441</v>
      </c>
      <c r="X7" s="328">
        <v>154</v>
      </c>
      <c r="Y7" s="328">
        <v>287</v>
      </c>
      <c r="Z7" s="211" t="s">
        <v>294</v>
      </c>
    </row>
    <row r="8" spans="1:26" ht="12.75" customHeight="1">
      <c r="A8" s="555" t="s">
        <v>252</v>
      </c>
      <c r="B8" s="556"/>
      <c r="C8" s="328">
        <v>2</v>
      </c>
      <c r="D8" s="328">
        <v>35</v>
      </c>
      <c r="E8" s="49">
        <f t="shared" ref="E8:E10" si="0">G8+I8</f>
        <v>31</v>
      </c>
      <c r="F8" s="243">
        <f t="shared" ref="F8:F11" si="1">H8+J8</f>
        <v>127</v>
      </c>
      <c r="G8" s="49">
        <v>15</v>
      </c>
      <c r="H8" s="328">
        <v>69</v>
      </c>
      <c r="I8" s="49">
        <v>16</v>
      </c>
      <c r="J8" s="328">
        <v>58</v>
      </c>
      <c r="K8" s="243">
        <f t="shared" ref="K8:K11" si="2">L8+M8</f>
        <v>9</v>
      </c>
      <c r="L8" s="328">
        <v>1</v>
      </c>
      <c r="M8" s="328">
        <v>8</v>
      </c>
      <c r="N8" s="243">
        <f t="shared" ref="N8:N11" si="3">O8+P8</f>
        <v>1272</v>
      </c>
      <c r="O8" s="243">
        <f t="shared" ref="O8:O11" si="4">R8+U8+X8</f>
        <v>487</v>
      </c>
      <c r="P8" s="243">
        <f t="shared" ref="P8:P11" si="5">S8+V8+Y8</f>
        <v>785</v>
      </c>
      <c r="Q8" s="243">
        <f t="shared" ref="Q8:Q11" si="6">R8+S8</f>
        <v>413</v>
      </c>
      <c r="R8" s="328">
        <v>142</v>
      </c>
      <c r="S8" s="328">
        <v>271</v>
      </c>
      <c r="T8" s="243">
        <f t="shared" ref="T8:T11" si="7">U8+V8</f>
        <v>437</v>
      </c>
      <c r="U8" s="328">
        <v>192</v>
      </c>
      <c r="V8" s="328">
        <v>245</v>
      </c>
      <c r="W8" s="243">
        <f t="shared" ref="W8:W11" si="8">X8+Y8</f>
        <v>422</v>
      </c>
      <c r="X8" s="328">
        <v>153</v>
      </c>
      <c r="Y8" s="328">
        <v>269</v>
      </c>
      <c r="Z8" s="211" t="s">
        <v>295</v>
      </c>
    </row>
    <row r="9" spans="1:26" ht="12.75" customHeight="1">
      <c r="A9" s="555" t="s">
        <v>253</v>
      </c>
      <c r="B9" s="556"/>
      <c r="C9" s="328">
        <v>2</v>
      </c>
      <c r="D9" s="328">
        <v>34</v>
      </c>
      <c r="E9" s="49">
        <f t="shared" si="0"/>
        <v>39</v>
      </c>
      <c r="F9" s="243">
        <f t="shared" si="1"/>
        <v>110</v>
      </c>
      <c r="G9" s="49">
        <v>19</v>
      </c>
      <c r="H9" s="328">
        <v>59</v>
      </c>
      <c r="I9" s="49">
        <v>20</v>
      </c>
      <c r="J9" s="328">
        <v>51</v>
      </c>
      <c r="K9" s="243">
        <f t="shared" si="2"/>
        <v>9</v>
      </c>
      <c r="L9" s="328">
        <v>3</v>
      </c>
      <c r="M9" s="328">
        <v>6</v>
      </c>
      <c r="N9" s="243">
        <f t="shared" si="3"/>
        <v>1234</v>
      </c>
      <c r="O9" s="243">
        <f t="shared" si="4"/>
        <v>520</v>
      </c>
      <c r="P9" s="243">
        <f t="shared" si="5"/>
        <v>714</v>
      </c>
      <c r="Q9" s="243">
        <f t="shared" si="6"/>
        <v>433</v>
      </c>
      <c r="R9" s="328">
        <v>203</v>
      </c>
      <c r="S9" s="328">
        <v>230</v>
      </c>
      <c r="T9" s="243">
        <f t="shared" si="7"/>
        <v>386</v>
      </c>
      <c r="U9" s="328">
        <v>137</v>
      </c>
      <c r="V9" s="328">
        <v>249</v>
      </c>
      <c r="W9" s="243">
        <f t="shared" si="8"/>
        <v>415</v>
      </c>
      <c r="X9" s="328">
        <v>180</v>
      </c>
      <c r="Y9" s="328">
        <v>235</v>
      </c>
      <c r="Z9" s="211" t="s">
        <v>296</v>
      </c>
    </row>
    <row r="10" spans="1:26" ht="12.75" customHeight="1">
      <c r="A10" s="555" t="s">
        <v>254</v>
      </c>
      <c r="B10" s="556"/>
      <c r="C10" s="328">
        <v>2</v>
      </c>
      <c r="D10" s="328">
        <v>33</v>
      </c>
      <c r="E10" s="49">
        <f t="shared" si="0"/>
        <v>28</v>
      </c>
      <c r="F10" s="243">
        <f t="shared" si="1"/>
        <v>108</v>
      </c>
      <c r="G10" s="49">
        <v>12</v>
      </c>
      <c r="H10" s="328">
        <v>59</v>
      </c>
      <c r="I10" s="49">
        <v>16</v>
      </c>
      <c r="J10" s="328">
        <v>49</v>
      </c>
      <c r="K10" s="243">
        <f t="shared" si="2"/>
        <v>13</v>
      </c>
      <c r="L10" s="328">
        <v>5</v>
      </c>
      <c r="M10" s="328">
        <v>8</v>
      </c>
      <c r="N10" s="243">
        <f t="shared" si="3"/>
        <v>1206</v>
      </c>
      <c r="O10" s="243">
        <f t="shared" si="4"/>
        <v>500</v>
      </c>
      <c r="P10" s="243">
        <f t="shared" si="5"/>
        <v>706</v>
      </c>
      <c r="Q10" s="243">
        <f t="shared" si="6"/>
        <v>442</v>
      </c>
      <c r="R10" s="328">
        <v>185</v>
      </c>
      <c r="S10" s="328">
        <v>257</v>
      </c>
      <c r="T10" s="243">
        <f t="shared" si="7"/>
        <v>398</v>
      </c>
      <c r="U10" s="328">
        <v>183</v>
      </c>
      <c r="V10" s="328">
        <v>215</v>
      </c>
      <c r="W10" s="243">
        <f t="shared" si="8"/>
        <v>366</v>
      </c>
      <c r="X10" s="328">
        <v>132</v>
      </c>
      <c r="Y10" s="328">
        <v>234</v>
      </c>
      <c r="Z10" s="211" t="s">
        <v>297</v>
      </c>
    </row>
    <row r="11" spans="1:26" s="80" customFormat="1" ht="12.75" customHeight="1">
      <c r="A11" s="557" t="s">
        <v>255</v>
      </c>
      <c r="B11" s="558"/>
      <c r="C11" s="93">
        <v>2</v>
      </c>
      <c r="D11" s="94">
        <v>18</v>
      </c>
      <c r="E11" s="95">
        <f>G11+I11</f>
        <v>39</v>
      </c>
      <c r="F11" s="94">
        <f t="shared" si="1"/>
        <v>113</v>
      </c>
      <c r="G11" s="95">
        <f>G13+G14</f>
        <v>23</v>
      </c>
      <c r="H11" s="94">
        <f t="shared" ref="H11:J11" si="9">H13+H14</f>
        <v>60</v>
      </c>
      <c r="I11" s="95">
        <f t="shared" si="9"/>
        <v>16</v>
      </c>
      <c r="J11" s="94">
        <f t="shared" si="9"/>
        <v>53</v>
      </c>
      <c r="K11" s="94">
        <f t="shared" si="2"/>
        <v>11</v>
      </c>
      <c r="L11" s="94">
        <f t="shared" ref="L11:M11" si="10">L13+L14</f>
        <v>5</v>
      </c>
      <c r="M11" s="94">
        <f t="shared" si="10"/>
        <v>6</v>
      </c>
      <c r="N11" s="94">
        <f t="shared" si="3"/>
        <v>1189</v>
      </c>
      <c r="O11" s="94">
        <f t="shared" si="4"/>
        <v>530</v>
      </c>
      <c r="P11" s="94">
        <f t="shared" si="5"/>
        <v>659</v>
      </c>
      <c r="Q11" s="94">
        <f t="shared" si="6"/>
        <v>421</v>
      </c>
      <c r="R11" s="94">
        <f t="shared" ref="R11:S11" si="11">R13+R14</f>
        <v>193</v>
      </c>
      <c r="S11" s="94">
        <f t="shared" si="11"/>
        <v>228</v>
      </c>
      <c r="T11" s="94">
        <f t="shared" si="7"/>
        <v>384</v>
      </c>
      <c r="U11" s="94">
        <f t="shared" ref="U11:V11" si="12">U13+U14</f>
        <v>159</v>
      </c>
      <c r="V11" s="94">
        <f t="shared" si="12"/>
        <v>225</v>
      </c>
      <c r="W11" s="94">
        <f t="shared" si="8"/>
        <v>384</v>
      </c>
      <c r="X11" s="94">
        <f t="shared" ref="X11:Y11" si="13">X13+X14</f>
        <v>178</v>
      </c>
      <c r="Y11" s="94">
        <f t="shared" si="13"/>
        <v>206</v>
      </c>
      <c r="Z11" s="215" t="s">
        <v>298</v>
      </c>
    </row>
    <row r="12" spans="1:26" s="80" customFormat="1" ht="5.25" customHeight="1">
      <c r="A12" s="87"/>
      <c r="B12" s="128"/>
      <c r="C12" s="93"/>
      <c r="D12" s="129"/>
      <c r="E12" s="130"/>
      <c r="F12" s="129"/>
      <c r="G12" s="130"/>
      <c r="H12" s="129"/>
      <c r="I12" s="130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93"/>
    </row>
    <row r="13" spans="1:26" s="80" customFormat="1" ht="12.75" customHeight="1">
      <c r="A13" s="564" t="s">
        <v>69</v>
      </c>
      <c r="B13" s="565"/>
      <c r="C13" s="93">
        <v>1</v>
      </c>
      <c r="D13" s="318">
        <v>15</v>
      </c>
      <c r="E13" s="95">
        <f t="shared" ref="E13" si="14">G13+I13</f>
        <v>6</v>
      </c>
      <c r="F13" s="94">
        <f t="shared" ref="F13" si="15">H13+J13</f>
        <v>47</v>
      </c>
      <c r="G13" s="95">
        <v>4</v>
      </c>
      <c r="H13" s="318">
        <v>26</v>
      </c>
      <c r="I13" s="95">
        <v>2</v>
      </c>
      <c r="J13" s="318">
        <v>21</v>
      </c>
      <c r="K13" s="94">
        <f t="shared" ref="K13:K14" si="16">L13+M13</f>
        <v>6</v>
      </c>
      <c r="L13" s="318">
        <v>3</v>
      </c>
      <c r="M13" s="318">
        <v>3</v>
      </c>
      <c r="N13" s="94">
        <f t="shared" ref="N13" si="17">O13+P13</f>
        <v>478</v>
      </c>
      <c r="O13" s="94">
        <f t="shared" ref="O13" si="18">R13+U13+X13</f>
        <v>227</v>
      </c>
      <c r="P13" s="94">
        <f t="shared" ref="P13" si="19">S13+V13+Y13</f>
        <v>251</v>
      </c>
      <c r="Q13" s="94">
        <f t="shared" ref="Q13" si="20">R13+S13</f>
        <v>183</v>
      </c>
      <c r="R13" s="318">
        <v>84</v>
      </c>
      <c r="S13" s="318">
        <v>99</v>
      </c>
      <c r="T13" s="94">
        <f t="shared" ref="T13:T14" si="21">U13+V13</f>
        <v>149</v>
      </c>
      <c r="U13" s="318">
        <v>61</v>
      </c>
      <c r="V13" s="318">
        <v>88</v>
      </c>
      <c r="W13" s="94">
        <f t="shared" ref="W13:W14" si="22">X13+Y13</f>
        <v>146</v>
      </c>
      <c r="X13" s="318">
        <v>82</v>
      </c>
      <c r="Y13" s="318">
        <v>64</v>
      </c>
      <c r="Z13" s="131" t="s">
        <v>182</v>
      </c>
    </row>
    <row r="14" spans="1:26" s="80" customFormat="1" ht="12.75" customHeight="1">
      <c r="A14" s="564" t="s">
        <v>70</v>
      </c>
      <c r="B14" s="564"/>
      <c r="C14" s="93">
        <v>1</v>
      </c>
      <c r="D14" s="318">
        <v>18</v>
      </c>
      <c r="E14" s="95">
        <f t="shared" ref="E14" si="23">G14+I14</f>
        <v>33</v>
      </c>
      <c r="F14" s="94">
        <f t="shared" ref="F14" si="24">H14+J14</f>
        <v>66</v>
      </c>
      <c r="G14" s="95">
        <v>19</v>
      </c>
      <c r="H14" s="318">
        <v>34</v>
      </c>
      <c r="I14" s="95">
        <v>14</v>
      </c>
      <c r="J14" s="318">
        <v>32</v>
      </c>
      <c r="K14" s="94">
        <f t="shared" si="16"/>
        <v>5</v>
      </c>
      <c r="L14" s="400">
        <v>2</v>
      </c>
      <c r="M14" s="318">
        <v>3</v>
      </c>
      <c r="N14" s="94">
        <f t="shared" ref="N14" si="25">O14+P14</f>
        <v>711</v>
      </c>
      <c r="O14" s="94">
        <f t="shared" ref="O14" si="26">R14+U14+X14</f>
        <v>303</v>
      </c>
      <c r="P14" s="94">
        <f t="shared" ref="P14" si="27">S14+V14+Y14</f>
        <v>408</v>
      </c>
      <c r="Q14" s="94">
        <f t="shared" ref="Q14" si="28">R14+S14</f>
        <v>238</v>
      </c>
      <c r="R14" s="318">
        <v>109</v>
      </c>
      <c r="S14" s="318">
        <v>129</v>
      </c>
      <c r="T14" s="94">
        <f t="shared" si="21"/>
        <v>235</v>
      </c>
      <c r="U14" s="318">
        <v>98</v>
      </c>
      <c r="V14" s="318">
        <v>137</v>
      </c>
      <c r="W14" s="94">
        <f t="shared" si="22"/>
        <v>238</v>
      </c>
      <c r="X14" s="318">
        <v>96</v>
      </c>
      <c r="Y14" s="318">
        <v>142</v>
      </c>
      <c r="Z14" s="132" t="s">
        <v>183</v>
      </c>
    </row>
    <row r="15" spans="1:26" s="80" customFormat="1" ht="7.5" customHeight="1" thickBot="1">
      <c r="A15" s="133"/>
      <c r="B15" s="134"/>
      <c r="C15" s="133"/>
      <c r="D15" s="133"/>
      <c r="E15" s="135"/>
      <c r="F15" s="133"/>
      <c r="G15" s="135"/>
      <c r="H15" s="133"/>
      <c r="I15" s="135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  <c r="X15" s="133"/>
      <c r="Y15" s="133"/>
      <c r="Z15" s="136"/>
    </row>
    <row r="16" spans="1:26" ht="15" customHeight="1">
      <c r="A16" s="342" t="s">
        <v>201</v>
      </c>
      <c r="N16" s="342" t="s">
        <v>267</v>
      </c>
    </row>
    <row r="17" spans="1:1" ht="15" customHeight="1">
      <c r="A17" s="342" t="s">
        <v>71</v>
      </c>
    </row>
  </sheetData>
  <mergeCells count="19">
    <mergeCell ref="Z3:Z5"/>
    <mergeCell ref="Q4:S4"/>
    <mergeCell ref="T4:V4"/>
    <mergeCell ref="W4:Y4"/>
    <mergeCell ref="E5:F5"/>
    <mergeCell ref="A1:Y1"/>
    <mergeCell ref="A3:B5"/>
    <mergeCell ref="E3:J4"/>
    <mergeCell ref="K3:M4"/>
    <mergeCell ref="N3:P4"/>
    <mergeCell ref="A11:B11"/>
    <mergeCell ref="A13:B13"/>
    <mergeCell ref="A14:B14"/>
    <mergeCell ref="G5:H5"/>
    <mergeCell ref="I5:J5"/>
    <mergeCell ref="A7:B7"/>
    <mergeCell ref="A8:B8"/>
    <mergeCell ref="A9:B9"/>
    <mergeCell ref="A10:B10"/>
  </mergeCells>
  <phoneticPr fontId="4"/>
  <pageMargins left="0.59055118110236227" right="0.19685039370078741" top="0.98425196850393704" bottom="0.59055118110236227" header="0.51181102362204722" footer="0.51181102362204722"/>
  <pageSetup paperSize="9" firstPageNumber="152" fitToWidth="2" orientation="portrait" useFirstPageNumber="1" r:id="rId1"/>
  <headerFooter differentOddEven="1" alignWithMargins="0">
    <oddHeader>&amp;L〔12〕教育・文化</oddHeader>
    <oddFooter>&amp;C&amp;P</oddFooter>
    <evenHeader>&amp;R〔12〕教育・文化</evenHeader>
    <evenFooter>&amp;C&amp;P</evenFooter>
  </headerFooter>
  <colBreaks count="1" manualBreakCount="1">
    <brk id="13" max="1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/>
  <dimension ref="A1:AK49"/>
  <sheetViews>
    <sheetView view="pageBreakPreview" topLeftCell="A12" zoomScaleNormal="100" zoomScaleSheetLayoutView="100" workbookViewId="0">
      <selection activeCell="G56" sqref="G56"/>
    </sheetView>
  </sheetViews>
  <sheetFormatPr defaultColWidth="9" defaultRowHeight="12"/>
  <cols>
    <col min="1" max="1" width="11.6328125" style="342" customWidth="1"/>
    <col min="2" max="2" width="5" style="342" customWidth="1"/>
    <col min="3" max="4" width="4.90625" style="342" customWidth="1"/>
    <col min="5" max="5" width="5" style="342" customWidth="1"/>
    <col min="6" max="7" width="4.90625" style="342" customWidth="1"/>
    <col min="8" max="9" width="5.36328125" style="342" customWidth="1"/>
    <col min="10" max="10" width="5.7265625" style="342" customWidth="1"/>
    <col min="11" max="16" width="4.90625" style="342" customWidth="1"/>
    <col min="17" max="25" width="4.36328125" style="342" customWidth="1"/>
    <col min="26" max="28" width="3.90625" style="342" customWidth="1"/>
    <col min="29" max="36" width="4.36328125" style="342" customWidth="1"/>
    <col min="37" max="37" width="5.08984375" style="342" customWidth="1"/>
    <col min="38" max="38" width="4.36328125" style="342" customWidth="1"/>
    <col min="39" max="16384" width="9" style="342"/>
  </cols>
  <sheetData>
    <row r="1" s="342" customFormat="1" ht="12.75" customHeight="1"/>
    <row r="2" s="342" customFormat="1" ht="12.75" customHeight="1"/>
    <row r="3" s="342" customFormat="1" ht="12.75" customHeight="1"/>
    <row r="4" s="342" customFormat="1" ht="12.75" customHeight="1"/>
    <row r="5" s="342" customFormat="1" ht="12.75" customHeight="1"/>
    <row r="6" s="342" customFormat="1" ht="12.75" customHeight="1"/>
    <row r="7" s="342" customFormat="1" ht="12.75" customHeight="1"/>
    <row r="8" s="342" customFormat="1" ht="12.75" customHeight="1"/>
    <row r="9" s="342" customFormat="1" ht="12.75" customHeight="1"/>
    <row r="10" s="342" customFormat="1" ht="12.75" customHeight="1"/>
    <row r="11" s="342" customFormat="1" ht="12.75" customHeight="1"/>
    <row r="12" s="342" customFormat="1" ht="12.75" customHeight="1"/>
    <row r="13" s="342" customFormat="1" ht="12.75" customHeight="1"/>
    <row r="14" s="342" customFormat="1" ht="12.75" customHeight="1"/>
    <row r="15" s="342" customFormat="1" ht="12.75" customHeight="1"/>
    <row r="16" s="342" customFormat="1" ht="12.75" customHeight="1"/>
    <row r="17" spans="1:37" ht="12.75" customHeight="1"/>
    <row r="18" spans="1:37" ht="12.75" customHeight="1"/>
    <row r="19" spans="1:37" ht="12.75" customHeight="1"/>
    <row r="20" spans="1:37" ht="12.75" customHeight="1"/>
    <row r="21" spans="1:37" ht="22.5" customHeight="1"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9" t="s">
        <v>268</v>
      </c>
      <c r="Q21" s="98" t="s">
        <v>199</v>
      </c>
      <c r="R21" s="99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</row>
    <row r="22" spans="1:37" ht="12.75" customHeight="1">
      <c r="P22" s="81" t="s">
        <v>269</v>
      </c>
      <c r="Q22" s="342" t="s">
        <v>198</v>
      </c>
      <c r="R22" s="81"/>
    </row>
    <row r="23" spans="1:37" ht="6.75" customHeight="1" thickBot="1">
      <c r="B23" s="328"/>
      <c r="E23" s="328"/>
      <c r="X23" s="328"/>
      <c r="Y23" s="328"/>
      <c r="Z23" s="328"/>
      <c r="AB23" s="328"/>
      <c r="AC23" s="328"/>
      <c r="AD23" s="328"/>
      <c r="AE23" s="328"/>
      <c r="AF23" s="328"/>
      <c r="AG23" s="328"/>
      <c r="AH23" s="328"/>
      <c r="AK23" s="9"/>
    </row>
    <row r="24" spans="1:37" s="55" customFormat="1" ht="9.5">
      <c r="A24" s="571" t="s">
        <v>241</v>
      </c>
      <c r="B24" s="577" t="s">
        <v>88</v>
      </c>
      <c r="C24" s="582"/>
      <c r="D24" s="571"/>
      <c r="E24" s="585" t="s">
        <v>210</v>
      </c>
      <c r="F24" s="582"/>
      <c r="G24" s="571"/>
      <c r="H24" s="586" t="s">
        <v>89</v>
      </c>
      <c r="I24" s="587"/>
      <c r="J24" s="588"/>
      <c r="K24" s="586" t="s">
        <v>89</v>
      </c>
      <c r="L24" s="587"/>
      <c r="M24" s="588"/>
      <c r="N24" s="594" t="s">
        <v>204</v>
      </c>
      <c r="O24" s="595"/>
      <c r="P24" s="596"/>
      <c r="Q24" s="597" t="s">
        <v>273</v>
      </c>
      <c r="R24" s="598"/>
      <c r="S24" s="599"/>
      <c r="T24" s="137"/>
      <c r="U24" s="137"/>
      <c r="V24" s="138"/>
      <c r="W24" s="571" t="s">
        <v>90</v>
      </c>
      <c r="X24" s="572"/>
      <c r="Y24" s="572"/>
      <c r="Z24" s="572" t="s">
        <v>91</v>
      </c>
      <c r="AA24" s="572"/>
      <c r="AB24" s="577"/>
      <c r="AC24" s="604" t="s">
        <v>92</v>
      </c>
      <c r="AD24" s="605"/>
      <c r="AE24" s="605"/>
      <c r="AF24" s="605"/>
      <c r="AG24" s="605"/>
      <c r="AH24" s="605"/>
      <c r="AI24" s="605"/>
      <c r="AJ24" s="605"/>
      <c r="AK24" s="566" t="s">
        <v>242</v>
      </c>
    </row>
    <row r="25" spans="1:37" s="55" customFormat="1" ht="9.5" customHeight="1">
      <c r="A25" s="573"/>
      <c r="B25" s="578"/>
      <c r="C25" s="583"/>
      <c r="D25" s="573"/>
      <c r="E25" s="578"/>
      <c r="F25" s="583"/>
      <c r="G25" s="573"/>
      <c r="H25" s="589" t="s">
        <v>203</v>
      </c>
      <c r="I25" s="590"/>
      <c r="J25" s="591"/>
      <c r="K25" s="592" t="s">
        <v>93</v>
      </c>
      <c r="L25" s="593"/>
      <c r="M25" s="470"/>
      <c r="N25" s="592" t="s">
        <v>205</v>
      </c>
      <c r="O25" s="593"/>
      <c r="P25" s="470"/>
      <c r="Q25" s="600"/>
      <c r="R25" s="600"/>
      <c r="S25" s="601"/>
      <c r="T25" s="578" t="s">
        <v>216</v>
      </c>
      <c r="U25" s="583"/>
      <c r="V25" s="573"/>
      <c r="W25" s="573"/>
      <c r="X25" s="574"/>
      <c r="Y25" s="574"/>
      <c r="Z25" s="574"/>
      <c r="AA25" s="574"/>
      <c r="AB25" s="578"/>
      <c r="AC25" s="613" t="s">
        <v>94</v>
      </c>
      <c r="AD25" s="583"/>
      <c r="AE25" s="573"/>
      <c r="AF25" s="614" t="s">
        <v>306</v>
      </c>
      <c r="AG25" s="607"/>
      <c r="AH25" s="607"/>
      <c r="AI25" s="607"/>
      <c r="AJ25" s="615"/>
      <c r="AK25" s="567"/>
    </row>
    <row r="26" spans="1:37" s="55" customFormat="1" ht="9.5">
      <c r="A26" s="573"/>
      <c r="B26" s="579"/>
      <c r="C26" s="584"/>
      <c r="D26" s="575"/>
      <c r="E26" s="56"/>
      <c r="F26" s="57"/>
      <c r="G26" s="345" t="s">
        <v>95</v>
      </c>
      <c r="H26" s="337"/>
      <c r="I26" s="338"/>
      <c r="J26" s="339" t="s">
        <v>96</v>
      </c>
      <c r="K26" s="56"/>
      <c r="L26" s="57"/>
      <c r="M26" s="339" t="s">
        <v>97</v>
      </c>
      <c r="N26" s="337"/>
      <c r="O26" s="338"/>
      <c r="P26" s="339" t="s">
        <v>98</v>
      </c>
      <c r="Q26" s="602"/>
      <c r="R26" s="602"/>
      <c r="S26" s="603"/>
      <c r="T26" s="579"/>
      <c r="U26" s="584"/>
      <c r="V26" s="575"/>
      <c r="W26" s="575"/>
      <c r="X26" s="576"/>
      <c r="Y26" s="576"/>
      <c r="Z26" s="576"/>
      <c r="AA26" s="576"/>
      <c r="AB26" s="579"/>
      <c r="AC26" s="618" t="s">
        <v>99</v>
      </c>
      <c r="AD26" s="584"/>
      <c r="AE26" s="575"/>
      <c r="AF26" s="616"/>
      <c r="AG26" s="609"/>
      <c r="AH26" s="609"/>
      <c r="AI26" s="609"/>
      <c r="AJ26" s="617"/>
      <c r="AK26" s="567"/>
    </row>
    <row r="27" spans="1:37" s="55" customFormat="1" ht="9.5">
      <c r="A27" s="575"/>
      <c r="B27" s="348" t="s">
        <v>110</v>
      </c>
      <c r="C27" s="139" t="s">
        <v>100</v>
      </c>
      <c r="D27" s="139" t="s">
        <v>101</v>
      </c>
      <c r="E27" s="139" t="s">
        <v>110</v>
      </c>
      <c r="F27" s="139" t="s">
        <v>100</v>
      </c>
      <c r="G27" s="139" t="s">
        <v>101</v>
      </c>
      <c r="H27" s="139" t="s">
        <v>110</v>
      </c>
      <c r="I27" s="139" t="s">
        <v>100</v>
      </c>
      <c r="J27" s="139" t="s">
        <v>101</v>
      </c>
      <c r="K27" s="139" t="s">
        <v>110</v>
      </c>
      <c r="L27" s="139" t="s">
        <v>100</v>
      </c>
      <c r="M27" s="139" t="s">
        <v>101</v>
      </c>
      <c r="N27" s="139" t="s">
        <v>110</v>
      </c>
      <c r="O27" s="139" t="s">
        <v>100</v>
      </c>
      <c r="P27" s="139" t="s">
        <v>101</v>
      </c>
      <c r="Q27" s="139" t="s">
        <v>110</v>
      </c>
      <c r="R27" s="139" t="s">
        <v>100</v>
      </c>
      <c r="S27" s="139" t="s">
        <v>101</v>
      </c>
      <c r="T27" s="139" t="s">
        <v>110</v>
      </c>
      <c r="U27" s="139" t="s">
        <v>100</v>
      </c>
      <c r="V27" s="139" t="s">
        <v>101</v>
      </c>
      <c r="W27" s="139" t="s">
        <v>110</v>
      </c>
      <c r="X27" s="139" t="s">
        <v>100</v>
      </c>
      <c r="Y27" s="139" t="s">
        <v>101</v>
      </c>
      <c r="Z27" s="139" t="s">
        <v>110</v>
      </c>
      <c r="AA27" s="139" t="s">
        <v>100</v>
      </c>
      <c r="AB27" s="140" t="s">
        <v>101</v>
      </c>
      <c r="AC27" s="141" t="s">
        <v>208</v>
      </c>
      <c r="AD27" s="139" t="s">
        <v>100</v>
      </c>
      <c r="AE27" s="139" t="s">
        <v>101</v>
      </c>
      <c r="AF27" s="58" t="s">
        <v>208</v>
      </c>
      <c r="AG27" s="59" t="s">
        <v>102</v>
      </c>
      <c r="AH27" s="59" t="s">
        <v>103</v>
      </c>
      <c r="AI27" s="59" t="s">
        <v>104</v>
      </c>
      <c r="AJ27" s="60" t="s">
        <v>105</v>
      </c>
      <c r="AK27" s="568"/>
    </row>
    <row r="28" spans="1:37" s="55" customFormat="1" ht="12.75" customHeight="1">
      <c r="A28" s="61" t="s">
        <v>106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3"/>
      <c r="AK28" s="108"/>
    </row>
    <row r="29" spans="1:37" s="55" customFormat="1" ht="12.75" customHeight="1">
      <c r="A29" s="64" t="s">
        <v>217</v>
      </c>
      <c r="B29" s="246">
        <f>C29+D29</f>
        <v>913</v>
      </c>
      <c r="C29" s="175">
        <f>F29+I29+L29+O29+R29+X29+AA29</f>
        <v>471</v>
      </c>
      <c r="D29" s="175">
        <f>G29+J29+M29+P29+S29+Y29+AB29</f>
        <v>442</v>
      </c>
      <c r="E29" s="175">
        <f>F29+G29</f>
        <v>893</v>
      </c>
      <c r="F29" s="175">
        <v>459</v>
      </c>
      <c r="G29" s="175">
        <v>434</v>
      </c>
      <c r="H29" s="175">
        <f>I29+J29</f>
        <v>0</v>
      </c>
      <c r="I29" s="176">
        <v>0</v>
      </c>
      <c r="J29" s="176">
        <v>0</v>
      </c>
      <c r="K29" s="175">
        <f>L29+M29</f>
        <v>0</v>
      </c>
      <c r="L29" s="175">
        <v>0</v>
      </c>
      <c r="M29" s="175">
        <v>0</v>
      </c>
      <c r="N29" s="175">
        <f>O29+P29</f>
        <v>0</v>
      </c>
      <c r="O29" s="175">
        <v>0</v>
      </c>
      <c r="P29" s="175">
        <v>0</v>
      </c>
      <c r="Q29" s="175">
        <f>R29+S29</f>
        <v>15</v>
      </c>
      <c r="R29" s="175">
        <v>10</v>
      </c>
      <c r="S29" s="175">
        <v>5</v>
      </c>
      <c r="T29" s="175">
        <f>U29+V29</f>
        <v>0</v>
      </c>
      <c r="U29" s="175">
        <v>0</v>
      </c>
      <c r="V29" s="175">
        <v>0</v>
      </c>
      <c r="W29" s="175">
        <f>X29+Y29</f>
        <v>5</v>
      </c>
      <c r="X29" s="175">
        <v>2</v>
      </c>
      <c r="Y29" s="175">
        <v>3</v>
      </c>
      <c r="Z29" s="175">
        <f>AA29+AB29</f>
        <v>0</v>
      </c>
      <c r="AA29" s="175">
        <v>0</v>
      </c>
      <c r="AB29" s="175">
        <v>0</v>
      </c>
      <c r="AC29" s="175">
        <f>AD29+AE29</f>
        <v>29</v>
      </c>
      <c r="AD29" s="175">
        <v>12</v>
      </c>
      <c r="AE29" s="175">
        <v>17</v>
      </c>
      <c r="AF29" s="175">
        <f>SUM(AG29:AJ29)</f>
        <v>0</v>
      </c>
      <c r="AG29" s="175">
        <v>0</v>
      </c>
      <c r="AH29" s="175">
        <v>0</v>
      </c>
      <c r="AI29" s="175">
        <v>0</v>
      </c>
      <c r="AJ29" s="175">
        <v>0</v>
      </c>
      <c r="AK29" s="211" t="s">
        <v>215</v>
      </c>
    </row>
    <row r="30" spans="1:37" s="55" customFormat="1" ht="12.75" customHeight="1">
      <c r="A30" s="67" t="s">
        <v>234</v>
      </c>
      <c r="B30" s="246">
        <f t="shared" ref="B30:B33" si="0">C30+D30</f>
        <v>879</v>
      </c>
      <c r="C30" s="175">
        <f t="shared" ref="C30:C33" si="1">F30+I30+L30+O30+R30+X30+AA30</f>
        <v>444</v>
      </c>
      <c r="D30" s="175">
        <f t="shared" ref="D30:D33" si="2">G30+J30+M30+P30+S30+Y30+AB30</f>
        <v>435</v>
      </c>
      <c r="E30" s="175">
        <f t="shared" ref="E30:E33" si="3">F30+G30</f>
        <v>866</v>
      </c>
      <c r="F30" s="175">
        <v>439</v>
      </c>
      <c r="G30" s="175">
        <v>427</v>
      </c>
      <c r="H30" s="175">
        <f t="shared" ref="H30:H33" si="4">I30+J30</f>
        <v>0</v>
      </c>
      <c r="I30" s="176">
        <v>0</v>
      </c>
      <c r="J30" s="176">
        <v>0</v>
      </c>
      <c r="K30" s="175">
        <f t="shared" ref="K30:K33" si="5">L30+M30</f>
        <v>0</v>
      </c>
      <c r="L30" s="175">
        <v>0</v>
      </c>
      <c r="M30" s="175">
        <v>0</v>
      </c>
      <c r="N30" s="175">
        <f t="shared" ref="N30:N33" si="6">O30+P30</f>
        <v>0</v>
      </c>
      <c r="O30" s="175">
        <v>0</v>
      </c>
      <c r="P30" s="175">
        <v>0</v>
      </c>
      <c r="Q30" s="175">
        <f t="shared" ref="Q30:Q33" si="7">R30+S30</f>
        <v>12</v>
      </c>
      <c r="R30" s="175">
        <v>5</v>
      </c>
      <c r="S30" s="175">
        <v>7</v>
      </c>
      <c r="T30" s="175">
        <f t="shared" ref="T30:T33" si="8">U30+V30</f>
        <v>0</v>
      </c>
      <c r="U30" s="175">
        <v>0</v>
      </c>
      <c r="V30" s="175">
        <v>0</v>
      </c>
      <c r="W30" s="175">
        <f t="shared" ref="W30:W33" si="9">X30+Y30</f>
        <v>1</v>
      </c>
      <c r="X30" s="175">
        <v>0</v>
      </c>
      <c r="Y30" s="175">
        <v>1</v>
      </c>
      <c r="Z30" s="175">
        <f t="shared" ref="Z30:Z33" si="10">AA30+AB30</f>
        <v>0</v>
      </c>
      <c r="AA30" s="175">
        <v>0</v>
      </c>
      <c r="AB30" s="175">
        <v>0</v>
      </c>
      <c r="AC30" s="175">
        <f t="shared" ref="AC30:AC33" si="11">AD30+AE30</f>
        <v>41</v>
      </c>
      <c r="AD30" s="175">
        <v>29</v>
      </c>
      <c r="AE30" s="175">
        <v>12</v>
      </c>
      <c r="AF30" s="175">
        <f t="shared" ref="AF30:AF33" si="12">SUM(AG30:AJ30)</f>
        <v>0</v>
      </c>
      <c r="AG30" s="175">
        <v>0</v>
      </c>
      <c r="AH30" s="176">
        <v>0</v>
      </c>
      <c r="AI30" s="176">
        <v>0</v>
      </c>
      <c r="AJ30" s="176">
        <v>0</v>
      </c>
      <c r="AK30" s="211" t="s">
        <v>294</v>
      </c>
    </row>
    <row r="31" spans="1:37" s="55" customFormat="1" ht="12.75" customHeight="1">
      <c r="A31" s="67" t="s">
        <v>270</v>
      </c>
      <c r="B31" s="246">
        <f>C31+D31</f>
        <v>882</v>
      </c>
      <c r="C31" s="175">
        <f t="shared" si="1"/>
        <v>436</v>
      </c>
      <c r="D31" s="175">
        <f t="shared" si="2"/>
        <v>446</v>
      </c>
      <c r="E31" s="175">
        <f t="shared" si="3"/>
        <v>865</v>
      </c>
      <c r="F31" s="175">
        <v>426</v>
      </c>
      <c r="G31" s="175">
        <v>439</v>
      </c>
      <c r="H31" s="175">
        <f t="shared" si="4"/>
        <v>1</v>
      </c>
      <c r="I31" s="176">
        <v>0</v>
      </c>
      <c r="J31" s="176">
        <v>1</v>
      </c>
      <c r="K31" s="175">
        <f t="shared" si="5"/>
        <v>0</v>
      </c>
      <c r="L31" s="175">
        <v>0</v>
      </c>
      <c r="M31" s="175">
        <v>0</v>
      </c>
      <c r="N31" s="175">
        <f t="shared" si="6"/>
        <v>0</v>
      </c>
      <c r="O31" s="175">
        <v>0</v>
      </c>
      <c r="P31" s="175">
        <v>0</v>
      </c>
      <c r="Q31" s="175">
        <f t="shared" si="7"/>
        <v>8</v>
      </c>
      <c r="R31" s="175">
        <v>5</v>
      </c>
      <c r="S31" s="175">
        <v>3</v>
      </c>
      <c r="T31" s="175">
        <f t="shared" si="8"/>
        <v>0</v>
      </c>
      <c r="U31" s="175">
        <v>0</v>
      </c>
      <c r="V31" s="175">
        <v>0</v>
      </c>
      <c r="W31" s="175">
        <f t="shared" si="9"/>
        <v>8</v>
      </c>
      <c r="X31" s="175">
        <v>5</v>
      </c>
      <c r="Y31" s="175">
        <v>3</v>
      </c>
      <c r="Z31" s="175">
        <f t="shared" si="10"/>
        <v>0</v>
      </c>
      <c r="AA31" s="175">
        <v>0</v>
      </c>
      <c r="AB31" s="175">
        <v>0</v>
      </c>
      <c r="AC31" s="175">
        <f t="shared" si="11"/>
        <v>33</v>
      </c>
      <c r="AD31" s="175">
        <v>29</v>
      </c>
      <c r="AE31" s="175">
        <v>4</v>
      </c>
      <c r="AF31" s="175">
        <f t="shared" si="12"/>
        <v>0</v>
      </c>
      <c r="AG31" s="175">
        <v>0</v>
      </c>
      <c r="AH31" s="176">
        <v>0</v>
      </c>
      <c r="AI31" s="176">
        <v>0</v>
      </c>
      <c r="AJ31" s="176">
        <v>0</v>
      </c>
      <c r="AK31" s="211" t="s">
        <v>295</v>
      </c>
    </row>
    <row r="32" spans="1:37" s="55" customFormat="1" ht="12.75" customHeight="1">
      <c r="A32" s="67" t="s">
        <v>271</v>
      </c>
      <c r="B32" s="246">
        <f t="shared" si="0"/>
        <v>853</v>
      </c>
      <c r="C32" s="175">
        <f t="shared" si="1"/>
        <v>438</v>
      </c>
      <c r="D32" s="175">
        <f t="shared" si="2"/>
        <v>415</v>
      </c>
      <c r="E32" s="175">
        <f t="shared" si="3"/>
        <v>833</v>
      </c>
      <c r="F32" s="175">
        <v>426</v>
      </c>
      <c r="G32" s="175">
        <v>407</v>
      </c>
      <c r="H32" s="175">
        <f t="shared" si="4"/>
        <v>0</v>
      </c>
      <c r="I32" s="176">
        <v>0</v>
      </c>
      <c r="J32" s="176">
        <v>0</v>
      </c>
      <c r="K32" s="175">
        <f t="shared" si="5"/>
        <v>0</v>
      </c>
      <c r="L32" s="175">
        <v>0</v>
      </c>
      <c r="M32" s="175">
        <v>0</v>
      </c>
      <c r="N32" s="175">
        <f t="shared" si="6"/>
        <v>0</v>
      </c>
      <c r="O32" s="175">
        <v>0</v>
      </c>
      <c r="P32" s="175">
        <v>0</v>
      </c>
      <c r="Q32" s="175">
        <f t="shared" si="7"/>
        <v>10</v>
      </c>
      <c r="R32" s="175">
        <v>6</v>
      </c>
      <c r="S32" s="175">
        <v>4</v>
      </c>
      <c r="T32" s="175">
        <f t="shared" si="8"/>
        <v>0</v>
      </c>
      <c r="U32" s="175">
        <v>0</v>
      </c>
      <c r="V32" s="175">
        <v>0</v>
      </c>
      <c r="W32" s="175">
        <f t="shared" si="9"/>
        <v>10</v>
      </c>
      <c r="X32" s="175">
        <v>6</v>
      </c>
      <c r="Y32" s="175">
        <v>4</v>
      </c>
      <c r="Z32" s="175">
        <f t="shared" si="10"/>
        <v>0</v>
      </c>
      <c r="AA32" s="175">
        <v>0</v>
      </c>
      <c r="AB32" s="175">
        <v>0</v>
      </c>
      <c r="AC32" s="175">
        <f t="shared" si="11"/>
        <v>33</v>
      </c>
      <c r="AD32" s="175">
        <v>21</v>
      </c>
      <c r="AE32" s="175">
        <v>12</v>
      </c>
      <c r="AF32" s="175">
        <f t="shared" si="12"/>
        <v>0</v>
      </c>
      <c r="AG32" s="175">
        <v>0</v>
      </c>
      <c r="AH32" s="176">
        <v>0</v>
      </c>
      <c r="AI32" s="176">
        <v>0</v>
      </c>
      <c r="AJ32" s="176">
        <v>0</v>
      </c>
      <c r="AK32" s="215" t="s">
        <v>296</v>
      </c>
    </row>
    <row r="33" spans="1:37" s="91" customFormat="1" ht="12.75" customHeight="1">
      <c r="A33" s="92" t="s">
        <v>272</v>
      </c>
      <c r="B33" s="247">
        <f t="shared" si="0"/>
        <v>775</v>
      </c>
      <c r="C33" s="248">
        <f t="shared" si="1"/>
        <v>395</v>
      </c>
      <c r="D33" s="248">
        <f t="shared" si="2"/>
        <v>380</v>
      </c>
      <c r="E33" s="248">
        <f t="shared" si="3"/>
        <v>742</v>
      </c>
      <c r="F33" s="401">
        <v>378</v>
      </c>
      <c r="G33" s="401">
        <v>364</v>
      </c>
      <c r="H33" s="151">
        <f t="shared" si="4"/>
        <v>19</v>
      </c>
      <c r="I33" s="249">
        <v>9</v>
      </c>
      <c r="J33" s="249">
        <v>10</v>
      </c>
      <c r="K33" s="151">
        <f t="shared" si="5"/>
        <v>2</v>
      </c>
      <c r="L33" s="249">
        <v>0</v>
      </c>
      <c r="M33" s="249">
        <v>2</v>
      </c>
      <c r="N33" s="151">
        <f t="shared" si="6"/>
        <v>0</v>
      </c>
      <c r="O33" s="249">
        <v>0</v>
      </c>
      <c r="P33" s="249">
        <v>0</v>
      </c>
      <c r="Q33" s="151">
        <f t="shared" si="7"/>
        <v>4</v>
      </c>
      <c r="R33" s="151">
        <v>4</v>
      </c>
      <c r="S33" s="151">
        <v>0</v>
      </c>
      <c r="T33" s="151">
        <f t="shared" si="8"/>
        <v>0</v>
      </c>
      <c r="U33" s="249">
        <v>0</v>
      </c>
      <c r="V33" s="151">
        <v>0</v>
      </c>
      <c r="W33" s="151">
        <f t="shared" si="9"/>
        <v>7</v>
      </c>
      <c r="X33" s="151">
        <v>3</v>
      </c>
      <c r="Y33" s="151">
        <v>4</v>
      </c>
      <c r="Z33" s="151">
        <f t="shared" si="10"/>
        <v>1</v>
      </c>
      <c r="AA33" s="249">
        <v>1</v>
      </c>
      <c r="AB33" s="249">
        <v>0</v>
      </c>
      <c r="AC33" s="151">
        <f t="shared" si="11"/>
        <v>29</v>
      </c>
      <c r="AD33" s="151">
        <v>23</v>
      </c>
      <c r="AE33" s="151">
        <v>6</v>
      </c>
      <c r="AF33" s="249">
        <f t="shared" si="12"/>
        <v>0</v>
      </c>
      <c r="AG33" s="249">
        <v>0</v>
      </c>
      <c r="AH33" s="249">
        <v>0</v>
      </c>
      <c r="AI33" s="249">
        <v>0</v>
      </c>
      <c r="AJ33" s="249">
        <v>0</v>
      </c>
      <c r="AK33" s="215" t="s">
        <v>297</v>
      </c>
    </row>
    <row r="34" spans="1:37" s="55" customFormat="1" ht="6.75" customHeight="1" thickBot="1">
      <c r="A34" s="68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110"/>
    </row>
    <row r="35" spans="1:37" ht="6.75" customHeight="1" thickBot="1">
      <c r="A35" s="328"/>
      <c r="B35" s="328"/>
      <c r="C35" s="328"/>
      <c r="D35" s="328"/>
      <c r="E35" s="328"/>
      <c r="F35" s="328"/>
      <c r="G35" s="328"/>
      <c r="H35" s="328"/>
      <c r="I35" s="328"/>
      <c r="J35" s="328"/>
      <c r="K35" s="328"/>
      <c r="L35" s="328"/>
      <c r="M35" s="328"/>
      <c r="N35" s="328"/>
      <c r="O35" s="328"/>
      <c r="P35" s="328"/>
      <c r="Q35" s="328"/>
      <c r="R35" s="328"/>
      <c r="S35" s="328"/>
      <c r="T35" s="328"/>
      <c r="U35" s="328"/>
      <c r="V35" s="328"/>
      <c r="W35" s="328"/>
      <c r="X35" s="328"/>
      <c r="Y35" s="328"/>
      <c r="Z35" s="328"/>
      <c r="AA35" s="328"/>
      <c r="AB35" s="328"/>
      <c r="AC35" s="328"/>
      <c r="AD35" s="328"/>
      <c r="AE35" s="328"/>
      <c r="AF35" s="328"/>
      <c r="AG35" s="328"/>
      <c r="AH35" s="328"/>
    </row>
    <row r="36" spans="1:37" s="55" customFormat="1" ht="10.5" customHeight="1">
      <c r="A36" s="571" t="s">
        <v>241</v>
      </c>
      <c r="B36" s="577" t="s">
        <v>88</v>
      </c>
      <c r="C36" s="582"/>
      <c r="D36" s="571"/>
      <c r="E36" s="585" t="s">
        <v>211</v>
      </c>
      <c r="F36" s="582"/>
      <c r="G36" s="571"/>
      <c r="H36" s="586" t="s">
        <v>89</v>
      </c>
      <c r="I36" s="587"/>
      <c r="J36" s="588"/>
      <c r="K36" s="586" t="s">
        <v>89</v>
      </c>
      <c r="L36" s="587"/>
      <c r="M36" s="588"/>
      <c r="N36" s="594" t="s">
        <v>204</v>
      </c>
      <c r="O36" s="595"/>
      <c r="P36" s="596"/>
      <c r="Q36" s="597" t="s">
        <v>305</v>
      </c>
      <c r="R36" s="598"/>
      <c r="S36" s="599"/>
      <c r="T36" s="204"/>
      <c r="U36" s="202"/>
      <c r="V36" s="203"/>
      <c r="W36" s="571" t="s">
        <v>90</v>
      </c>
      <c r="X36" s="572"/>
      <c r="Y36" s="572"/>
      <c r="Z36" s="572" t="s">
        <v>91</v>
      </c>
      <c r="AA36" s="572"/>
      <c r="AB36" s="577"/>
      <c r="AC36" s="604" t="s">
        <v>92</v>
      </c>
      <c r="AD36" s="605"/>
      <c r="AE36" s="605"/>
      <c r="AF36" s="605"/>
      <c r="AG36" s="605"/>
      <c r="AH36" s="605"/>
      <c r="AI36" s="566" t="s">
        <v>242</v>
      </c>
      <c r="AJ36" s="66"/>
      <c r="AK36" s="197"/>
    </row>
    <row r="37" spans="1:37" s="55" customFormat="1" ht="10.5" customHeight="1">
      <c r="A37" s="573"/>
      <c r="B37" s="578"/>
      <c r="C37" s="583"/>
      <c r="D37" s="573"/>
      <c r="E37" s="578"/>
      <c r="F37" s="583"/>
      <c r="G37" s="573"/>
      <c r="H37" s="589" t="s">
        <v>206</v>
      </c>
      <c r="I37" s="590"/>
      <c r="J37" s="591"/>
      <c r="K37" s="592" t="s">
        <v>93</v>
      </c>
      <c r="L37" s="593"/>
      <c r="M37" s="470"/>
      <c r="N37" s="592" t="s">
        <v>205</v>
      </c>
      <c r="O37" s="593"/>
      <c r="P37" s="470"/>
      <c r="Q37" s="600"/>
      <c r="R37" s="600"/>
      <c r="S37" s="601"/>
      <c r="T37" s="610" t="s">
        <v>216</v>
      </c>
      <c r="U37" s="611"/>
      <c r="V37" s="612"/>
      <c r="W37" s="573"/>
      <c r="X37" s="574"/>
      <c r="Y37" s="574"/>
      <c r="Z37" s="574"/>
      <c r="AA37" s="574"/>
      <c r="AB37" s="578"/>
      <c r="AC37" s="606" t="s">
        <v>306</v>
      </c>
      <c r="AD37" s="607"/>
      <c r="AE37" s="607"/>
      <c r="AF37" s="607"/>
      <c r="AG37" s="607"/>
      <c r="AH37" s="607"/>
      <c r="AI37" s="567"/>
      <c r="AJ37" s="192"/>
      <c r="AK37" s="197"/>
    </row>
    <row r="38" spans="1:37" s="55" customFormat="1" ht="9.5">
      <c r="A38" s="573"/>
      <c r="B38" s="579"/>
      <c r="C38" s="584"/>
      <c r="D38" s="575"/>
      <c r="E38" s="56"/>
      <c r="F38" s="57"/>
      <c r="G38" s="345" t="s">
        <v>95</v>
      </c>
      <c r="H38" s="337"/>
      <c r="I38" s="338"/>
      <c r="J38" s="339" t="s">
        <v>96</v>
      </c>
      <c r="K38" s="56"/>
      <c r="L38" s="57"/>
      <c r="M38" s="339" t="s">
        <v>97</v>
      </c>
      <c r="N38" s="337"/>
      <c r="O38" s="338"/>
      <c r="P38" s="339" t="s">
        <v>98</v>
      </c>
      <c r="Q38" s="602"/>
      <c r="R38" s="602"/>
      <c r="S38" s="603"/>
      <c r="T38" s="579"/>
      <c r="U38" s="584"/>
      <c r="V38" s="575"/>
      <c r="W38" s="575"/>
      <c r="X38" s="576"/>
      <c r="Y38" s="576"/>
      <c r="Z38" s="576"/>
      <c r="AA38" s="576"/>
      <c r="AB38" s="579"/>
      <c r="AC38" s="608"/>
      <c r="AD38" s="609"/>
      <c r="AE38" s="609"/>
      <c r="AF38" s="609"/>
      <c r="AG38" s="609"/>
      <c r="AH38" s="609"/>
      <c r="AI38" s="567"/>
      <c r="AJ38" s="192"/>
      <c r="AK38" s="197"/>
    </row>
    <row r="39" spans="1:37" s="55" customFormat="1" ht="9.5">
      <c r="A39" s="575"/>
      <c r="B39" s="348" t="s">
        <v>110</v>
      </c>
      <c r="C39" s="139" t="s">
        <v>100</v>
      </c>
      <c r="D39" s="139" t="s">
        <v>101</v>
      </c>
      <c r="E39" s="139" t="s">
        <v>110</v>
      </c>
      <c r="F39" s="139" t="s">
        <v>100</v>
      </c>
      <c r="G39" s="139" t="s">
        <v>101</v>
      </c>
      <c r="H39" s="139" t="s">
        <v>110</v>
      </c>
      <c r="I39" s="139" t="s">
        <v>100</v>
      </c>
      <c r="J39" s="139" t="s">
        <v>101</v>
      </c>
      <c r="K39" s="139" t="s">
        <v>110</v>
      </c>
      <c r="L39" s="139" t="s">
        <v>100</v>
      </c>
      <c r="M39" s="139" t="s">
        <v>101</v>
      </c>
      <c r="N39" s="139" t="s">
        <v>110</v>
      </c>
      <c r="O39" s="139" t="s">
        <v>100</v>
      </c>
      <c r="P39" s="139" t="s">
        <v>101</v>
      </c>
      <c r="Q39" s="139" t="s">
        <v>110</v>
      </c>
      <c r="R39" s="139" t="s">
        <v>100</v>
      </c>
      <c r="S39" s="139" t="s">
        <v>101</v>
      </c>
      <c r="T39" s="139" t="s">
        <v>110</v>
      </c>
      <c r="U39" s="139" t="s">
        <v>100</v>
      </c>
      <c r="V39" s="139" t="s">
        <v>101</v>
      </c>
      <c r="W39" s="139" t="s">
        <v>110</v>
      </c>
      <c r="X39" s="139" t="s">
        <v>100</v>
      </c>
      <c r="Y39" s="139" t="s">
        <v>101</v>
      </c>
      <c r="Z39" s="139" t="s">
        <v>110</v>
      </c>
      <c r="AA39" s="139" t="s">
        <v>100</v>
      </c>
      <c r="AB39" s="140" t="s">
        <v>101</v>
      </c>
      <c r="AC39" s="580" t="s">
        <v>110</v>
      </c>
      <c r="AD39" s="581"/>
      <c r="AE39" s="59" t="s">
        <v>102</v>
      </c>
      <c r="AF39" s="59" t="s">
        <v>103</v>
      </c>
      <c r="AG39" s="59" t="s">
        <v>104</v>
      </c>
      <c r="AH39" s="60" t="s">
        <v>105</v>
      </c>
      <c r="AI39" s="568"/>
      <c r="AJ39" s="193"/>
      <c r="AK39" s="197"/>
    </row>
    <row r="40" spans="1:37" s="55" customFormat="1" ht="12.75" customHeight="1">
      <c r="A40" s="61" t="s">
        <v>108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2"/>
      <c r="AH40" s="63"/>
      <c r="AI40" s="109"/>
      <c r="AJ40" s="62"/>
      <c r="AK40" s="194"/>
    </row>
    <row r="41" spans="1:37" s="55" customFormat="1" ht="12.75" customHeight="1">
      <c r="A41" s="64" t="str">
        <f>A29</f>
        <v>令和元年度</v>
      </c>
      <c r="B41" s="246">
        <f>C41+D41</f>
        <v>458</v>
      </c>
      <c r="C41" s="175">
        <f t="shared" ref="C41:D45" si="13">F41+I41+L41+O41+R41+X41+AA41</f>
        <v>181</v>
      </c>
      <c r="D41" s="175">
        <f t="shared" si="13"/>
        <v>277</v>
      </c>
      <c r="E41" s="175">
        <f>F41+G41</f>
        <v>156</v>
      </c>
      <c r="F41" s="175">
        <v>69</v>
      </c>
      <c r="G41" s="175">
        <v>87</v>
      </c>
      <c r="H41" s="175">
        <f>I41+J41</f>
        <v>151</v>
      </c>
      <c r="I41" s="175">
        <v>55</v>
      </c>
      <c r="J41" s="175">
        <v>96</v>
      </c>
      <c r="K41" s="250">
        <f>L41+M41</f>
        <v>4</v>
      </c>
      <c r="L41" s="175">
        <v>3</v>
      </c>
      <c r="M41" s="175">
        <v>1</v>
      </c>
      <c r="N41" s="175">
        <f>O41+P41</f>
        <v>1</v>
      </c>
      <c r="O41" s="175">
        <v>1</v>
      </c>
      <c r="P41" s="175">
        <v>0</v>
      </c>
      <c r="Q41" s="175">
        <f>R41+S41</f>
        <v>105</v>
      </c>
      <c r="R41" s="175">
        <v>44</v>
      </c>
      <c r="S41" s="175">
        <v>61</v>
      </c>
      <c r="T41" s="175">
        <f>U41+V41</f>
        <v>13</v>
      </c>
      <c r="U41" s="175">
        <v>0</v>
      </c>
      <c r="V41" s="175">
        <v>13</v>
      </c>
      <c r="W41" s="175">
        <f>X41+Y41</f>
        <v>41</v>
      </c>
      <c r="X41" s="175">
        <v>9</v>
      </c>
      <c r="Y41" s="175">
        <v>32</v>
      </c>
      <c r="Z41" s="175">
        <f>AA41+AB41</f>
        <v>0</v>
      </c>
      <c r="AA41" s="175">
        <v>0</v>
      </c>
      <c r="AB41" s="175">
        <v>0</v>
      </c>
      <c r="AC41" s="570">
        <f>SUM(AE41:AH41)</f>
        <v>0</v>
      </c>
      <c r="AD41" s="570"/>
      <c r="AE41" s="200">
        <v>0</v>
      </c>
      <c r="AF41" s="200">
        <v>0</v>
      </c>
      <c r="AG41" s="201">
        <v>0</v>
      </c>
      <c r="AH41" s="201">
        <v>0</v>
      </c>
      <c r="AI41" s="211" t="str">
        <f>AK29</f>
        <v>元</v>
      </c>
      <c r="AJ41" s="172"/>
      <c r="AK41" s="194"/>
    </row>
    <row r="42" spans="1:37" s="55" customFormat="1" ht="12.75" customHeight="1">
      <c r="A42" s="67" t="str">
        <f>A30</f>
        <v>令和２年度</v>
      </c>
      <c r="B42" s="246">
        <f t="shared" ref="B42:B45" si="14">C42+D42</f>
        <v>440</v>
      </c>
      <c r="C42" s="175">
        <f t="shared" si="13"/>
        <v>154</v>
      </c>
      <c r="D42" s="175">
        <f t="shared" si="13"/>
        <v>286</v>
      </c>
      <c r="E42" s="175">
        <f t="shared" ref="E42:E45" si="15">F42+G42</f>
        <v>160</v>
      </c>
      <c r="F42" s="175">
        <v>71</v>
      </c>
      <c r="G42" s="175">
        <v>89</v>
      </c>
      <c r="H42" s="175">
        <f t="shared" ref="H42:H45" si="16">I42+J42</f>
        <v>166</v>
      </c>
      <c r="I42" s="175">
        <v>34</v>
      </c>
      <c r="J42" s="175">
        <v>132</v>
      </c>
      <c r="K42" s="175">
        <f t="shared" ref="K42:K45" si="17">L42+M42</f>
        <v>2</v>
      </c>
      <c r="L42" s="175">
        <v>0</v>
      </c>
      <c r="M42" s="175">
        <v>2</v>
      </c>
      <c r="N42" s="175">
        <f t="shared" ref="N42:N45" si="18">O42+P42</f>
        <v>0</v>
      </c>
      <c r="O42" s="175">
        <v>0</v>
      </c>
      <c r="P42" s="175">
        <v>0</v>
      </c>
      <c r="Q42" s="175">
        <f t="shared" ref="Q42:Q45" si="19">R42+S42</f>
        <v>91</v>
      </c>
      <c r="R42" s="175">
        <v>43</v>
      </c>
      <c r="S42" s="175">
        <v>48</v>
      </c>
      <c r="T42" s="175">
        <f t="shared" ref="T42:T45" si="20">U42+V42</f>
        <v>14</v>
      </c>
      <c r="U42" s="175">
        <v>4</v>
      </c>
      <c r="V42" s="175">
        <v>10</v>
      </c>
      <c r="W42" s="175">
        <f>X42+Y42</f>
        <v>20</v>
      </c>
      <c r="X42" s="175">
        <v>6</v>
      </c>
      <c r="Y42" s="175">
        <v>14</v>
      </c>
      <c r="Z42" s="175">
        <f t="shared" ref="Z42:Z45" si="21">AA42+AB42</f>
        <v>1</v>
      </c>
      <c r="AA42" s="175">
        <v>0</v>
      </c>
      <c r="AB42" s="175">
        <v>1</v>
      </c>
      <c r="AC42" s="570">
        <f t="shared" ref="AC42:AC45" si="22">SUM(AE42:AH42)</f>
        <v>0</v>
      </c>
      <c r="AD42" s="570"/>
      <c r="AE42" s="200">
        <v>0</v>
      </c>
      <c r="AF42" s="200">
        <v>0</v>
      </c>
      <c r="AG42" s="201">
        <v>0</v>
      </c>
      <c r="AH42" s="201">
        <v>0</v>
      </c>
      <c r="AI42" s="244" t="str">
        <f t="shared" ref="AI42:AI45" si="23">AK30</f>
        <v>２</v>
      </c>
      <c r="AJ42" s="172"/>
      <c r="AK42" s="194"/>
    </row>
    <row r="43" spans="1:37" s="55" customFormat="1" ht="12.75" customHeight="1">
      <c r="A43" s="67" t="str">
        <f>A31</f>
        <v>令和３年度</v>
      </c>
      <c r="B43" s="246">
        <f t="shared" si="14"/>
        <v>418</v>
      </c>
      <c r="C43" s="175">
        <f t="shared" si="13"/>
        <v>153</v>
      </c>
      <c r="D43" s="175">
        <f t="shared" si="13"/>
        <v>265</v>
      </c>
      <c r="E43" s="175">
        <f t="shared" si="15"/>
        <v>178</v>
      </c>
      <c r="F43" s="175">
        <v>65</v>
      </c>
      <c r="G43" s="175">
        <v>113</v>
      </c>
      <c r="H43" s="175">
        <f t="shared" si="16"/>
        <v>133</v>
      </c>
      <c r="I43" s="175">
        <v>39</v>
      </c>
      <c r="J43" s="175">
        <v>94</v>
      </c>
      <c r="K43" s="175">
        <f t="shared" si="17"/>
        <v>1</v>
      </c>
      <c r="L43" s="175">
        <v>0</v>
      </c>
      <c r="M43" s="175">
        <v>1</v>
      </c>
      <c r="N43" s="175">
        <f t="shared" si="18"/>
        <v>0</v>
      </c>
      <c r="O43" s="175">
        <v>0</v>
      </c>
      <c r="P43" s="175">
        <v>0</v>
      </c>
      <c r="Q43" s="175">
        <f t="shared" si="19"/>
        <v>84</v>
      </c>
      <c r="R43" s="175">
        <v>44</v>
      </c>
      <c r="S43" s="175">
        <v>40</v>
      </c>
      <c r="T43" s="175">
        <f t="shared" si="20"/>
        <v>14</v>
      </c>
      <c r="U43" s="175">
        <v>4</v>
      </c>
      <c r="V43" s="175">
        <v>10</v>
      </c>
      <c r="W43" s="175">
        <f>X43+Y43</f>
        <v>22</v>
      </c>
      <c r="X43" s="175">
        <v>5</v>
      </c>
      <c r="Y43" s="175">
        <v>17</v>
      </c>
      <c r="Z43" s="175">
        <f t="shared" si="21"/>
        <v>0</v>
      </c>
      <c r="AA43" s="175">
        <v>0</v>
      </c>
      <c r="AB43" s="175">
        <v>0</v>
      </c>
      <c r="AC43" s="570">
        <f t="shared" si="22"/>
        <v>0</v>
      </c>
      <c r="AD43" s="570"/>
      <c r="AE43" s="200">
        <v>0</v>
      </c>
      <c r="AF43" s="200">
        <v>0</v>
      </c>
      <c r="AG43" s="201">
        <v>0</v>
      </c>
      <c r="AH43" s="201">
        <v>0</v>
      </c>
      <c r="AI43" s="244" t="str">
        <f t="shared" si="23"/>
        <v>３</v>
      </c>
      <c r="AJ43" s="191"/>
      <c r="AK43" s="194"/>
    </row>
    <row r="44" spans="1:37" s="55" customFormat="1" ht="12.75" customHeight="1">
      <c r="A44" s="67" t="str">
        <f>A32</f>
        <v>令和４年度</v>
      </c>
      <c r="B44" s="246">
        <f t="shared" si="14"/>
        <v>408</v>
      </c>
      <c r="C44" s="175">
        <f t="shared" si="13"/>
        <v>176</v>
      </c>
      <c r="D44" s="175">
        <f t="shared" si="13"/>
        <v>232</v>
      </c>
      <c r="E44" s="175">
        <f t="shared" si="15"/>
        <v>198</v>
      </c>
      <c r="F44" s="175">
        <v>97</v>
      </c>
      <c r="G44" s="175">
        <v>101</v>
      </c>
      <c r="H44" s="175">
        <f t="shared" si="16"/>
        <v>115</v>
      </c>
      <c r="I44" s="175">
        <v>42</v>
      </c>
      <c r="J44" s="175">
        <v>73</v>
      </c>
      <c r="K44" s="175">
        <f t="shared" si="17"/>
        <v>2</v>
      </c>
      <c r="L44" s="175">
        <v>1</v>
      </c>
      <c r="M44" s="175">
        <v>1</v>
      </c>
      <c r="N44" s="175">
        <f t="shared" si="18"/>
        <v>0</v>
      </c>
      <c r="O44" s="175">
        <v>0</v>
      </c>
      <c r="P44" s="175">
        <v>0</v>
      </c>
      <c r="Q44" s="175">
        <f t="shared" si="19"/>
        <v>79</v>
      </c>
      <c r="R44" s="175">
        <v>30</v>
      </c>
      <c r="S44" s="175">
        <v>49</v>
      </c>
      <c r="T44" s="175">
        <f t="shared" si="20"/>
        <v>11</v>
      </c>
      <c r="U44" s="175">
        <v>3</v>
      </c>
      <c r="V44" s="175">
        <v>8</v>
      </c>
      <c r="W44" s="175">
        <f>X44+Y44</f>
        <v>5</v>
      </c>
      <c r="X44" s="175">
        <v>2</v>
      </c>
      <c r="Y44" s="175">
        <v>3</v>
      </c>
      <c r="Z44" s="175">
        <f t="shared" si="21"/>
        <v>9</v>
      </c>
      <c r="AA44" s="175">
        <v>4</v>
      </c>
      <c r="AB44" s="175">
        <v>5</v>
      </c>
      <c r="AC44" s="570">
        <f t="shared" si="22"/>
        <v>0</v>
      </c>
      <c r="AD44" s="570"/>
      <c r="AE44" s="200">
        <v>0</v>
      </c>
      <c r="AF44" s="200">
        <v>0</v>
      </c>
      <c r="AG44" s="201">
        <v>0</v>
      </c>
      <c r="AH44" s="201">
        <v>0</v>
      </c>
      <c r="AI44" s="245" t="str">
        <f t="shared" si="23"/>
        <v>４</v>
      </c>
      <c r="AJ44" s="175"/>
      <c r="AK44" s="194"/>
    </row>
    <row r="45" spans="1:37" s="91" customFormat="1" ht="12.75" customHeight="1">
      <c r="A45" s="92" t="str">
        <f>A33</f>
        <v>令和５年度</v>
      </c>
      <c r="B45" s="247">
        <f t="shared" si="14"/>
        <v>361</v>
      </c>
      <c r="C45" s="151">
        <f t="shared" si="13"/>
        <v>131</v>
      </c>
      <c r="D45" s="151">
        <f t="shared" si="13"/>
        <v>230</v>
      </c>
      <c r="E45" s="248">
        <f t="shared" si="15"/>
        <v>172</v>
      </c>
      <c r="F45" s="151">
        <v>70</v>
      </c>
      <c r="G45" s="151">
        <v>102</v>
      </c>
      <c r="H45" s="151">
        <f t="shared" si="16"/>
        <v>94</v>
      </c>
      <c r="I45" s="151">
        <v>18</v>
      </c>
      <c r="J45" s="151">
        <v>76</v>
      </c>
      <c r="K45" s="151">
        <f t="shared" si="17"/>
        <v>4</v>
      </c>
      <c r="L45" s="151">
        <v>1</v>
      </c>
      <c r="M45" s="151">
        <v>3</v>
      </c>
      <c r="N45" s="151">
        <f t="shared" si="18"/>
        <v>0</v>
      </c>
      <c r="O45" s="249">
        <v>0</v>
      </c>
      <c r="P45" s="249">
        <v>0</v>
      </c>
      <c r="Q45" s="151">
        <f t="shared" si="19"/>
        <v>79</v>
      </c>
      <c r="R45" s="151">
        <v>36</v>
      </c>
      <c r="S45" s="151">
        <v>43</v>
      </c>
      <c r="T45" s="151">
        <f t="shared" si="20"/>
        <v>26</v>
      </c>
      <c r="U45" s="151">
        <v>6</v>
      </c>
      <c r="V45" s="151">
        <v>20</v>
      </c>
      <c r="W45" s="151">
        <f>X45+Y45</f>
        <v>12</v>
      </c>
      <c r="X45" s="151">
        <v>6</v>
      </c>
      <c r="Y45" s="151">
        <v>6</v>
      </c>
      <c r="Z45" s="151">
        <f t="shared" si="21"/>
        <v>0</v>
      </c>
      <c r="AA45" s="151">
        <v>0</v>
      </c>
      <c r="AB45" s="151">
        <v>0</v>
      </c>
      <c r="AC45" s="569">
        <f t="shared" si="22"/>
        <v>0</v>
      </c>
      <c r="AD45" s="569"/>
      <c r="AE45" s="200">
        <v>0</v>
      </c>
      <c r="AF45" s="200">
        <v>0</v>
      </c>
      <c r="AG45" s="201">
        <v>0</v>
      </c>
      <c r="AH45" s="201">
        <v>0</v>
      </c>
      <c r="AI45" s="245" t="str">
        <f t="shared" si="23"/>
        <v>５</v>
      </c>
      <c r="AJ45" s="149"/>
      <c r="AK45" s="195"/>
    </row>
    <row r="46" spans="1:37" s="55" customFormat="1" ht="6.75" customHeight="1" thickBot="1">
      <c r="A46" s="68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2"/>
      <c r="AK46" s="196"/>
    </row>
    <row r="47" spans="1:37" ht="6.75" customHeight="1">
      <c r="A47" s="328"/>
      <c r="B47" s="328"/>
      <c r="C47" s="328"/>
      <c r="D47" s="328"/>
      <c r="E47" s="328"/>
      <c r="F47" s="328"/>
      <c r="G47" s="328"/>
      <c r="H47" s="328"/>
      <c r="I47" s="328"/>
      <c r="J47" s="328"/>
      <c r="K47" s="328"/>
      <c r="L47" s="328"/>
      <c r="M47" s="328"/>
      <c r="N47" s="328"/>
      <c r="O47" s="328"/>
      <c r="P47" s="328"/>
      <c r="Q47" s="328"/>
      <c r="R47" s="328"/>
      <c r="S47" s="328"/>
      <c r="T47" s="328"/>
      <c r="U47" s="328"/>
      <c r="V47" s="328"/>
      <c r="W47" s="328"/>
      <c r="X47" s="328"/>
      <c r="Y47" s="328"/>
      <c r="Z47" s="328"/>
      <c r="AA47" s="328"/>
      <c r="AB47" s="328"/>
      <c r="AC47" s="328"/>
      <c r="AD47" s="328"/>
      <c r="AE47" s="328"/>
      <c r="AF47" s="328"/>
      <c r="AG47" s="328"/>
      <c r="AH47" s="328"/>
    </row>
    <row r="48" spans="1:37" ht="12.75" customHeight="1">
      <c r="A48" s="342" t="s">
        <v>109</v>
      </c>
    </row>
    <row r="49" s="342" customFormat="1" ht="13.5" customHeight="1"/>
  </sheetData>
  <mergeCells count="40">
    <mergeCell ref="A24:A27"/>
    <mergeCell ref="B24:D26"/>
    <mergeCell ref="E24:G25"/>
    <mergeCell ref="H24:J24"/>
    <mergeCell ref="K24:M24"/>
    <mergeCell ref="AK24:AK27"/>
    <mergeCell ref="AC24:AJ24"/>
    <mergeCell ref="H25:J25"/>
    <mergeCell ref="K25:M25"/>
    <mergeCell ref="N25:P25"/>
    <mergeCell ref="AC25:AE25"/>
    <mergeCell ref="AF25:AJ26"/>
    <mergeCell ref="AC26:AE26"/>
    <mergeCell ref="N24:P24"/>
    <mergeCell ref="Q24:S26"/>
    <mergeCell ref="W24:Y26"/>
    <mergeCell ref="Z24:AB26"/>
    <mergeCell ref="T25:V26"/>
    <mergeCell ref="W36:Y38"/>
    <mergeCell ref="Z36:AB38"/>
    <mergeCell ref="AC39:AD39"/>
    <mergeCell ref="A36:A39"/>
    <mergeCell ref="B36:D38"/>
    <mergeCell ref="E36:G37"/>
    <mergeCell ref="H36:J36"/>
    <mergeCell ref="K36:M36"/>
    <mergeCell ref="H37:J37"/>
    <mergeCell ref="K37:M37"/>
    <mergeCell ref="N37:P37"/>
    <mergeCell ref="N36:P36"/>
    <mergeCell ref="Q36:S38"/>
    <mergeCell ref="AC36:AH36"/>
    <mergeCell ref="AC37:AH38"/>
    <mergeCell ref="T37:V38"/>
    <mergeCell ref="AI36:AI39"/>
    <mergeCell ref="AC45:AD45"/>
    <mergeCell ref="AC44:AD44"/>
    <mergeCell ref="AC43:AD43"/>
    <mergeCell ref="AC42:AD42"/>
    <mergeCell ref="AC41:AD41"/>
  </mergeCells>
  <phoneticPr fontId="4"/>
  <pageMargins left="0.59055118110236227" right="0.19685039370078741" top="0.98425196850393704" bottom="0.39370078740157483" header="0.51181102362204722" footer="0.51181102362204722"/>
  <pageSetup paperSize="9" firstPageNumber="151" orientation="portrait" useFirstPageNumber="1" horizontalDpi="400" verticalDpi="400" r:id="rId1"/>
  <headerFooter alignWithMargins="0"/>
  <colBreaks count="1" manualBreakCount="1">
    <brk id="16" max="4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H112"/>
  <sheetViews>
    <sheetView view="pageBreakPreview" topLeftCell="A28" zoomScaleNormal="100" zoomScaleSheetLayoutView="100" workbookViewId="0">
      <selection activeCell="F34" sqref="F34"/>
    </sheetView>
  </sheetViews>
  <sheetFormatPr defaultColWidth="9" defaultRowHeight="12"/>
  <cols>
    <col min="1" max="1" width="12" style="342" customWidth="1"/>
    <col min="2" max="16" width="5" style="342" customWidth="1"/>
    <col min="17" max="17" width="5.26953125" style="342" customWidth="1"/>
    <col min="18" max="19" width="4.453125" style="342" customWidth="1"/>
    <col min="20" max="22" width="3.7265625" style="342" customWidth="1"/>
    <col min="23" max="28" width="4.6328125" style="342" customWidth="1"/>
    <col min="29" max="29" width="4.81640625" style="342" customWidth="1"/>
    <col min="30" max="31" width="4.08984375" style="342" customWidth="1"/>
    <col min="32" max="32" width="12.453125" style="342" customWidth="1"/>
    <col min="33" max="33" width="9.36328125" style="342" customWidth="1"/>
    <col min="34" max="34" width="4.453125" style="342" customWidth="1"/>
    <col min="35" max="16384" width="9" style="342"/>
  </cols>
  <sheetData>
    <row r="1" s="342" customFormat="1" ht="12.75" customHeight="1"/>
    <row r="2" s="342" customFormat="1" ht="12.75" customHeight="1"/>
    <row r="3" s="342" customFormat="1" ht="12.75" customHeight="1"/>
    <row r="4" s="342" customFormat="1" ht="12.75" customHeight="1"/>
    <row r="5" s="342" customFormat="1" ht="12.75" customHeight="1"/>
    <row r="6" s="342" customFormat="1" ht="12.75" customHeight="1"/>
    <row r="7" s="342" customFormat="1" ht="12.75" customHeight="1"/>
    <row r="8" s="342" customFormat="1" ht="12.75" customHeight="1"/>
    <row r="9" s="342" customFormat="1" ht="12.75" customHeight="1"/>
    <row r="10" s="342" customFormat="1" ht="12.75" customHeight="1"/>
    <row r="11" s="342" customFormat="1" ht="12.75" customHeight="1"/>
    <row r="12" s="342" customFormat="1" ht="12.75" customHeight="1"/>
    <row r="13" s="342" customFormat="1" ht="12.75" customHeight="1"/>
    <row r="14" s="342" customFormat="1" ht="12.75" customHeight="1"/>
    <row r="15" s="342" customFormat="1" ht="12.75" customHeight="1"/>
    <row r="16" s="342" customFormat="1" ht="12.75" customHeight="1"/>
    <row r="17" s="342" customFormat="1" ht="12.75" customHeight="1"/>
    <row r="18" s="342" customFormat="1" ht="12.75" customHeight="1"/>
    <row r="19" s="342" customFormat="1" ht="12.75" customHeight="1"/>
    <row r="20" s="342" customFormat="1" ht="12.75" customHeight="1"/>
    <row r="21" s="342" customFormat="1" ht="12.75" customHeight="1"/>
    <row r="22" s="342" customFormat="1" ht="12.75" customHeight="1"/>
    <row r="23" s="342" customFormat="1" ht="12.75" customHeight="1"/>
    <row r="24" s="342" customFormat="1" ht="12.75" customHeight="1"/>
    <row r="25" s="342" customFormat="1" ht="12.75" customHeight="1"/>
    <row r="26" s="342" customFormat="1" ht="12.75" customHeight="1"/>
    <row r="27" s="342" customFormat="1" ht="12.75" customHeight="1"/>
    <row r="28" s="342" customFormat="1" ht="12.75" customHeight="1"/>
    <row r="29" s="342" customFormat="1" ht="12.75" customHeight="1"/>
    <row r="30" s="342" customFormat="1" ht="12.75" customHeight="1"/>
    <row r="31" s="342" customFormat="1" ht="12.75" customHeight="1"/>
    <row r="32" s="342" customFormat="1" ht="12.75" customHeight="1"/>
    <row r="33" spans="1:33" ht="12.75" customHeight="1"/>
    <row r="34" spans="1:33" ht="12.75" customHeight="1"/>
    <row r="35" spans="1:33" ht="12.75" customHeight="1"/>
    <row r="36" spans="1:33" ht="12.75" customHeight="1"/>
    <row r="37" spans="1:33" ht="12.75" customHeight="1"/>
    <row r="38" spans="1:33" ht="12.75" customHeight="1"/>
    <row r="39" spans="1:33" ht="12.75" customHeight="1"/>
    <row r="40" spans="1:33" ht="12.75" customHeight="1"/>
    <row r="41" spans="1:33" ht="12.75" customHeight="1"/>
    <row r="42" spans="1:33" ht="12.75" customHeight="1"/>
    <row r="43" spans="1:33" ht="12.75" customHeight="1"/>
    <row r="44" spans="1:33" ht="12.75" customHeight="1"/>
    <row r="45" spans="1:33" ht="12.75" customHeight="1"/>
    <row r="46" spans="1:33" ht="19"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9" t="s">
        <v>274</v>
      </c>
      <c r="Q46" s="98" t="s">
        <v>209</v>
      </c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</row>
    <row r="47" spans="1:33" ht="12.75" customHeight="1">
      <c r="P47" s="81" t="s">
        <v>275</v>
      </c>
      <c r="Q47" s="342" t="s">
        <v>200</v>
      </c>
    </row>
    <row r="48" spans="1:33" ht="6.75" customHeight="1" thickBo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</row>
    <row r="49" spans="1:34" s="70" customFormat="1" ht="12.75" customHeight="1">
      <c r="A49" s="571" t="s">
        <v>243</v>
      </c>
      <c r="B49" s="624" t="s">
        <v>111</v>
      </c>
      <c r="C49" s="625"/>
      <c r="D49" s="625"/>
      <c r="E49" s="626"/>
      <c r="F49" s="626"/>
      <c r="G49" s="626"/>
      <c r="H49" s="626"/>
      <c r="I49" s="626"/>
      <c r="J49" s="626"/>
      <c r="K49" s="626"/>
      <c r="L49" s="626"/>
      <c r="M49" s="626"/>
      <c r="N49" s="626"/>
      <c r="O49" s="626"/>
      <c r="P49" s="627"/>
      <c r="Q49" s="624" t="s">
        <v>112</v>
      </c>
      <c r="R49" s="625"/>
      <c r="S49" s="625"/>
      <c r="T49" s="626"/>
      <c r="U49" s="626"/>
      <c r="V49" s="626"/>
      <c r="W49" s="626"/>
      <c r="X49" s="626"/>
      <c r="Y49" s="626"/>
      <c r="Z49" s="626"/>
      <c r="AA49" s="626"/>
      <c r="AB49" s="626"/>
      <c r="AC49" s="626"/>
      <c r="AD49" s="626"/>
      <c r="AE49" s="626"/>
      <c r="AF49" s="626"/>
      <c r="AG49" s="626"/>
      <c r="AH49" s="566" t="s">
        <v>248</v>
      </c>
    </row>
    <row r="50" spans="1:34" s="70" customFormat="1" ht="12.75" customHeight="1">
      <c r="A50" s="573"/>
      <c r="B50" s="628" t="s">
        <v>113</v>
      </c>
      <c r="C50" s="629"/>
      <c r="D50" s="630"/>
      <c r="E50" s="619" t="s">
        <v>276</v>
      </c>
      <c r="F50" s="620"/>
      <c r="G50" s="632"/>
      <c r="H50" s="619" t="s">
        <v>277</v>
      </c>
      <c r="I50" s="620"/>
      <c r="J50" s="632"/>
      <c r="K50" s="619" t="s">
        <v>278</v>
      </c>
      <c r="L50" s="620"/>
      <c r="M50" s="632"/>
      <c r="N50" s="619" t="s">
        <v>114</v>
      </c>
      <c r="O50" s="620"/>
      <c r="P50" s="632"/>
      <c r="Q50" s="628" t="s">
        <v>113</v>
      </c>
      <c r="R50" s="629"/>
      <c r="S50" s="630"/>
      <c r="T50" s="619" t="s">
        <v>276</v>
      </c>
      <c r="U50" s="620"/>
      <c r="V50" s="632"/>
      <c r="W50" s="619" t="s">
        <v>277</v>
      </c>
      <c r="X50" s="620"/>
      <c r="Y50" s="632"/>
      <c r="Z50" s="619" t="s">
        <v>278</v>
      </c>
      <c r="AA50" s="620"/>
      <c r="AB50" s="632"/>
      <c r="AC50" s="619" t="s">
        <v>114</v>
      </c>
      <c r="AD50" s="620"/>
      <c r="AE50" s="620"/>
      <c r="AF50" s="623" t="s">
        <v>115</v>
      </c>
      <c r="AG50" s="619"/>
      <c r="AH50" s="567"/>
    </row>
    <row r="51" spans="1:34" s="70" customFormat="1" ht="12.75" customHeight="1">
      <c r="A51" s="573"/>
      <c r="B51" s="621"/>
      <c r="C51" s="622"/>
      <c r="D51" s="631"/>
      <c r="E51" s="621"/>
      <c r="F51" s="622"/>
      <c r="G51" s="631"/>
      <c r="H51" s="621"/>
      <c r="I51" s="622"/>
      <c r="J51" s="631"/>
      <c r="K51" s="621"/>
      <c r="L51" s="622"/>
      <c r="M51" s="631"/>
      <c r="N51" s="621"/>
      <c r="O51" s="622"/>
      <c r="P51" s="631"/>
      <c r="Q51" s="621"/>
      <c r="R51" s="622"/>
      <c r="S51" s="631"/>
      <c r="T51" s="621"/>
      <c r="U51" s="622"/>
      <c r="V51" s="631"/>
      <c r="W51" s="621"/>
      <c r="X51" s="622"/>
      <c r="Y51" s="631"/>
      <c r="Z51" s="621"/>
      <c r="AA51" s="622"/>
      <c r="AB51" s="631"/>
      <c r="AC51" s="621"/>
      <c r="AD51" s="622"/>
      <c r="AE51" s="622"/>
      <c r="AF51" s="144" t="s">
        <v>279</v>
      </c>
      <c r="AG51" s="142" t="s">
        <v>281</v>
      </c>
      <c r="AH51" s="567"/>
    </row>
    <row r="52" spans="1:34" s="70" customFormat="1" ht="12.75" customHeight="1">
      <c r="A52" s="575"/>
      <c r="B52" s="71" t="s">
        <v>207</v>
      </c>
      <c r="C52" s="71" t="s">
        <v>100</v>
      </c>
      <c r="D52" s="71" t="s">
        <v>101</v>
      </c>
      <c r="E52" s="71" t="s">
        <v>207</v>
      </c>
      <c r="F52" s="71" t="s">
        <v>100</v>
      </c>
      <c r="G52" s="71" t="s">
        <v>101</v>
      </c>
      <c r="H52" s="71" t="s">
        <v>207</v>
      </c>
      <c r="I52" s="71" t="s">
        <v>100</v>
      </c>
      <c r="J52" s="71" t="s">
        <v>101</v>
      </c>
      <c r="K52" s="71" t="s">
        <v>207</v>
      </c>
      <c r="L52" s="71" t="s">
        <v>100</v>
      </c>
      <c r="M52" s="71" t="s">
        <v>101</v>
      </c>
      <c r="N52" s="71" t="s">
        <v>207</v>
      </c>
      <c r="O52" s="71" t="s">
        <v>100</v>
      </c>
      <c r="P52" s="71" t="s">
        <v>101</v>
      </c>
      <c r="Q52" s="71" t="s">
        <v>110</v>
      </c>
      <c r="R52" s="71" t="s">
        <v>100</v>
      </c>
      <c r="S52" s="71" t="s">
        <v>101</v>
      </c>
      <c r="T52" s="71" t="s">
        <v>159</v>
      </c>
      <c r="U52" s="71" t="s">
        <v>100</v>
      </c>
      <c r="V52" s="71" t="s">
        <v>101</v>
      </c>
      <c r="W52" s="71" t="s">
        <v>110</v>
      </c>
      <c r="X52" s="71" t="s">
        <v>100</v>
      </c>
      <c r="Y52" s="71" t="s">
        <v>101</v>
      </c>
      <c r="Z52" s="71" t="s">
        <v>110</v>
      </c>
      <c r="AA52" s="71" t="s">
        <v>100</v>
      </c>
      <c r="AB52" s="72" t="s">
        <v>101</v>
      </c>
      <c r="AC52" s="71" t="s">
        <v>110</v>
      </c>
      <c r="AD52" s="71" t="s">
        <v>100</v>
      </c>
      <c r="AE52" s="72" t="s">
        <v>101</v>
      </c>
      <c r="AF52" s="145" t="s">
        <v>280</v>
      </c>
      <c r="AG52" s="143" t="s">
        <v>282</v>
      </c>
      <c r="AH52" s="568"/>
    </row>
    <row r="53" spans="1:34" s="55" customFormat="1" ht="6.75" customHeight="1">
      <c r="A53" s="61"/>
      <c r="B53" s="346"/>
      <c r="C53" s="346"/>
      <c r="D53" s="346"/>
      <c r="E53" s="346"/>
      <c r="F53" s="346"/>
      <c r="G53" s="346"/>
      <c r="H53" s="346"/>
      <c r="I53" s="346"/>
      <c r="J53" s="346"/>
      <c r="K53" s="346"/>
      <c r="L53" s="346"/>
      <c r="M53" s="346"/>
      <c r="N53" s="346"/>
      <c r="O53" s="346"/>
      <c r="P53" s="346"/>
      <c r="Q53" s="346"/>
      <c r="R53" s="346"/>
      <c r="S53" s="346"/>
      <c r="T53" s="346"/>
      <c r="U53" s="346"/>
      <c r="V53" s="346"/>
      <c r="W53" s="346"/>
      <c r="X53" s="346"/>
      <c r="Y53" s="346"/>
      <c r="Z53" s="346"/>
      <c r="AA53" s="346"/>
      <c r="AB53" s="346"/>
      <c r="AC53" s="66"/>
      <c r="AH53" s="108"/>
    </row>
    <row r="54" spans="1:34" s="55" customFormat="1" ht="12.75" customHeight="1">
      <c r="A54" s="64" t="s">
        <v>217</v>
      </c>
      <c r="B54" s="146">
        <f>C54+D54</f>
        <v>15</v>
      </c>
      <c r="C54" s="146">
        <f>F54+I54+L54+O54</f>
        <v>10</v>
      </c>
      <c r="D54" s="146">
        <f>G54+J54+M54+P54</f>
        <v>5</v>
      </c>
      <c r="E54" s="146">
        <f>F54+G54</f>
        <v>0</v>
      </c>
      <c r="F54" s="146">
        <v>0</v>
      </c>
      <c r="G54" s="146">
        <v>0</v>
      </c>
      <c r="H54" s="146">
        <f>I54+J54</f>
        <v>9</v>
      </c>
      <c r="I54" s="146">
        <v>7</v>
      </c>
      <c r="J54" s="146">
        <v>2</v>
      </c>
      <c r="K54" s="146">
        <f>L54+M54</f>
        <v>6</v>
      </c>
      <c r="L54" s="146">
        <v>3</v>
      </c>
      <c r="M54" s="146">
        <v>3</v>
      </c>
      <c r="N54" s="146">
        <f>O54+P54</f>
        <v>0</v>
      </c>
      <c r="O54" s="146">
        <v>0</v>
      </c>
      <c r="P54" s="146">
        <v>0</v>
      </c>
      <c r="Q54" s="146">
        <f>R54+S54</f>
        <v>92</v>
      </c>
      <c r="R54" s="146">
        <f>U54+X54+AA54+AD54</f>
        <v>44</v>
      </c>
      <c r="S54" s="146">
        <f>V54+Y54+AB54+AE54</f>
        <v>48</v>
      </c>
      <c r="T54" s="146">
        <f>U54+V54</f>
        <v>0</v>
      </c>
      <c r="U54" s="146">
        <v>0</v>
      </c>
      <c r="V54" s="146">
        <v>0</v>
      </c>
      <c r="W54" s="146">
        <f>X54+Y54</f>
        <v>35</v>
      </c>
      <c r="X54" s="146">
        <v>26</v>
      </c>
      <c r="Y54" s="146">
        <v>9</v>
      </c>
      <c r="Z54" s="146">
        <f>AA54+AB54</f>
        <v>57</v>
      </c>
      <c r="AA54" s="146">
        <v>18</v>
      </c>
      <c r="AB54" s="146">
        <v>39</v>
      </c>
      <c r="AC54" s="146">
        <f>AD54+AE54</f>
        <v>0</v>
      </c>
      <c r="AD54" s="146">
        <v>0</v>
      </c>
      <c r="AE54" s="147">
        <v>0</v>
      </c>
      <c r="AF54" s="147">
        <v>76</v>
      </c>
      <c r="AG54" s="147">
        <v>2</v>
      </c>
      <c r="AH54" s="252" t="s">
        <v>215</v>
      </c>
    </row>
    <row r="55" spans="1:34" s="55" customFormat="1" ht="12.75" customHeight="1">
      <c r="A55" s="67" t="s">
        <v>234</v>
      </c>
      <c r="B55" s="146">
        <f t="shared" ref="B55:B58" si="0">C55+D55</f>
        <v>9</v>
      </c>
      <c r="C55" s="146">
        <f t="shared" ref="C55:C58" si="1">F55+I55+L55+O55</f>
        <v>4</v>
      </c>
      <c r="D55" s="146">
        <f t="shared" ref="D55:D58" si="2">G55+J55+M55+P55</f>
        <v>5</v>
      </c>
      <c r="E55" s="146">
        <f t="shared" ref="E55:E58" si="3">F55+G55</f>
        <v>0</v>
      </c>
      <c r="F55" s="146">
        <v>0</v>
      </c>
      <c r="G55" s="146">
        <v>0</v>
      </c>
      <c r="H55" s="146">
        <f t="shared" ref="H55:H58" si="4">I55+J55</f>
        <v>4</v>
      </c>
      <c r="I55" s="146">
        <v>2</v>
      </c>
      <c r="J55" s="146">
        <v>2</v>
      </c>
      <c r="K55" s="146">
        <f t="shared" ref="K55:K58" si="5">L55+M55</f>
        <v>4</v>
      </c>
      <c r="L55" s="146">
        <v>2</v>
      </c>
      <c r="M55" s="146">
        <v>2</v>
      </c>
      <c r="N55" s="146">
        <f t="shared" ref="N55:N58" si="6">O55+P55</f>
        <v>1</v>
      </c>
      <c r="O55" s="146">
        <v>0</v>
      </c>
      <c r="P55" s="146">
        <v>1</v>
      </c>
      <c r="Q55" s="146">
        <f t="shared" ref="Q55:Q58" si="7">R55+S55</f>
        <v>68</v>
      </c>
      <c r="R55" s="146">
        <f t="shared" ref="R55:R58" si="8">U55+X55+AA55+AD55</f>
        <v>38</v>
      </c>
      <c r="S55" s="146">
        <f t="shared" ref="S55:S58" si="9">V55+Y55+AB55+AE55</f>
        <v>30</v>
      </c>
      <c r="T55" s="146">
        <f t="shared" ref="T55:T58" si="10">U55+V55</f>
        <v>0</v>
      </c>
      <c r="U55" s="146">
        <v>0</v>
      </c>
      <c r="V55" s="146">
        <v>0</v>
      </c>
      <c r="W55" s="146">
        <f t="shared" ref="W55:W58" si="11">X55+Y55</f>
        <v>25</v>
      </c>
      <c r="X55" s="146">
        <v>20</v>
      </c>
      <c r="Y55" s="146">
        <v>5</v>
      </c>
      <c r="Z55" s="146">
        <f t="shared" ref="Z55:Z58" si="12">AA55+AB55</f>
        <v>43</v>
      </c>
      <c r="AA55" s="146">
        <v>18</v>
      </c>
      <c r="AB55" s="146">
        <v>25</v>
      </c>
      <c r="AC55" s="146">
        <f t="shared" ref="AC55:AC58" si="13">AD55+AE55</f>
        <v>0</v>
      </c>
      <c r="AD55" s="146">
        <v>0</v>
      </c>
      <c r="AE55" s="146">
        <v>0</v>
      </c>
      <c r="AF55" s="147">
        <v>18</v>
      </c>
      <c r="AG55" s="147">
        <v>1</v>
      </c>
      <c r="AH55" s="252" t="s">
        <v>294</v>
      </c>
    </row>
    <row r="56" spans="1:34" s="55" customFormat="1" ht="12.75" customHeight="1">
      <c r="A56" s="67" t="s">
        <v>270</v>
      </c>
      <c r="B56" s="146">
        <f t="shared" si="0"/>
        <v>8</v>
      </c>
      <c r="C56" s="146">
        <f t="shared" si="1"/>
        <v>5</v>
      </c>
      <c r="D56" s="146">
        <f t="shared" si="2"/>
        <v>3</v>
      </c>
      <c r="E56" s="146">
        <f t="shared" si="3"/>
        <v>0</v>
      </c>
      <c r="F56" s="146">
        <v>0</v>
      </c>
      <c r="G56" s="146">
        <v>0</v>
      </c>
      <c r="H56" s="146">
        <f t="shared" si="4"/>
        <v>3</v>
      </c>
      <c r="I56" s="146">
        <v>2</v>
      </c>
      <c r="J56" s="146">
        <v>1</v>
      </c>
      <c r="K56" s="146">
        <f t="shared" si="5"/>
        <v>5</v>
      </c>
      <c r="L56" s="146">
        <v>3</v>
      </c>
      <c r="M56" s="146">
        <v>2</v>
      </c>
      <c r="N56" s="146">
        <f t="shared" si="6"/>
        <v>0</v>
      </c>
      <c r="O56" s="146">
        <v>0</v>
      </c>
      <c r="P56" s="146">
        <v>0</v>
      </c>
      <c r="Q56" s="146">
        <f t="shared" si="7"/>
        <v>70</v>
      </c>
      <c r="R56" s="146">
        <f t="shared" si="8"/>
        <v>40</v>
      </c>
      <c r="S56" s="146">
        <f t="shared" si="9"/>
        <v>30</v>
      </c>
      <c r="T56" s="146">
        <f t="shared" si="10"/>
        <v>0</v>
      </c>
      <c r="U56" s="146">
        <v>0</v>
      </c>
      <c r="V56" s="146">
        <v>0</v>
      </c>
      <c r="W56" s="146">
        <f t="shared" si="11"/>
        <v>31</v>
      </c>
      <c r="X56" s="146">
        <v>18</v>
      </c>
      <c r="Y56" s="146">
        <v>13</v>
      </c>
      <c r="Z56" s="146">
        <f t="shared" si="12"/>
        <v>37</v>
      </c>
      <c r="AA56" s="146">
        <v>22</v>
      </c>
      <c r="AB56" s="146">
        <v>15</v>
      </c>
      <c r="AC56" s="146">
        <f t="shared" si="13"/>
        <v>2</v>
      </c>
      <c r="AD56" s="146">
        <v>0</v>
      </c>
      <c r="AE56" s="146">
        <v>2</v>
      </c>
      <c r="AF56" s="146">
        <v>0</v>
      </c>
      <c r="AG56" s="147">
        <v>0</v>
      </c>
      <c r="AH56" s="252" t="s">
        <v>295</v>
      </c>
    </row>
    <row r="57" spans="1:34" s="55" customFormat="1" ht="12.75" customHeight="1">
      <c r="A57" s="67" t="s">
        <v>271</v>
      </c>
      <c r="B57" s="146">
        <f t="shared" si="0"/>
        <v>10</v>
      </c>
      <c r="C57" s="146">
        <f t="shared" si="1"/>
        <v>6</v>
      </c>
      <c r="D57" s="146">
        <f t="shared" si="2"/>
        <v>4</v>
      </c>
      <c r="E57" s="146">
        <f t="shared" si="3"/>
        <v>0</v>
      </c>
      <c r="F57" s="146">
        <v>0</v>
      </c>
      <c r="G57" s="146">
        <v>0</v>
      </c>
      <c r="H57" s="146">
        <f t="shared" si="4"/>
        <v>6</v>
      </c>
      <c r="I57" s="146">
        <v>6</v>
      </c>
      <c r="J57" s="146">
        <v>0</v>
      </c>
      <c r="K57" s="146">
        <f t="shared" si="5"/>
        <v>3</v>
      </c>
      <c r="L57" s="146">
        <v>0</v>
      </c>
      <c r="M57" s="146">
        <v>3</v>
      </c>
      <c r="N57" s="146">
        <f t="shared" si="6"/>
        <v>1</v>
      </c>
      <c r="O57" s="146">
        <v>0</v>
      </c>
      <c r="P57" s="146">
        <v>1</v>
      </c>
      <c r="Q57" s="146">
        <f t="shared" si="7"/>
        <v>68</v>
      </c>
      <c r="R57" s="146">
        <f t="shared" si="8"/>
        <v>27</v>
      </c>
      <c r="S57" s="146">
        <f t="shared" si="9"/>
        <v>41</v>
      </c>
      <c r="T57" s="146">
        <f t="shared" si="10"/>
        <v>0</v>
      </c>
      <c r="U57" s="146">
        <v>0</v>
      </c>
      <c r="V57" s="146">
        <v>0</v>
      </c>
      <c r="W57" s="146">
        <f t="shared" si="11"/>
        <v>21</v>
      </c>
      <c r="X57" s="146">
        <v>9</v>
      </c>
      <c r="Y57" s="146">
        <v>12</v>
      </c>
      <c r="Z57" s="146">
        <f t="shared" si="12"/>
        <v>47</v>
      </c>
      <c r="AA57" s="146">
        <v>18</v>
      </c>
      <c r="AB57" s="146">
        <v>29</v>
      </c>
      <c r="AC57" s="146">
        <f t="shared" si="13"/>
        <v>0</v>
      </c>
      <c r="AD57" s="146">
        <v>0</v>
      </c>
      <c r="AE57" s="146">
        <v>0</v>
      </c>
      <c r="AF57" s="148">
        <v>44</v>
      </c>
      <c r="AG57" s="147">
        <v>0</v>
      </c>
      <c r="AH57" s="252" t="s">
        <v>296</v>
      </c>
    </row>
    <row r="58" spans="1:34" s="91" customFormat="1" ht="12.75" customHeight="1">
      <c r="A58" s="92" t="s">
        <v>272</v>
      </c>
      <c r="B58" s="251">
        <f t="shared" si="0"/>
        <v>4</v>
      </c>
      <c r="C58" s="251">
        <f t="shared" si="1"/>
        <v>4</v>
      </c>
      <c r="D58" s="251">
        <f t="shared" si="2"/>
        <v>0</v>
      </c>
      <c r="E58" s="251">
        <f t="shared" si="3"/>
        <v>0</v>
      </c>
      <c r="F58" s="251">
        <v>0</v>
      </c>
      <c r="G58" s="251">
        <v>0</v>
      </c>
      <c r="H58" s="251">
        <f t="shared" si="4"/>
        <v>1</v>
      </c>
      <c r="I58" s="251">
        <v>1</v>
      </c>
      <c r="J58" s="251">
        <v>0</v>
      </c>
      <c r="K58" s="251">
        <f t="shared" si="5"/>
        <v>3</v>
      </c>
      <c r="L58" s="251">
        <v>3</v>
      </c>
      <c r="M58" s="251">
        <v>0</v>
      </c>
      <c r="N58" s="251">
        <f t="shared" si="6"/>
        <v>0</v>
      </c>
      <c r="O58" s="251">
        <v>0</v>
      </c>
      <c r="P58" s="251">
        <v>0</v>
      </c>
      <c r="Q58" s="251">
        <f t="shared" si="7"/>
        <v>53</v>
      </c>
      <c r="R58" s="251">
        <f t="shared" si="8"/>
        <v>30</v>
      </c>
      <c r="S58" s="251">
        <f t="shared" si="9"/>
        <v>23</v>
      </c>
      <c r="T58" s="251">
        <f t="shared" si="10"/>
        <v>0</v>
      </c>
      <c r="U58" s="251">
        <v>0</v>
      </c>
      <c r="V58" s="251">
        <v>0</v>
      </c>
      <c r="W58" s="251">
        <f t="shared" si="11"/>
        <v>12</v>
      </c>
      <c r="X58" s="251">
        <v>10</v>
      </c>
      <c r="Y58" s="251">
        <v>2</v>
      </c>
      <c r="Z58" s="251">
        <f t="shared" si="12"/>
        <v>30</v>
      </c>
      <c r="AA58" s="251">
        <v>16</v>
      </c>
      <c r="AB58" s="251">
        <v>14</v>
      </c>
      <c r="AC58" s="251">
        <f t="shared" si="13"/>
        <v>11</v>
      </c>
      <c r="AD58" s="251">
        <v>4</v>
      </c>
      <c r="AE58" s="251">
        <v>7</v>
      </c>
      <c r="AF58" s="402"/>
      <c r="AG58" s="403"/>
      <c r="AH58" s="253" t="s">
        <v>297</v>
      </c>
    </row>
    <row r="59" spans="1:34" s="55" customFormat="1" ht="6.75" customHeight="1" thickBot="1">
      <c r="A59" s="73" t="s">
        <v>116</v>
      </c>
      <c r="B59" s="74" t="s">
        <v>116</v>
      </c>
      <c r="C59" s="74" t="s">
        <v>116</v>
      </c>
      <c r="D59" s="74" t="s">
        <v>116</v>
      </c>
      <c r="E59" s="74"/>
      <c r="F59" s="74"/>
      <c r="G59" s="74"/>
      <c r="H59" s="74" t="s">
        <v>116</v>
      </c>
      <c r="I59" s="74"/>
      <c r="J59" s="74"/>
      <c r="K59" s="74" t="s">
        <v>116</v>
      </c>
      <c r="L59" s="74"/>
      <c r="M59" s="74"/>
      <c r="N59" s="74"/>
      <c r="O59" s="74"/>
      <c r="P59" s="74"/>
      <c r="Q59" s="74" t="s">
        <v>116</v>
      </c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107"/>
    </row>
    <row r="60" spans="1:34" ht="6.75" customHeight="1">
      <c r="A60" s="150"/>
    </row>
    <row r="61" spans="1:34" ht="12.75" customHeight="1">
      <c r="A61" s="342" t="s">
        <v>342</v>
      </c>
    </row>
    <row r="62" spans="1:34" ht="12.75" customHeight="1">
      <c r="A62" s="342" t="s">
        <v>109</v>
      </c>
      <c r="Y62" s="342" t="s">
        <v>116</v>
      </c>
    </row>
    <row r="63" spans="1:34" ht="12.75" customHeight="1"/>
    <row r="64" spans="1:34" ht="12.75" customHeight="1"/>
    <row r="65" spans="17:17" ht="12" customHeight="1"/>
    <row r="66" spans="17:17" ht="12" customHeight="1"/>
    <row r="67" spans="17:17" ht="12" customHeight="1"/>
    <row r="68" spans="17:17" ht="12" customHeight="1"/>
    <row r="69" spans="17:17" ht="12" customHeight="1"/>
    <row r="70" spans="17:17" ht="12" customHeight="1"/>
    <row r="71" spans="17:17" ht="12" customHeight="1">
      <c r="Q71" s="328"/>
    </row>
    <row r="72" spans="17:17" ht="12" customHeight="1"/>
    <row r="73" spans="17:17" ht="12" customHeight="1"/>
    <row r="74" spans="17:17" ht="12" customHeight="1"/>
    <row r="75" spans="17:17" ht="12" customHeight="1"/>
    <row r="76" spans="17:17" ht="12" customHeight="1"/>
    <row r="77" spans="17:17" ht="12" customHeight="1"/>
    <row r="78" spans="17:17" ht="12" customHeight="1"/>
    <row r="79" spans="17:17" ht="12" customHeight="1"/>
    <row r="80" spans="17:17" ht="12" customHeight="1"/>
    <row r="81" s="342" customFormat="1" ht="12" customHeight="1"/>
    <row r="82" s="342" customFormat="1" ht="12" customHeight="1"/>
    <row r="83" s="342" customFormat="1" ht="12" customHeight="1"/>
    <row r="84" s="342" customFormat="1" ht="12" customHeight="1"/>
    <row r="85" s="342" customFormat="1" ht="12" customHeight="1"/>
    <row r="86" s="342" customFormat="1" ht="12" customHeight="1"/>
    <row r="87" s="342" customFormat="1" ht="12" customHeight="1"/>
    <row r="88" s="342" customFormat="1" ht="12" customHeight="1"/>
    <row r="89" s="342" customFormat="1" ht="12" customHeight="1"/>
    <row r="90" s="342" customFormat="1" ht="12" customHeight="1"/>
    <row r="91" s="342" customFormat="1" ht="12" customHeight="1"/>
    <row r="92" s="342" customFormat="1" ht="12" customHeight="1"/>
    <row r="93" s="342" customFormat="1" ht="12" customHeight="1"/>
    <row r="94" s="342" customFormat="1" ht="12" customHeight="1"/>
    <row r="95" s="342" customFormat="1" ht="12" customHeight="1"/>
    <row r="96" s="342" customFormat="1" ht="12" customHeight="1"/>
    <row r="97" s="342" customFormat="1" ht="12" customHeight="1"/>
    <row r="98" s="342" customFormat="1" ht="12" customHeight="1"/>
    <row r="99" s="342" customFormat="1" ht="12" customHeight="1"/>
    <row r="100" s="342" customFormat="1" ht="12" customHeight="1"/>
    <row r="101" s="342" customFormat="1" ht="12" customHeight="1"/>
    <row r="102" s="342" customFormat="1" ht="12" customHeight="1"/>
    <row r="103" s="342" customFormat="1" ht="12" customHeight="1"/>
    <row r="104" s="342" customFormat="1" ht="12" customHeight="1"/>
    <row r="105" s="342" customFormat="1" ht="12" customHeight="1"/>
    <row r="106" s="342" customFormat="1" ht="12" customHeight="1"/>
    <row r="107" s="342" customFormat="1" ht="12" customHeight="1"/>
    <row r="108" s="342" customFormat="1" ht="12" customHeight="1"/>
    <row r="109" s="342" customFormat="1" ht="12" customHeight="1"/>
    <row r="110" s="342" customFormat="1" ht="12" customHeight="1"/>
    <row r="111" s="342" customFormat="1" ht="12" customHeight="1"/>
    <row r="112" s="342" customFormat="1" ht="12" customHeight="1"/>
  </sheetData>
  <mergeCells count="15">
    <mergeCell ref="AC50:AE51"/>
    <mergeCell ref="AH49:AH52"/>
    <mergeCell ref="AF50:AG50"/>
    <mergeCell ref="A49:A52"/>
    <mergeCell ref="B49:P49"/>
    <mergeCell ref="Q49:AG49"/>
    <mergeCell ref="B50:D51"/>
    <mergeCell ref="E50:G51"/>
    <mergeCell ref="H50:J51"/>
    <mergeCell ref="K50:M51"/>
    <mergeCell ref="N50:P51"/>
    <mergeCell ref="Q50:S51"/>
    <mergeCell ref="T50:V51"/>
    <mergeCell ref="W50:Y51"/>
    <mergeCell ref="Z50:AB51"/>
  </mergeCells>
  <phoneticPr fontId="4"/>
  <pageMargins left="0.59055118110236227" right="0.19685039370078741" top="0.98425196850393704" bottom="0.39370078740157483" header="0.51181102362204722" footer="0.51181102362204722"/>
  <pageSetup paperSize="9" firstPageNumber="151" orientation="portrait" useFirstPageNumber="1" horizontalDpi="400" verticalDpi="400" r:id="rId1"/>
  <headerFooter alignWithMargins="0"/>
  <colBreaks count="1" manualBreakCount="1">
    <brk id="1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955F9-E5B5-47A7-ADEC-43140BCE1EE4}">
  <dimension ref="A1:V38"/>
  <sheetViews>
    <sheetView view="pageBreakPreview" zoomScaleNormal="100" zoomScaleSheetLayoutView="100" workbookViewId="0">
      <selection activeCell="B3" sqref="B3:K3"/>
    </sheetView>
  </sheetViews>
  <sheetFormatPr defaultColWidth="9" defaultRowHeight="12"/>
  <cols>
    <col min="1" max="1" width="10.6328125" style="342" customWidth="1"/>
    <col min="2" max="22" width="8.6328125" style="342" customWidth="1"/>
    <col min="23" max="16384" width="9" style="342"/>
  </cols>
  <sheetData>
    <row r="1" spans="1:22" ht="20" customHeight="1">
      <c r="A1" s="98" t="s">
        <v>319</v>
      </c>
      <c r="B1" s="98"/>
      <c r="C1" s="98"/>
      <c r="D1" s="98"/>
      <c r="E1" s="98"/>
      <c r="F1" s="98"/>
      <c r="G1" s="98"/>
      <c r="H1" s="98"/>
      <c r="I1" s="98"/>
      <c r="J1" s="98"/>
      <c r="K1" s="99" t="s">
        <v>321</v>
      </c>
      <c r="L1" s="98" t="s">
        <v>322</v>
      </c>
      <c r="M1" s="98"/>
      <c r="N1" s="98"/>
      <c r="O1" s="98"/>
      <c r="P1" s="98"/>
      <c r="Q1" s="98"/>
      <c r="R1" s="98"/>
      <c r="S1" s="98"/>
      <c r="T1" s="98"/>
      <c r="U1" s="98"/>
    </row>
    <row r="2" spans="1:22" ht="8" customHeight="1" thickBot="1">
      <c r="V2" s="9"/>
    </row>
    <row r="3" spans="1:22" s="150" customFormat="1" ht="18" customHeight="1">
      <c r="A3" s="491" t="s">
        <v>72</v>
      </c>
      <c r="B3" s="654" t="s">
        <v>325</v>
      </c>
      <c r="C3" s="655"/>
      <c r="D3" s="655"/>
      <c r="E3" s="655"/>
      <c r="F3" s="655"/>
      <c r="G3" s="655"/>
      <c r="H3" s="655"/>
      <c r="I3" s="655"/>
      <c r="J3" s="655"/>
      <c r="K3" s="655"/>
      <c r="L3" s="286" t="s">
        <v>326</v>
      </c>
      <c r="M3" s="286"/>
      <c r="N3" s="286"/>
      <c r="O3" s="287"/>
      <c r="P3" s="498" t="s">
        <v>73</v>
      </c>
      <c r="Q3" s="499"/>
      <c r="R3" s="499"/>
      <c r="S3" s="499"/>
      <c r="T3" s="499"/>
      <c r="U3" s="499"/>
      <c r="V3" s="501" t="s">
        <v>184</v>
      </c>
    </row>
    <row r="4" spans="1:22" s="150" customFormat="1" ht="18" customHeight="1">
      <c r="A4" s="493"/>
      <c r="B4" s="486" t="s">
        <v>74</v>
      </c>
      <c r="C4" s="488"/>
      <c r="D4" s="486" t="s">
        <v>75</v>
      </c>
      <c r="E4" s="488"/>
      <c r="F4" s="486" t="s">
        <v>76</v>
      </c>
      <c r="G4" s="488"/>
      <c r="H4" s="486" t="s">
        <v>77</v>
      </c>
      <c r="I4" s="488"/>
      <c r="J4" s="486" t="s">
        <v>78</v>
      </c>
      <c r="K4" s="488"/>
      <c r="L4" s="486" t="s">
        <v>79</v>
      </c>
      <c r="M4" s="488"/>
      <c r="N4" s="486" t="s">
        <v>80</v>
      </c>
      <c r="O4" s="488"/>
      <c r="P4" s="486" t="s">
        <v>81</v>
      </c>
      <c r="Q4" s="488"/>
      <c r="R4" s="486" t="s">
        <v>82</v>
      </c>
      <c r="S4" s="488"/>
      <c r="T4" s="486" t="s">
        <v>83</v>
      </c>
      <c r="U4" s="487"/>
      <c r="V4" s="482"/>
    </row>
    <row r="5" spans="1:22" s="150" customFormat="1" ht="18" customHeight="1">
      <c r="A5" s="495"/>
      <c r="B5" s="2" t="s">
        <v>84</v>
      </c>
      <c r="C5" s="2" t="s">
        <v>85</v>
      </c>
      <c r="D5" s="2" t="s">
        <v>84</v>
      </c>
      <c r="E5" s="2" t="s">
        <v>85</v>
      </c>
      <c r="F5" s="2" t="s">
        <v>84</v>
      </c>
      <c r="G5" s="2" t="s">
        <v>85</v>
      </c>
      <c r="H5" s="2" t="s">
        <v>84</v>
      </c>
      <c r="I5" s="2" t="s">
        <v>85</v>
      </c>
      <c r="J5" s="2" t="s">
        <v>84</v>
      </c>
      <c r="K5" s="2" t="s">
        <v>85</v>
      </c>
      <c r="L5" s="2" t="s">
        <v>84</v>
      </c>
      <c r="M5" s="2" t="s">
        <v>85</v>
      </c>
      <c r="N5" s="2" t="s">
        <v>84</v>
      </c>
      <c r="O5" s="2" t="s">
        <v>85</v>
      </c>
      <c r="P5" s="2" t="s">
        <v>84</v>
      </c>
      <c r="Q5" s="2" t="s">
        <v>85</v>
      </c>
      <c r="R5" s="2" t="s">
        <v>84</v>
      </c>
      <c r="S5" s="2" t="s">
        <v>85</v>
      </c>
      <c r="T5" s="325" t="s">
        <v>84</v>
      </c>
      <c r="U5" s="343" t="s">
        <v>85</v>
      </c>
      <c r="V5" s="483"/>
    </row>
    <row r="6" spans="1:22" ht="5" customHeight="1">
      <c r="A6" s="36"/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112"/>
    </row>
    <row r="7" spans="1:22" ht="18" customHeight="1">
      <c r="A7" s="50" t="s">
        <v>217</v>
      </c>
      <c r="B7" s="84">
        <f>D7+F7+H7+J7+L7+N7</f>
        <v>2732</v>
      </c>
      <c r="C7" s="84">
        <f>E7+G7+I7+K7+M7+O7</f>
        <v>31516</v>
      </c>
      <c r="D7" s="84">
        <v>516</v>
      </c>
      <c r="E7" s="84">
        <v>14717</v>
      </c>
      <c r="F7" s="84">
        <v>456</v>
      </c>
      <c r="G7" s="84">
        <v>5415</v>
      </c>
      <c r="H7" s="84">
        <v>542</v>
      </c>
      <c r="I7" s="84">
        <v>2535</v>
      </c>
      <c r="J7" s="84">
        <v>427</v>
      </c>
      <c r="K7" s="84">
        <v>5692</v>
      </c>
      <c r="L7" s="84">
        <v>684</v>
      </c>
      <c r="M7" s="84">
        <v>2060</v>
      </c>
      <c r="N7" s="84">
        <v>107</v>
      </c>
      <c r="O7" s="84">
        <v>1097</v>
      </c>
      <c r="P7" s="83" t="s">
        <v>107</v>
      </c>
      <c r="Q7" s="83" t="s">
        <v>107</v>
      </c>
      <c r="R7" s="84">
        <v>992</v>
      </c>
      <c r="S7" s="84">
        <v>3839</v>
      </c>
      <c r="T7" s="84">
        <v>338</v>
      </c>
      <c r="U7" s="84">
        <v>5093</v>
      </c>
      <c r="V7" s="354" t="s">
        <v>215</v>
      </c>
    </row>
    <row r="8" spans="1:22" ht="18" customHeight="1">
      <c r="A8" s="321" t="s">
        <v>234</v>
      </c>
      <c r="B8" s="84">
        <f t="shared" ref="B8:C11" si="0">D8+F8+H8+J8+L8+N8</f>
        <v>1271</v>
      </c>
      <c r="C8" s="84">
        <f t="shared" si="0"/>
        <v>17792</v>
      </c>
      <c r="D8" s="84">
        <v>444</v>
      </c>
      <c r="E8" s="84">
        <v>9699</v>
      </c>
      <c r="F8" s="84">
        <v>249</v>
      </c>
      <c r="G8" s="84">
        <v>2722</v>
      </c>
      <c r="H8" s="84">
        <v>112</v>
      </c>
      <c r="I8" s="84">
        <v>943</v>
      </c>
      <c r="J8" s="84">
        <v>203</v>
      </c>
      <c r="K8" s="84">
        <v>2655</v>
      </c>
      <c r="L8" s="84">
        <v>194</v>
      </c>
      <c r="M8" s="84">
        <v>1125</v>
      </c>
      <c r="N8" s="84">
        <v>69</v>
      </c>
      <c r="O8" s="84">
        <v>648</v>
      </c>
      <c r="P8" s="83">
        <v>933</v>
      </c>
      <c r="Q8" s="83">
        <v>14330</v>
      </c>
      <c r="R8" s="84">
        <v>180</v>
      </c>
      <c r="S8" s="84">
        <v>1475</v>
      </c>
      <c r="T8" s="84">
        <v>113</v>
      </c>
      <c r="U8" s="84">
        <v>1339</v>
      </c>
      <c r="V8" s="354" t="s">
        <v>294</v>
      </c>
    </row>
    <row r="9" spans="1:22" ht="18" customHeight="1">
      <c r="A9" s="321" t="s">
        <v>270</v>
      </c>
      <c r="B9" s="51">
        <f t="shared" si="0"/>
        <v>1791</v>
      </c>
      <c r="C9" s="84">
        <f t="shared" si="0"/>
        <v>18275</v>
      </c>
      <c r="D9" s="33">
        <v>417</v>
      </c>
      <c r="E9" s="33">
        <v>8874</v>
      </c>
      <c r="F9" s="33">
        <v>411</v>
      </c>
      <c r="G9" s="33">
        <v>3220</v>
      </c>
      <c r="H9" s="33">
        <v>295</v>
      </c>
      <c r="I9" s="33">
        <v>1332</v>
      </c>
      <c r="J9" s="33">
        <v>335</v>
      </c>
      <c r="K9" s="33">
        <v>3291</v>
      </c>
      <c r="L9" s="33">
        <v>282</v>
      </c>
      <c r="M9" s="33">
        <v>801</v>
      </c>
      <c r="N9" s="33">
        <v>51</v>
      </c>
      <c r="O9" s="33">
        <v>757</v>
      </c>
      <c r="P9" s="6" t="s">
        <v>107</v>
      </c>
      <c r="Q9" s="6" t="s">
        <v>107</v>
      </c>
      <c r="R9" s="6" t="s">
        <v>107</v>
      </c>
      <c r="S9" s="6" t="s">
        <v>107</v>
      </c>
      <c r="T9" s="6" t="s">
        <v>107</v>
      </c>
      <c r="U9" s="6" t="s">
        <v>107</v>
      </c>
      <c r="V9" s="354" t="s">
        <v>295</v>
      </c>
    </row>
    <row r="10" spans="1:22" ht="18" customHeight="1">
      <c r="A10" s="321" t="s">
        <v>271</v>
      </c>
      <c r="B10" s="51">
        <f t="shared" si="0"/>
        <v>2548</v>
      </c>
      <c r="C10" s="84">
        <f t="shared" si="0"/>
        <v>26490</v>
      </c>
      <c r="D10" s="84">
        <v>604</v>
      </c>
      <c r="E10" s="84">
        <v>12560</v>
      </c>
      <c r="F10" s="84">
        <v>545</v>
      </c>
      <c r="G10" s="84">
        <v>4735</v>
      </c>
      <c r="H10" s="84">
        <v>455</v>
      </c>
      <c r="I10" s="84">
        <v>2360</v>
      </c>
      <c r="J10" s="84">
        <v>475</v>
      </c>
      <c r="K10" s="84">
        <v>4742</v>
      </c>
      <c r="L10" s="84">
        <v>402</v>
      </c>
      <c r="M10" s="84">
        <v>1383</v>
      </c>
      <c r="N10" s="84">
        <v>67</v>
      </c>
      <c r="O10" s="84">
        <v>710</v>
      </c>
      <c r="P10" s="83" t="s">
        <v>107</v>
      </c>
      <c r="Q10" s="83" t="s">
        <v>107</v>
      </c>
      <c r="R10" s="83" t="s">
        <v>107</v>
      </c>
      <c r="S10" s="83" t="s">
        <v>107</v>
      </c>
      <c r="T10" s="83" t="s">
        <v>107</v>
      </c>
      <c r="U10" s="83" t="s">
        <v>107</v>
      </c>
      <c r="V10" s="354" t="s">
        <v>296</v>
      </c>
    </row>
    <row r="11" spans="1:22" s="80" customFormat="1" ht="18" customHeight="1">
      <c r="A11" s="274" t="s">
        <v>272</v>
      </c>
      <c r="B11" s="275">
        <f t="shared" si="0"/>
        <v>2424</v>
      </c>
      <c r="C11" s="89">
        <f t="shared" si="0"/>
        <v>28566</v>
      </c>
      <c r="D11" s="89">
        <v>607</v>
      </c>
      <c r="E11" s="89">
        <v>15049</v>
      </c>
      <c r="F11" s="89">
        <v>475</v>
      </c>
      <c r="G11" s="89">
        <v>4181</v>
      </c>
      <c r="H11" s="89">
        <v>356</v>
      </c>
      <c r="I11" s="89">
        <v>2058</v>
      </c>
      <c r="J11" s="89">
        <v>395</v>
      </c>
      <c r="K11" s="89">
        <v>4938</v>
      </c>
      <c r="L11" s="89">
        <v>529</v>
      </c>
      <c r="M11" s="89">
        <v>1632</v>
      </c>
      <c r="N11" s="89">
        <v>62</v>
      </c>
      <c r="O11" s="89">
        <v>708</v>
      </c>
      <c r="P11" s="404" t="s">
        <v>107</v>
      </c>
      <c r="Q11" s="404" t="s">
        <v>107</v>
      </c>
      <c r="R11" s="404" t="s">
        <v>107</v>
      </c>
      <c r="S11" s="404" t="s">
        <v>107</v>
      </c>
      <c r="T11" s="404" t="s">
        <v>107</v>
      </c>
      <c r="U11" s="404" t="s">
        <v>107</v>
      </c>
      <c r="V11" s="276" t="s">
        <v>297</v>
      </c>
    </row>
    <row r="12" spans="1:22" ht="5" customHeight="1" thickBot="1">
      <c r="A12" s="53"/>
      <c r="B12" s="54"/>
      <c r="C12" s="54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7"/>
    </row>
    <row r="13" spans="1:22" ht="5" customHeight="1"/>
    <row r="14" spans="1:22" ht="18" customHeight="1">
      <c r="A14" s="280" t="s">
        <v>233</v>
      </c>
      <c r="B14" s="280"/>
      <c r="C14" s="280"/>
      <c r="D14" s="280"/>
      <c r="E14" s="280"/>
      <c r="F14" s="280"/>
      <c r="G14" s="280"/>
      <c r="H14" s="280"/>
      <c r="I14" s="280"/>
      <c r="L14" s="280" t="s">
        <v>341</v>
      </c>
    </row>
    <row r="15" spans="1:22" ht="18" customHeight="1">
      <c r="A15" s="342" t="s">
        <v>235</v>
      </c>
    </row>
    <row r="16" spans="1:22" ht="80" customHeight="1"/>
    <row r="17" spans="1:22" ht="20" customHeight="1">
      <c r="A17" s="489" t="s">
        <v>284</v>
      </c>
      <c r="B17" s="489"/>
      <c r="C17" s="489"/>
      <c r="D17" s="489"/>
      <c r="E17" s="489"/>
      <c r="F17" s="489"/>
      <c r="G17" s="489"/>
      <c r="H17" s="489"/>
      <c r="I17" s="489"/>
      <c r="J17" s="489"/>
      <c r="K17" s="489"/>
      <c r="L17" s="489" t="s">
        <v>287</v>
      </c>
      <c r="M17" s="489"/>
      <c r="N17" s="489"/>
      <c r="O17" s="489"/>
      <c r="P17" s="489"/>
      <c r="Q17" s="489"/>
      <c r="R17" s="489"/>
      <c r="S17" s="489"/>
      <c r="T17" s="489"/>
      <c r="U17" s="489"/>
      <c r="V17" s="489"/>
    </row>
    <row r="18" spans="1:22" ht="8" customHeight="1">
      <c r="V18" s="328"/>
    </row>
    <row r="19" spans="1:22" ht="15" customHeight="1">
      <c r="A19" s="492" t="s">
        <v>218</v>
      </c>
      <c r="B19" s="492"/>
      <c r="C19" s="492"/>
      <c r="D19" s="492"/>
      <c r="E19" s="492"/>
      <c r="F19" s="492"/>
      <c r="G19" s="492"/>
      <c r="H19" s="492"/>
      <c r="I19" s="492"/>
      <c r="J19" s="492"/>
      <c r="K19" s="492"/>
      <c r="L19" s="492" t="s">
        <v>126</v>
      </c>
      <c r="M19" s="492"/>
      <c r="N19" s="492"/>
      <c r="O19" s="492"/>
      <c r="P19" s="492"/>
      <c r="Q19" s="492"/>
      <c r="R19" s="492"/>
      <c r="S19" s="492"/>
      <c r="T19" s="492"/>
      <c r="U19" s="492"/>
      <c r="V19" s="492"/>
    </row>
    <row r="20" spans="1:22" s="328" customFormat="1" ht="8" customHeight="1" thickBot="1">
      <c r="V20" s="9"/>
    </row>
    <row r="21" spans="1:22" ht="18" customHeight="1">
      <c r="A21" s="491" t="s">
        <v>117</v>
      </c>
      <c r="B21" s="498" t="s">
        <v>118</v>
      </c>
      <c r="C21" s="499"/>
      <c r="D21" s="499"/>
      <c r="E21" s="499"/>
      <c r="F21" s="499"/>
      <c r="G21" s="500"/>
      <c r="H21" s="498" t="s">
        <v>119</v>
      </c>
      <c r="I21" s="500"/>
      <c r="J21" s="635" t="s">
        <v>197</v>
      </c>
      <c r="K21" s="481" t="s">
        <v>244</v>
      </c>
      <c r="L21" s="641" t="s">
        <v>127</v>
      </c>
      <c r="M21" s="642"/>
      <c r="N21" s="496" t="s">
        <v>10</v>
      </c>
      <c r="O21" s="496" t="s">
        <v>128</v>
      </c>
      <c r="P21" s="496" t="s">
        <v>129</v>
      </c>
      <c r="Q21" s="496" t="s">
        <v>130</v>
      </c>
      <c r="R21" s="496" t="s">
        <v>131</v>
      </c>
      <c r="S21" s="496" t="s">
        <v>132</v>
      </c>
      <c r="T21" s="496" t="s">
        <v>133</v>
      </c>
      <c r="U21" s="496" t="s">
        <v>134</v>
      </c>
      <c r="V21" s="501" t="s">
        <v>135</v>
      </c>
    </row>
    <row r="22" spans="1:22" ht="18" customHeight="1">
      <c r="A22" s="493"/>
      <c r="B22" s="484" t="s">
        <v>120</v>
      </c>
      <c r="C22" s="651" t="s">
        <v>323</v>
      </c>
      <c r="D22" s="652"/>
      <c r="E22" s="652"/>
      <c r="F22" s="652"/>
      <c r="G22" s="653"/>
      <c r="H22" s="277" t="s">
        <v>121</v>
      </c>
      <c r="I22" s="484" t="s">
        <v>245</v>
      </c>
      <c r="J22" s="497"/>
      <c r="K22" s="482"/>
      <c r="L22" s="643"/>
      <c r="M22" s="644"/>
      <c r="N22" s="485"/>
      <c r="O22" s="485"/>
      <c r="P22" s="485"/>
      <c r="Q22" s="485"/>
      <c r="R22" s="485"/>
      <c r="S22" s="485"/>
      <c r="T22" s="485"/>
      <c r="U22" s="485"/>
      <c r="V22" s="483"/>
    </row>
    <row r="23" spans="1:22" ht="18" customHeight="1">
      <c r="A23" s="495"/>
      <c r="B23" s="485"/>
      <c r="C23" s="2" t="s">
        <v>3</v>
      </c>
      <c r="D23" s="2" t="s">
        <v>122</v>
      </c>
      <c r="E23" s="2" t="s">
        <v>123</v>
      </c>
      <c r="F23" s="2" t="s">
        <v>124</v>
      </c>
      <c r="G23" s="2" t="s">
        <v>247</v>
      </c>
      <c r="H23" s="278" t="s">
        <v>125</v>
      </c>
      <c r="I23" s="485"/>
      <c r="J23" s="485"/>
      <c r="K23" s="483"/>
      <c r="L23" s="647" t="s">
        <v>219</v>
      </c>
      <c r="M23" s="648"/>
      <c r="N23" s="84">
        <f t="shared" ref="N23:N26" si="1">+O23+P23+Q23+R23+S23+T23+U23+V23+N31+O31+P31+R31+V31+S31</f>
        <v>266659</v>
      </c>
      <c r="O23" s="84">
        <v>8740</v>
      </c>
      <c r="P23" s="84">
        <v>6536</v>
      </c>
      <c r="Q23" s="84">
        <v>16725</v>
      </c>
      <c r="R23" s="84">
        <v>27852</v>
      </c>
      <c r="S23" s="84">
        <v>11483</v>
      </c>
      <c r="T23" s="84">
        <v>13200</v>
      </c>
      <c r="U23" s="84">
        <v>6017</v>
      </c>
      <c r="V23" s="84">
        <v>13512</v>
      </c>
    </row>
    <row r="24" spans="1:22" ht="18" customHeight="1">
      <c r="A24" s="351" t="s">
        <v>219</v>
      </c>
      <c r="B24" s="198">
        <v>41387</v>
      </c>
      <c r="C24" s="198">
        <f>SUM(D24:G24)</f>
        <v>305845</v>
      </c>
      <c r="D24" s="198">
        <v>95902</v>
      </c>
      <c r="E24" s="198">
        <v>202024</v>
      </c>
      <c r="F24" s="198">
        <v>7919</v>
      </c>
      <c r="G24" s="198">
        <v>0</v>
      </c>
      <c r="H24" s="198">
        <v>88</v>
      </c>
      <c r="I24" s="198">
        <v>11049</v>
      </c>
      <c r="J24" s="198">
        <v>882</v>
      </c>
      <c r="K24" s="179">
        <v>262</v>
      </c>
      <c r="L24" s="637" t="s">
        <v>234</v>
      </c>
      <c r="M24" s="638"/>
      <c r="N24" s="84">
        <f t="shared" si="1"/>
        <v>269494</v>
      </c>
      <c r="O24" s="84">
        <v>8791</v>
      </c>
      <c r="P24" s="84">
        <v>6523</v>
      </c>
      <c r="Q24" s="84">
        <v>16786</v>
      </c>
      <c r="R24" s="84">
        <v>27970</v>
      </c>
      <c r="S24" s="84">
        <v>11602</v>
      </c>
      <c r="T24" s="84">
        <v>13165</v>
      </c>
      <c r="U24" s="84">
        <v>6021</v>
      </c>
      <c r="V24" s="84">
        <v>13676</v>
      </c>
    </row>
    <row r="25" spans="1:22" ht="18" customHeight="1">
      <c r="A25" s="350" t="s">
        <v>234</v>
      </c>
      <c r="B25" s="198">
        <v>40019</v>
      </c>
      <c r="C25" s="198">
        <f t="shared" ref="C25:C28" si="2">SUM(D25:G25)</f>
        <v>213562</v>
      </c>
      <c r="D25" s="198">
        <v>62553</v>
      </c>
      <c r="E25" s="198">
        <v>144641</v>
      </c>
      <c r="F25" s="198">
        <v>5718</v>
      </c>
      <c r="G25" s="198">
        <v>650</v>
      </c>
      <c r="H25" s="198">
        <v>57</v>
      </c>
      <c r="I25" s="198">
        <v>7157</v>
      </c>
      <c r="J25" s="198">
        <v>822</v>
      </c>
      <c r="K25" s="179">
        <v>231</v>
      </c>
      <c r="L25" s="639" t="s">
        <v>270</v>
      </c>
      <c r="M25" s="640"/>
      <c r="N25" s="84">
        <f t="shared" si="1"/>
        <v>267483</v>
      </c>
      <c r="O25" s="84">
        <v>8827</v>
      </c>
      <c r="P25" s="84">
        <v>6643</v>
      </c>
      <c r="Q25" s="84">
        <v>16881</v>
      </c>
      <c r="R25" s="84">
        <v>27723</v>
      </c>
      <c r="S25" s="84">
        <v>11539</v>
      </c>
      <c r="T25" s="84">
        <v>13122</v>
      </c>
      <c r="U25" s="84">
        <v>6048</v>
      </c>
      <c r="V25" s="84">
        <v>13927</v>
      </c>
    </row>
    <row r="26" spans="1:22" ht="18" customHeight="1">
      <c r="A26" s="350" t="s">
        <v>270</v>
      </c>
      <c r="B26" s="199">
        <v>37301</v>
      </c>
      <c r="C26" s="198">
        <f t="shared" si="2"/>
        <v>219838</v>
      </c>
      <c r="D26" s="198">
        <v>66162</v>
      </c>
      <c r="E26" s="198">
        <v>146346</v>
      </c>
      <c r="F26" s="198">
        <v>5025</v>
      </c>
      <c r="G26" s="198">
        <v>2305</v>
      </c>
      <c r="H26" s="198">
        <v>54</v>
      </c>
      <c r="I26" s="198">
        <v>6850</v>
      </c>
      <c r="J26" s="198">
        <v>886</v>
      </c>
      <c r="K26" s="179">
        <v>236</v>
      </c>
      <c r="L26" s="637" t="s">
        <v>271</v>
      </c>
      <c r="M26" s="638"/>
      <c r="N26" s="84">
        <f t="shared" si="1"/>
        <v>278875</v>
      </c>
      <c r="O26" s="84">
        <v>9051</v>
      </c>
      <c r="P26" s="84">
        <v>6920</v>
      </c>
      <c r="Q26" s="84">
        <v>17547</v>
      </c>
      <c r="R26" s="84">
        <v>28136</v>
      </c>
      <c r="S26" s="84">
        <v>12067</v>
      </c>
      <c r="T26" s="84">
        <v>13080</v>
      </c>
      <c r="U26" s="84">
        <v>6310</v>
      </c>
      <c r="V26" s="84">
        <v>14541</v>
      </c>
    </row>
    <row r="27" spans="1:22" ht="18" customHeight="1" thickBot="1">
      <c r="A27" s="350" t="s">
        <v>271</v>
      </c>
      <c r="B27" s="199">
        <v>38382</v>
      </c>
      <c r="C27" s="198">
        <f t="shared" si="2"/>
        <v>237781</v>
      </c>
      <c r="D27" s="198">
        <v>65509</v>
      </c>
      <c r="E27" s="198">
        <v>165001</v>
      </c>
      <c r="F27" s="198">
        <v>4621</v>
      </c>
      <c r="G27" s="198">
        <v>2650</v>
      </c>
      <c r="H27" s="198">
        <v>68</v>
      </c>
      <c r="I27" s="198">
        <v>10519</v>
      </c>
      <c r="J27" s="198">
        <v>957</v>
      </c>
      <c r="K27" s="179">
        <v>280</v>
      </c>
      <c r="L27" s="633" t="s">
        <v>272</v>
      </c>
      <c r="M27" s="634"/>
      <c r="N27" s="100">
        <f>+O27+P27+Q27+R27+S27+T27+U27+V27+N35+O35+P35+R35+V35+S35</f>
        <v>286838</v>
      </c>
      <c r="O27" s="100">
        <v>9306</v>
      </c>
      <c r="P27" s="100">
        <v>7260</v>
      </c>
      <c r="Q27" s="100">
        <v>18010</v>
      </c>
      <c r="R27" s="100">
        <v>29168</v>
      </c>
      <c r="S27" s="100">
        <v>12705</v>
      </c>
      <c r="T27" s="100">
        <v>13441</v>
      </c>
      <c r="U27" s="100">
        <v>6434</v>
      </c>
      <c r="V27" s="100">
        <v>15018</v>
      </c>
    </row>
    <row r="28" spans="1:22" ht="18" customHeight="1" thickBot="1">
      <c r="A28" s="255" t="s">
        <v>272</v>
      </c>
      <c r="B28" s="405">
        <v>36337</v>
      </c>
      <c r="C28" s="256">
        <f t="shared" si="2"/>
        <v>231655</v>
      </c>
      <c r="D28" s="256">
        <v>63996</v>
      </c>
      <c r="E28" s="256">
        <v>159780</v>
      </c>
      <c r="F28" s="256">
        <v>4139</v>
      </c>
      <c r="G28" s="256">
        <v>3740</v>
      </c>
      <c r="H28" s="256">
        <v>81</v>
      </c>
      <c r="I28" s="256">
        <v>9126</v>
      </c>
      <c r="J28" s="256">
        <v>1259</v>
      </c>
      <c r="K28" s="184">
        <v>282</v>
      </c>
      <c r="L28" s="279"/>
      <c r="M28" s="100"/>
      <c r="N28" s="100"/>
      <c r="O28" s="100"/>
      <c r="P28" s="100"/>
      <c r="Q28" s="100"/>
      <c r="R28" s="100"/>
      <c r="S28" s="100"/>
      <c r="T28" s="89"/>
      <c r="U28" s="89"/>
      <c r="V28" s="89"/>
    </row>
    <row r="29" spans="1:22" ht="18" customHeight="1">
      <c r="A29" s="283" t="s">
        <v>285</v>
      </c>
      <c r="B29" s="257"/>
      <c r="C29" s="284"/>
      <c r="D29" s="285"/>
      <c r="E29" s="285"/>
      <c r="F29" s="257"/>
      <c r="G29" s="257"/>
      <c r="H29" s="257"/>
      <c r="I29" s="257"/>
      <c r="J29" s="257"/>
      <c r="K29" s="257"/>
      <c r="L29" s="645" t="s">
        <v>127</v>
      </c>
      <c r="M29" s="645"/>
      <c r="N29" s="496" t="s">
        <v>136</v>
      </c>
      <c r="O29" s="496" t="s">
        <v>137</v>
      </c>
      <c r="P29" s="501" t="s">
        <v>324</v>
      </c>
      <c r="Q29" s="322"/>
      <c r="R29" s="496" t="s">
        <v>138</v>
      </c>
      <c r="S29" s="635" t="s">
        <v>246</v>
      </c>
      <c r="T29" s="498" t="s">
        <v>124</v>
      </c>
      <c r="U29" s="499"/>
      <c r="V29" s="499"/>
    </row>
    <row r="30" spans="1:22" ht="18" customHeight="1">
      <c r="A30" s="328" t="s">
        <v>286</v>
      </c>
      <c r="B30" s="328"/>
      <c r="C30" s="328"/>
      <c r="D30" s="39"/>
      <c r="E30" s="328"/>
      <c r="F30" s="328"/>
      <c r="G30" s="328"/>
      <c r="H30" s="328"/>
      <c r="I30" s="328"/>
      <c r="J30" s="328"/>
      <c r="K30" s="328"/>
      <c r="L30" s="646"/>
      <c r="M30" s="646"/>
      <c r="N30" s="485"/>
      <c r="O30" s="485"/>
      <c r="P30" s="483"/>
      <c r="Q30" s="2" t="s">
        <v>152</v>
      </c>
      <c r="R30" s="485"/>
      <c r="S30" s="636"/>
      <c r="T30" s="325" t="s">
        <v>153</v>
      </c>
      <c r="U30" s="325" t="s">
        <v>154</v>
      </c>
      <c r="V30" s="327" t="s">
        <v>155</v>
      </c>
    </row>
    <row r="31" spans="1:22" ht="18" customHeight="1">
      <c r="L31" s="649" t="s">
        <v>219</v>
      </c>
      <c r="M31" s="650"/>
      <c r="N31" s="51">
        <v>3105</v>
      </c>
      <c r="O31" s="84">
        <v>71095</v>
      </c>
      <c r="P31" s="85">
        <v>82535</v>
      </c>
      <c r="Q31" s="84">
        <v>2371</v>
      </c>
      <c r="R31" s="84">
        <v>211</v>
      </c>
      <c r="S31" s="207">
        <v>0</v>
      </c>
      <c r="T31" s="84">
        <v>4492</v>
      </c>
      <c r="U31" s="84">
        <v>1156</v>
      </c>
      <c r="V31" s="84">
        <f t="shared" ref="V31:V34" si="3">+T31+U31</f>
        <v>5648</v>
      </c>
    </row>
    <row r="32" spans="1:22" ht="18" customHeight="1">
      <c r="L32" s="637" t="s">
        <v>234</v>
      </c>
      <c r="M32" s="638"/>
      <c r="N32" s="51">
        <v>3145</v>
      </c>
      <c r="O32" s="84">
        <v>71229</v>
      </c>
      <c r="P32" s="84">
        <v>83507</v>
      </c>
      <c r="Q32" s="84">
        <v>2350</v>
      </c>
      <c r="R32" s="84">
        <v>210</v>
      </c>
      <c r="S32" s="208">
        <v>1127</v>
      </c>
      <c r="T32" s="84">
        <v>4569</v>
      </c>
      <c r="U32" s="84">
        <v>1173</v>
      </c>
      <c r="V32" s="84">
        <f t="shared" si="3"/>
        <v>5742</v>
      </c>
    </row>
    <row r="33" spans="12:22" ht="18" customHeight="1">
      <c r="L33" s="639" t="s">
        <v>270</v>
      </c>
      <c r="M33" s="640"/>
      <c r="N33" s="51">
        <v>3148</v>
      </c>
      <c r="O33" s="84">
        <v>70282</v>
      </c>
      <c r="P33" s="84">
        <v>81456</v>
      </c>
      <c r="Q33" s="84">
        <v>2240</v>
      </c>
      <c r="R33" s="84">
        <v>207</v>
      </c>
      <c r="S33" s="208">
        <v>1992</v>
      </c>
      <c r="T33" s="84">
        <v>4655</v>
      </c>
      <c r="U33" s="84">
        <v>1033</v>
      </c>
      <c r="V33" s="84">
        <f t="shared" si="3"/>
        <v>5688</v>
      </c>
    </row>
    <row r="34" spans="12:22" ht="18" customHeight="1">
      <c r="L34" s="637" t="s">
        <v>271</v>
      </c>
      <c r="M34" s="638"/>
      <c r="N34" s="51">
        <v>3407</v>
      </c>
      <c r="O34" s="84">
        <v>72552</v>
      </c>
      <c r="P34" s="84">
        <v>86800</v>
      </c>
      <c r="Q34" s="84">
        <v>2212</v>
      </c>
      <c r="R34" s="84">
        <v>211</v>
      </c>
      <c r="S34" s="156">
        <v>2350</v>
      </c>
      <c r="T34" s="84">
        <v>4864</v>
      </c>
      <c r="U34" s="84">
        <v>1039</v>
      </c>
      <c r="V34" s="84">
        <f t="shared" si="3"/>
        <v>5903</v>
      </c>
    </row>
    <row r="35" spans="12:22" ht="18" customHeight="1" thickBot="1">
      <c r="L35" s="633" t="s">
        <v>272</v>
      </c>
      <c r="M35" s="634"/>
      <c r="N35" s="406">
        <v>3436</v>
      </c>
      <c r="O35" s="100">
        <v>74028</v>
      </c>
      <c r="P35" s="100">
        <v>89142</v>
      </c>
      <c r="Q35" s="100">
        <v>2303</v>
      </c>
      <c r="R35" s="100">
        <v>213</v>
      </c>
      <c r="S35" s="407">
        <v>2731</v>
      </c>
      <c r="T35" s="100">
        <v>4878</v>
      </c>
      <c r="U35" s="100">
        <v>1068</v>
      </c>
      <c r="V35" s="100">
        <f>+T35+U35</f>
        <v>5946</v>
      </c>
    </row>
    <row r="36" spans="12:22" ht="18" customHeight="1">
      <c r="L36" s="281" t="s">
        <v>288</v>
      </c>
    </row>
    <row r="37" spans="12:22" ht="18" customHeight="1">
      <c r="L37" s="342" t="s">
        <v>237</v>
      </c>
    </row>
    <row r="38" spans="12:22" ht="18" customHeight="1">
      <c r="L38" s="282" t="s">
        <v>286</v>
      </c>
    </row>
  </sheetData>
  <mergeCells count="53">
    <mergeCell ref="R4:S4"/>
    <mergeCell ref="T4:U4"/>
    <mergeCell ref="A3:A5"/>
    <mergeCell ref="P3:U3"/>
    <mergeCell ref="V3:V5"/>
    <mergeCell ref="B4:C4"/>
    <mergeCell ref="D4:E4"/>
    <mergeCell ref="F4:G4"/>
    <mergeCell ref="H4:I4"/>
    <mergeCell ref="J4:K4"/>
    <mergeCell ref="B3:K3"/>
    <mergeCell ref="C22:G22"/>
    <mergeCell ref="I22:I23"/>
    <mergeCell ref="L4:M4"/>
    <mergeCell ref="N4:O4"/>
    <mergeCell ref="P4:Q4"/>
    <mergeCell ref="A17:K17"/>
    <mergeCell ref="A19:K19"/>
    <mergeCell ref="A21:A23"/>
    <mergeCell ref="B21:G21"/>
    <mergeCell ref="H21:I21"/>
    <mergeCell ref="J21:J23"/>
    <mergeCell ref="K21:K23"/>
    <mergeCell ref="B22:B23"/>
    <mergeCell ref="T29:V29"/>
    <mergeCell ref="L32:M32"/>
    <mergeCell ref="L33:M33"/>
    <mergeCell ref="L34:M34"/>
    <mergeCell ref="L21:M22"/>
    <mergeCell ref="L27:M27"/>
    <mergeCell ref="L29:M30"/>
    <mergeCell ref="L23:M23"/>
    <mergeCell ref="L24:M24"/>
    <mergeCell ref="L25:M25"/>
    <mergeCell ref="L26:M26"/>
    <mergeCell ref="L31:M31"/>
    <mergeCell ref="N21:N22"/>
    <mergeCell ref="O21:O22"/>
    <mergeCell ref="P21:P22"/>
    <mergeCell ref="Q21:Q22"/>
    <mergeCell ref="L35:M35"/>
    <mergeCell ref="N29:N30"/>
    <mergeCell ref="O29:O30"/>
    <mergeCell ref="R29:R30"/>
    <mergeCell ref="S29:S30"/>
    <mergeCell ref="P29:P30"/>
    <mergeCell ref="T21:T22"/>
    <mergeCell ref="U21:U22"/>
    <mergeCell ref="V21:V22"/>
    <mergeCell ref="L17:V17"/>
    <mergeCell ref="L19:V19"/>
    <mergeCell ref="R21:R22"/>
    <mergeCell ref="S21:S22"/>
  </mergeCells>
  <phoneticPr fontId="4"/>
  <pageMargins left="0.59055118110236227" right="0.19685039370078741" top="0.98425196850393704" bottom="0.59055118110236227" header="0.51181102362204722" footer="0.51181102362204722"/>
  <pageSetup paperSize="9" scale="96" firstPageNumber="154" orientation="portrait" useFirstPageNumber="1" horizontalDpi="400" verticalDpi="400" r:id="rId1"/>
  <headerFooter differentOddEven="1" alignWithMargins="0">
    <oddHeader>&amp;L〔12〕教育・文化</oddHeader>
    <oddFooter xml:space="preserve">&amp;C&amp;P </oddFooter>
    <evenHeader>&amp;R〔12〕教育・文化</evenHeader>
    <evenFooter>&amp;C&amp;P</evenFooter>
  </headerFooter>
  <colBreaks count="1" manualBreakCount="1">
    <brk id="11" max="37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67ACB-5E22-4E09-99DF-C6CF4C100548}">
  <dimension ref="A1:W49"/>
  <sheetViews>
    <sheetView view="pageBreakPreview" zoomScaleNormal="100" zoomScaleSheetLayoutView="100" workbookViewId="0">
      <selection activeCell="A2" sqref="A2"/>
    </sheetView>
  </sheetViews>
  <sheetFormatPr defaultColWidth="9" defaultRowHeight="13"/>
  <cols>
    <col min="1" max="1" width="12.6328125" style="76" customWidth="1"/>
    <col min="2" max="17" width="10.08984375" style="76" customWidth="1"/>
    <col min="18" max="18" width="9.6328125" style="104" customWidth="1"/>
    <col min="19" max="19" width="5.08984375" style="76" customWidth="1"/>
    <col min="20" max="16384" width="9" style="76"/>
  </cols>
  <sheetData>
    <row r="1" spans="1:23" s="75" customFormat="1" ht="20" customHeight="1">
      <c r="A1" s="82" t="s">
        <v>330</v>
      </c>
      <c r="B1" s="82"/>
      <c r="C1" s="82"/>
      <c r="D1" s="82"/>
      <c r="E1" s="82"/>
      <c r="F1" s="82"/>
      <c r="G1" s="82"/>
      <c r="H1" s="82"/>
      <c r="I1" s="312" t="s">
        <v>331</v>
      </c>
      <c r="J1" s="82" t="s">
        <v>320</v>
      </c>
      <c r="K1" s="82"/>
      <c r="L1" s="82"/>
      <c r="M1" s="82"/>
      <c r="N1" s="82"/>
      <c r="O1" s="82"/>
      <c r="P1" s="82"/>
      <c r="Q1" s="82"/>
      <c r="R1" s="82"/>
    </row>
    <row r="2" spans="1:23" ht="8" customHeight="1" thickBot="1">
      <c r="R2" s="105"/>
    </row>
    <row r="3" spans="1:23" s="114" customFormat="1" ht="18" customHeight="1">
      <c r="A3" s="641" t="s">
        <v>139</v>
      </c>
      <c r="B3" s="662" t="s">
        <v>328</v>
      </c>
      <c r="C3" s="663"/>
      <c r="D3" s="663"/>
      <c r="E3" s="663"/>
      <c r="F3" s="663"/>
      <c r="G3" s="663"/>
      <c r="H3" s="663"/>
      <c r="I3" s="663"/>
      <c r="J3" s="311" t="s">
        <v>327</v>
      </c>
      <c r="K3" s="357"/>
      <c r="L3" s="357"/>
      <c r="M3" s="357"/>
      <c r="N3" s="357"/>
      <c r="O3" s="357"/>
      <c r="P3" s="357"/>
      <c r="Q3" s="357"/>
      <c r="R3" s="657" t="s">
        <v>164</v>
      </c>
    </row>
    <row r="4" spans="1:23" s="114" customFormat="1" ht="18" customHeight="1">
      <c r="A4" s="656"/>
      <c r="B4" s="665" t="s">
        <v>140</v>
      </c>
      <c r="C4" s="666"/>
      <c r="D4" s="666"/>
      <c r="E4" s="667"/>
      <c r="F4" s="665" t="s">
        <v>141</v>
      </c>
      <c r="G4" s="666"/>
      <c r="H4" s="666"/>
      <c r="I4" s="667"/>
      <c r="J4" s="665" t="s">
        <v>142</v>
      </c>
      <c r="K4" s="666"/>
      <c r="L4" s="666"/>
      <c r="M4" s="667"/>
      <c r="N4" s="665" t="s">
        <v>143</v>
      </c>
      <c r="O4" s="666"/>
      <c r="P4" s="666"/>
      <c r="Q4" s="667"/>
      <c r="R4" s="664"/>
    </row>
    <row r="5" spans="1:23" s="114" customFormat="1" ht="18" customHeight="1">
      <c r="A5" s="643"/>
      <c r="B5" s="313" t="s">
        <v>339</v>
      </c>
      <c r="C5" s="355" t="s">
        <v>4</v>
      </c>
      <c r="D5" s="355" t="s">
        <v>5</v>
      </c>
      <c r="E5" s="313" t="s">
        <v>340</v>
      </c>
      <c r="F5" s="313" t="s">
        <v>339</v>
      </c>
      <c r="G5" s="355" t="s">
        <v>4</v>
      </c>
      <c r="H5" s="355" t="s">
        <v>5</v>
      </c>
      <c r="I5" s="313" t="s">
        <v>340</v>
      </c>
      <c r="J5" s="313" t="s">
        <v>339</v>
      </c>
      <c r="K5" s="355" t="s">
        <v>4</v>
      </c>
      <c r="L5" s="355" t="s">
        <v>5</v>
      </c>
      <c r="M5" s="313" t="s">
        <v>340</v>
      </c>
      <c r="N5" s="313" t="s">
        <v>339</v>
      </c>
      <c r="O5" s="355" t="s">
        <v>4</v>
      </c>
      <c r="P5" s="355" t="s">
        <v>5</v>
      </c>
      <c r="Q5" s="313" t="s">
        <v>340</v>
      </c>
      <c r="R5" s="658"/>
    </row>
    <row r="6" spans="1:23" ht="18" customHeight="1">
      <c r="A6" s="288" t="s">
        <v>217</v>
      </c>
      <c r="B6" s="289">
        <f t="shared" ref="B6:B9" si="0">+C6+D6</f>
        <v>38455</v>
      </c>
      <c r="C6" s="290">
        <v>19390</v>
      </c>
      <c r="D6" s="290">
        <v>19065</v>
      </c>
      <c r="E6" s="290">
        <v>2173</v>
      </c>
      <c r="F6" s="290">
        <f t="shared" ref="F6:F9" si="1">+G6+H6</f>
        <v>7008</v>
      </c>
      <c r="G6" s="290">
        <v>4491</v>
      </c>
      <c r="H6" s="290">
        <v>2517</v>
      </c>
      <c r="I6" s="290">
        <v>514</v>
      </c>
      <c r="J6" s="290">
        <f t="shared" ref="J6:J9" si="2">+K6+L6</f>
        <v>10544</v>
      </c>
      <c r="K6" s="290">
        <v>3694</v>
      </c>
      <c r="L6" s="290">
        <v>6850</v>
      </c>
      <c r="M6" s="290">
        <v>1129</v>
      </c>
      <c r="N6" s="174">
        <f t="shared" ref="N6:N9" si="3">+O6+P6</f>
        <v>3376</v>
      </c>
      <c r="O6" s="290">
        <v>2585</v>
      </c>
      <c r="P6" s="290">
        <v>791</v>
      </c>
      <c r="Q6" s="290">
        <v>209</v>
      </c>
      <c r="R6" s="354" t="s">
        <v>283</v>
      </c>
    </row>
    <row r="7" spans="1:23" ht="18" customHeight="1">
      <c r="A7" s="150" t="s">
        <v>234</v>
      </c>
      <c r="B7" s="289">
        <f t="shared" si="0"/>
        <v>24998</v>
      </c>
      <c r="C7" s="290">
        <v>13636</v>
      </c>
      <c r="D7" s="290">
        <v>11362</v>
      </c>
      <c r="E7" s="290">
        <v>1904</v>
      </c>
      <c r="F7" s="290">
        <f t="shared" si="1"/>
        <v>3977</v>
      </c>
      <c r="G7" s="290">
        <v>2648</v>
      </c>
      <c r="H7" s="290">
        <v>1329</v>
      </c>
      <c r="I7" s="290">
        <v>456</v>
      </c>
      <c r="J7" s="290">
        <f t="shared" si="2"/>
        <v>7598</v>
      </c>
      <c r="K7" s="290">
        <v>2717</v>
      </c>
      <c r="L7" s="290">
        <v>4881</v>
      </c>
      <c r="M7" s="290">
        <v>1007</v>
      </c>
      <c r="N7" s="174">
        <f t="shared" si="3"/>
        <v>2072</v>
      </c>
      <c r="O7" s="290">
        <v>1899</v>
      </c>
      <c r="P7" s="290">
        <v>173</v>
      </c>
      <c r="Q7" s="290">
        <v>202</v>
      </c>
      <c r="R7" s="354" t="s">
        <v>294</v>
      </c>
    </row>
    <row r="8" spans="1:23" ht="18" customHeight="1">
      <c r="A8" s="150" t="s">
        <v>270</v>
      </c>
      <c r="B8" s="291">
        <f t="shared" si="0"/>
        <v>24108</v>
      </c>
      <c r="C8" s="292">
        <v>13197</v>
      </c>
      <c r="D8" s="292">
        <v>10911</v>
      </c>
      <c r="E8" s="292">
        <v>1814</v>
      </c>
      <c r="F8" s="292">
        <f t="shared" si="1"/>
        <v>2770</v>
      </c>
      <c r="G8" s="292">
        <v>1751</v>
      </c>
      <c r="H8" s="292">
        <v>1019</v>
      </c>
      <c r="I8" s="292">
        <v>399</v>
      </c>
      <c r="J8" s="292">
        <f t="shared" si="2"/>
        <v>5962</v>
      </c>
      <c r="K8" s="292">
        <v>2276</v>
      </c>
      <c r="L8" s="292">
        <v>3686</v>
      </c>
      <c r="M8" s="292">
        <v>943</v>
      </c>
      <c r="N8" s="243">
        <f t="shared" si="3"/>
        <v>1309</v>
      </c>
      <c r="O8" s="292">
        <v>1157</v>
      </c>
      <c r="P8" s="292">
        <v>152</v>
      </c>
      <c r="Q8" s="292">
        <v>158</v>
      </c>
      <c r="R8" s="354" t="s">
        <v>295</v>
      </c>
    </row>
    <row r="9" spans="1:23" ht="18" customHeight="1">
      <c r="A9" s="150" t="s">
        <v>271</v>
      </c>
      <c r="B9" s="293">
        <f t="shared" si="0"/>
        <v>28755</v>
      </c>
      <c r="C9" s="6">
        <v>15585</v>
      </c>
      <c r="D9" s="6">
        <v>13170</v>
      </c>
      <c r="E9" s="6">
        <v>2158</v>
      </c>
      <c r="F9" s="6">
        <f t="shared" si="1"/>
        <v>3857</v>
      </c>
      <c r="G9" s="6">
        <v>2733</v>
      </c>
      <c r="H9" s="6">
        <v>1124</v>
      </c>
      <c r="I9" s="6">
        <v>518</v>
      </c>
      <c r="J9" s="6">
        <f t="shared" si="2"/>
        <v>7734</v>
      </c>
      <c r="K9" s="6">
        <v>2867</v>
      </c>
      <c r="L9" s="6">
        <v>4867</v>
      </c>
      <c r="M9" s="6">
        <v>1151</v>
      </c>
      <c r="N9" s="33">
        <f t="shared" si="3"/>
        <v>1361</v>
      </c>
      <c r="O9" s="6">
        <v>1241</v>
      </c>
      <c r="P9" s="6">
        <v>120</v>
      </c>
      <c r="Q9" s="6">
        <v>176</v>
      </c>
      <c r="R9" s="354" t="s">
        <v>296</v>
      </c>
    </row>
    <row r="10" spans="1:23" s="90" customFormat="1" ht="18" customHeight="1">
      <c r="A10" s="86" t="s">
        <v>272</v>
      </c>
      <c r="B10" s="294">
        <f>+C10+D10</f>
        <v>34720</v>
      </c>
      <c r="C10" s="317">
        <v>18514</v>
      </c>
      <c r="D10" s="317">
        <v>16206</v>
      </c>
      <c r="E10" s="317">
        <v>2470</v>
      </c>
      <c r="F10" s="295">
        <f>+G10+H10</f>
        <v>3523</v>
      </c>
      <c r="G10" s="317">
        <v>2644</v>
      </c>
      <c r="H10" s="317">
        <v>879</v>
      </c>
      <c r="I10" s="317">
        <v>569</v>
      </c>
      <c r="J10" s="295">
        <f>+K10+L10</f>
        <v>6707</v>
      </c>
      <c r="K10" s="317">
        <v>2425</v>
      </c>
      <c r="L10" s="317">
        <v>4282</v>
      </c>
      <c r="M10" s="317">
        <v>1122</v>
      </c>
      <c r="N10" s="94">
        <f>+O10+P10</f>
        <v>1949</v>
      </c>
      <c r="O10" s="317">
        <v>1570</v>
      </c>
      <c r="P10" s="317">
        <v>379</v>
      </c>
      <c r="Q10" s="317">
        <v>211</v>
      </c>
      <c r="R10" s="276" t="s">
        <v>297</v>
      </c>
    </row>
    <row r="11" spans="1:23" s="90" customFormat="1" ht="8" customHeight="1" thickBot="1">
      <c r="A11" s="310"/>
      <c r="B11" s="301"/>
      <c r="C11" s="408"/>
      <c r="D11" s="408"/>
      <c r="E11" s="408"/>
      <c r="F11" s="301"/>
      <c r="G11" s="408"/>
      <c r="H11" s="408"/>
      <c r="I11" s="408"/>
      <c r="J11" s="301"/>
      <c r="K11" s="408"/>
      <c r="L11" s="408"/>
      <c r="M11" s="408"/>
      <c r="N11" s="302"/>
      <c r="O11" s="408"/>
      <c r="P11" s="408"/>
      <c r="Q11" s="408"/>
      <c r="R11" s="315"/>
    </row>
    <row r="12" spans="1:23" ht="8" customHeight="1" thickBot="1">
      <c r="A12" s="254"/>
      <c r="B12" s="254"/>
      <c r="C12" s="254"/>
      <c r="D12" s="254"/>
      <c r="E12" s="254"/>
      <c r="F12" s="254"/>
      <c r="G12" s="254"/>
      <c r="H12" s="254"/>
      <c r="I12" s="254"/>
      <c r="J12" s="254"/>
      <c r="K12" s="254"/>
      <c r="L12" s="254"/>
      <c r="M12" s="254"/>
      <c r="N12" s="254"/>
      <c r="O12" s="44"/>
      <c r="P12" s="44"/>
      <c r="Q12" s="44"/>
      <c r="R12" s="296"/>
    </row>
    <row r="13" spans="1:23" s="114" customFormat="1" ht="18" customHeight="1">
      <c r="A13" s="641" t="s">
        <v>139</v>
      </c>
      <c r="B13" s="662" t="s">
        <v>329</v>
      </c>
      <c r="C13" s="663"/>
      <c r="D13" s="663"/>
      <c r="E13" s="663"/>
      <c r="F13" s="663"/>
      <c r="G13" s="663"/>
      <c r="H13" s="663"/>
      <c r="I13" s="663"/>
      <c r="J13" s="311" t="s">
        <v>327</v>
      </c>
      <c r="K13" s="357"/>
      <c r="L13" s="357"/>
      <c r="M13" s="357"/>
      <c r="N13" s="357"/>
      <c r="O13" s="103"/>
      <c r="P13" s="103"/>
      <c r="Q13" s="103"/>
      <c r="R13" s="657" t="s">
        <v>164</v>
      </c>
      <c r="S13" s="102"/>
      <c r="T13" s="102"/>
      <c r="U13" s="102"/>
      <c r="V13" s="102"/>
      <c r="W13" s="102"/>
    </row>
    <row r="14" spans="1:23" s="114" customFormat="1" ht="18" customHeight="1">
      <c r="A14" s="656"/>
      <c r="B14" s="665" t="s">
        <v>193</v>
      </c>
      <c r="C14" s="666"/>
      <c r="D14" s="666"/>
      <c r="E14" s="667"/>
      <c r="F14" s="665" t="s">
        <v>194</v>
      </c>
      <c r="G14" s="666"/>
      <c r="H14" s="666"/>
      <c r="I14" s="667"/>
      <c r="J14" s="665" t="s">
        <v>160</v>
      </c>
      <c r="K14" s="666"/>
      <c r="L14" s="666"/>
      <c r="M14" s="667"/>
      <c r="N14" s="665" t="s">
        <v>161</v>
      </c>
      <c r="O14" s="666"/>
      <c r="P14" s="666"/>
      <c r="Q14" s="667"/>
      <c r="R14" s="664"/>
      <c r="S14" s="102"/>
      <c r="T14" s="102"/>
      <c r="U14" s="102"/>
      <c r="V14" s="102"/>
      <c r="W14" s="102"/>
    </row>
    <row r="15" spans="1:23" s="114" customFormat="1" ht="18" customHeight="1">
      <c r="A15" s="643"/>
      <c r="B15" s="313" t="s">
        <v>339</v>
      </c>
      <c r="C15" s="355" t="s">
        <v>4</v>
      </c>
      <c r="D15" s="355" t="s">
        <v>5</v>
      </c>
      <c r="E15" s="313" t="s">
        <v>340</v>
      </c>
      <c r="F15" s="313" t="s">
        <v>339</v>
      </c>
      <c r="G15" s="355" t="s">
        <v>4</v>
      </c>
      <c r="H15" s="355" t="s">
        <v>5</v>
      </c>
      <c r="I15" s="313" t="s">
        <v>340</v>
      </c>
      <c r="J15" s="313" t="s">
        <v>339</v>
      </c>
      <c r="K15" s="355" t="s">
        <v>4</v>
      </c>
      <c r="L15" s="355" t="s">
        <v>5</v>
      </c>
      <c r="M15" s="313" t="s">
        <v>340</v>
      </c>
      <c r="N15" s="313" t="s">
        <v>339</v>
      </c>
      <c r="O15" s="355" t="s">
        <v>4</v>
      </c>
      <c r="P15" s="355" t="s">
        <v>5</v>
      </c>
      <c r="Q15" s="313" t="s">
        <v>340</v>
      </c>
      <c r="R15" s="658"/>
      <c r="S15" s="102"/>
      <c r="T15" s="102"/>
      <c r="U15" s="102"/>
      <c r="V15" s="103"/>
      <c r="W15" s="102"/>
    </row>
    <row r="16" spans="1:23" ht="18" customHeight="1">
      <c r="A16" s="297" t="str">
        <f>A6</f>
        <v>令和元年度</v>
      </c>
      <c r="B16" s="115">
        <f t="shared" ref="B16:B19" si="4">+C16+D16</f>
        <v>46020</v>
      </c>
      <c r="C16" s="298">
        <v>22855</v>
      </c>
      <c r="D16" s="298">
        <v>23165</v>
      </c>
      <c r="E16" s="298">
        <v>1319</v>
      </c>
      <c r="F16" s="298">
        <f t="shared" ref="F16:F19" si="5">+G16+H16</f>
        <v>22078</v>
      </c>
      <c r="G16" s="298">
        <v>12380</v>
      </c>
      <c r="H16" s="298">
        <v>9698</v>
      </c>
      <c r="I16" s="298">
        <v>1444</v>
      </c>
      <c r="J16" s="298">
        <f t="shared" ref="J16:J19" si="6">+K16+L16</f>
        <v>9147</v>
      </c>
      <c r="K16" s="298">
        <v>1092</v>
      </c>
      <c r="L16" s="298">
        <v>8055</v>
      </c>
      <c r="M16" s="298">
        <v>1162</v>
      </c>
      <c r="N16" s="156">
        <f t="shared" ref="N16:N19" si="7">+O16+P16</f>
        <v>7363</v>
      </c>
      <c r="O16" s="156">
        <v>2942</v>
      </c>
      <c r="P16" s="156">
        <v>4421</v>
      </c>
      <c r="Q16" s="156">
        <v>576</v>
      </c>
      <c r="R16" s="111" t="str">
        <f>R6</f>
        <v>元</v>
      </c>
    </row>
    <row r="17" spans="1:23" ht="18" customHeight="1">
      <c r="A17" s="297" t="str">
        <f>A7</f>
        <v>令和２年度</v>
      </c>
      <c r="B17" s="115">
        <f t="shared" si="4"/>
        <v>26393</v>
      </c>
      <c r="C17" s="298">
        <v>13590</v>
      </c>
      <c r="D17" s="298">
        <v>12803</v>
      </c>
      <c r="E17" s="298">
        <v>1432</v>
      </c>
      <c r="F17" s="298">
        <f t="shared" si="5"/>
        <v>15978</v>
      </c>
      <c r="G17" s="298">
        <v>9758</v>
      </c>
      <c r="H17" s="298">
        <v>6220</v>
      </c>
      <c r="I17" s="298">
        <v>1351</v>
      </c>
      <c r="J17" s="298">
        <f t="shared" si="6"/>
        <v>7168</v>
      </c>
      <c r="K17" s="298">
        <v>822</v>
      </c>
      <c r="L17" s="298">
        <v>6346</v>
      </c>
      <c r="M17" s="298">
        <v>978</v>
      </c>
      <c r="N17" s="298">
        <f t="shared" si="7"/>
        <v>5601</v>
      </c>
      <c r="O17" s="298">
        <v>1972</v>
      </c>
      <c r="P17" s="298">
        <v>3629</v>
      </c>
      <c r="Q17" s="298">
        <v>465</v>
      </c>
      <c r="R17" s="111" t="str">
        <f>R7</f>
        <v>２</v>
      </c>
      <c r="S17" s="77"/>
      <c r="T17" s="77"/>
      <c r="U17" s="77"/>
      <c r="V17" s="78"/>
      <c r="W17" s="77"/>
    </row>
    <row r="18" spans="1:23" ht="18" customHeight="1">
      <c r="A18" s="297" t="str">
        <f>A8</f>
        <v>令和３年度</v>
      </c>
      <c r="B18" s="115">
        <f t="shared" si="4"/>
        <v>28739</v>
      </c>
      <c r="C18" s="298">
        <v>14230</v>
      </c>
      <c r="D18" s="298">
        <v>14509</v>
      </c>
      <c r="E18" s="298">
        <v>1545</v>
      </c>
      <c r="F18" s="298">
        <f t="shared" si="5"/>
        <v>15951</v>
      </c>
      <c r="G18" s="298">
        <v>8431</v>
      </c>
      <c r="H18" s="298">
        <v>7520</v>
      </c>
      <c r="I18" s="298">
        <v>1420</v>
      </c>
      <c r="J18" s="298">
        <f t="shared" si="6"/>
        <v>9175</v>
      </c>
      <c r="K18" s="298">
        <v>1133</v>
      </c>
      <c r="L18" s="298">
        <v>8042</v>
      </c>
      <c r="M18" s="298">
        <v>1042</v>
      </c>
      <c r="N18" s="298">
        <f t="shared" si="7"/>
        <v>7499</v>
      </c>
      <c r="O18" s="298">
        <v>2728</v>
      </c>
      <c r="P18" s="298">
        <v>4771</v>
      </c>
      <c r="Q18" s="298">
        <v>580</v>
      </c>
      <c r="R18" s="111" t="str">
        <f>R8</f>
        <v>３</v>
      </c>
      <c r="S18" s="77"/>
      <c r="T18" s="77"/>
      <c r="U18" s="77"/>
      <c r="V18" s="78"/>
      <c r="W18" s="77"/>
    </row>
    <row r="19" spans="1:23" ht="18" customHeight="1">
      <c r="A19" s="297" t="str">
        <f>A9</f>
        <v>令和４年度</v>
      </c>
      <c r="B19" s="115">
        <f t="shared" si="4"/>
        <v>38071</v>
      </c>
      <c r="C19" s="298">
        <v>20505</v>
      </c>
      <c r="D19" s="298">
        <v>17566</v>
      </c>
      <c r="E19" s="298">
        <v>2972</v>
      </c>
      <c r="F19" s="298">
        <f t="shared" si="5"/>
        <v>18894</v>
      </c>
      <c r="G19" s="298">
        <v>9980</v>
      </c>
      <c r="H19" s="298">
        <v>8914</v>
      </c>
      <c r="I19" s="298">
        <v>2953</v>
      </c>
      <c r="J19" s="298">
        <f t="shared" si="6"/>
        <v>10322</v>
      </c>
      <c r="K19" s="298">
        <v>1129</v>
      </c>
      <c r="L19" s="298">
        <v>9193</v>
      </c>
      <c r="M19" s="298">
        <v>1442</v>
      </c>
      <c r="N19" s="298">
        <f t="shared" si="7"/>
        <v>9495</v>
      </c>
      <c r="O19" s="298">
        <v>4178</v>
      </c>
      <c r="P19" s="298">
        <v>5317</v>
      </c>
      <c r="Q19" s="298">
        <v>1095</v>
      </c>
      <c r="R19" s="111" t="str">
        <f>R9</f>
        <v>４</v>
      </c>
      <c r="S19" s="77"/>
      <c r="T19" s="77"/>
      <c r="U19" s="77"/>
      <c r="V19" s="78"/>
      <c r="W19" s="77"/>
    </row>
    <row r="20" spans="1:23" ht="18" customHeight="1">
      <c r="A20" s="297" t="str">
        <f>A10</f>
        <v>令和５年度</v>
      </c>
      <c r="B20" s="299">
        <f>+C20+D20</f>
        <v>33375</v>
      </c>
      <c r="C20" s="300">
        <v>17182</v>
      </c>
      <c r="D20" s="300">
        <v>16193</v>
      </c>
      <c r="E20" s="300">
        <v>1597</v>
      </c>
      <c r="F20" s="300">
        <f>+G20+H20</f>
        <v>19858</v>
      </c>
      <c r="G20" s="300">
        <v>10032</v>
      </c>
      <c r="H20" s="300">
        <v>9826</v>
      </c>
      <c r="I20" s="300">
        <v>1698</v>
      </c>
      <c r="J20" s="300">
        <f>+K20+L20</f>
        <v>9898</v>
      </c>
      <c r="K20" s="300">
        <v>1094</v>
      </c>
      <c r="L20" s="300">
        <v>8804</v>
      </c>
      <c r="M20" s="300">
        <v>1237</v>
      </c>
      <c r="N20" s="300">
        <f>+O20+P20</f>
        <v>10109</v>
      </c>
      <c r="O20" s="300">
        <v>4731</v>
      </c>
      <c r="P20" s="300">
        <v>5378</v>
      </c>
      <c r="Q20" s="300">
        <v>803</v>
      </c>
      <c r="R20" s="111" t="str">
        <f>R10</f>
        <v>５</v>
      </c>
      <c r="S20" s="77"/>
      <c r="T20" s="77"/>
      <c r="U20" s="77"/>
      <c r="V20" s="78"/>
      <c r="W20" s="77"/>
    </row>
    <row r="21" spans="1:23" s="316" customFormat="1" ht="8" customHeight="1" thickBot="1">
      <c r="A21" s="310"/>
      <c r="B21" s="301"/>
      <c r="C21" s="408"/>
      <c r="D21" s="408"/>
      <c r="E21" s="408"/>
      <c r="F21" s="301"/>
      <c r="G21" s="408"/>
      <c r="H21" s="408"/>
      <c r="I21" s="408"/>
      <c r="J21" s="301"/>
      <c r="K21" s="408"/>
      <c r="L21" s="408"/>
      <c r="M21" s="408"/>
      <c r="N21" s="302"/>
      <c r="O21" s="408"/>
      <c r="P21" s="408"/>
      <c r="Q21" s="408"/>
      <c r="R21" s="315"/>
    </row>
    <row r="22" spans="1:23" ht="8" customHeight="1" thickBot="1">
      <c r="A22" s="254"/>
      <c r="B22" s="254"/>
      <c r="C22" s="254"/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N22" s="45"/>
      <c r="O22" s="45"/>
      <c r="P22" s="45"/>
      <c r="Q22" s="45"/>
      <c r="R22" s="303"/>
    </row>
    <row r="23" spans="1:23" s="114" customFormat="1" ht="18" customHeight="1">
      <c r="A23" s="641" t="s">
        <v>139</v>
      </c>
      <c r="B23" s="662" t="s">
        <v>329</v>
      </c>
      <c r="C23" s="663"/>
      <c r="D23" s="663"/>
      <c r="E23" s="663"/>
      <c r="F23" s="663"/>
      <c r="G23" s="663"/>
      <c r="H23" s="663"/>
      <c r="I23" s="663"/>
      <c r="J23" s="311" t="s">
        <v>327</v>
      </c>
      <c r="K23" s="357"/>
      <c r="L23" s="357"/>
      <c r="M23" s="357"/>
      <c r="N23" s="357"/>
      <c r="O23" s="357"/>
      <c r="P23" s="357"/>
      <c r="Q23" s="357"/>
      <c r="R23" s="657" t="s">
        <v>164</v>
      </c>
    </row>
    <row r="24" spans="1:23" s="114" customFormat="1" ht="18" customHeight="1">
      <c r="A24" s="656"/>
      <c r="B24" s="665" t="s">
        <v>162</v>
      </c>
      <c r="C24" s="666"/>
      <c r="D24" s="666"/>
      <c r="E24" s="667"/>
      <c r="F24" s="665" t="s">
        <v>195</v>
      </c>
      <c r="G24" s="666"/>
      <c r="H24" s="666"/>
      <c r="I24" s="667"/>
      <c r="J24" s="665" t="s">
        <v>196</v>
      </c>
      <c r="K24" s="666"/>
      <c r="L24" s="666"/>
      <c r="M24" s="667"/>
      <c r="N24" s="665" t="s">
        <v>163</v>
      </c>
      <c r="O24" s="666"/>
      <c r="P24" s="666"/>
      <c r="Q24" s="667"/>
      <c r="R24" s="664"/>
    </row>
    <row r="25" spans="1:23" s="114" customFormat="1" ht="18" customHeight="1">
      <c r="A25" s="643"/>
      <c r="B25" s="313" t="s">
        <v>339</v>
      </c>
      <c r="C25" s="355" t="s">
        <v>4</v>
      </c>
      <c r="D25" s="355" t="s">
        <v>5</v>
      </c>
      <c r="E25" s="313" t="s">
        <v>340</v>
      </c>
      <c r="F25" s="313" t="s">
        <v>339</v>
      </c>
      <c r="G25" s="355" t="s">
        <v>4</v>
      </c>
      <c r="H25" s="355" t="s">
        <v>5</v>
      </c>
      <c r="I25" s="313" t="s">
        <v>340</v>
      </c>
      <c r="J25" s="313" t="s">
        <v>339</v>
      </c>
      <c r="K25" s="355" t="s">
        <v>4</v>
      </c>
      <c r="L25" s="355" t="s">
        <v>5</v>
      </c>
      <c r="M25" s="313" t="s">
        <v>340</v>
      </c>
      <c r="N25" s="313" t="s">
        <v>339</v>
      </c>
      <c r="O25" s="355" t="s">
        <v>4</v>
      </c>
      <c r="P25" s="355" t="s">
        <v>5</v>
      </c>
      <c r="Q25" s="314" t="s">
        <v>340</v>
      </c>
      <c r="R25" s="658"/>
    </row>
    <row r="26" spans="1:23" ht="18" customHeight="1">
      <c r="A26" s="297" t="str">
        <f>A6</f>
        <v>令和元年度</v>
      </c>
      <c r="B26" s="115">
        <f t="shared" ref="B26:B29" si="8">+C26+D26</f>
        <v>9743</v>
      </c>
      <c r="C26" s="298">
        <v>3358</v>
      </c>
      <c r="D26" s="298">
        <v>6385</v>
      </c>
      <c r="E26" s="298">
        <v>791</v>
      </c>
      <c r="F26" s="298">
        <f t="shared" ref="F26:F29" si="9">+G26+H26</f>
        <v>15899</v>
      </c>
      <c r="G26" s="298">
        <v>8705</v>
      </c>
      <c r="H26" s="298">
        <v>7194</v>
      </c>
      <c r="I26" s="298">
        <v>15899</v>
      </c>
      <c r="J26" s="298">
        <f t="shared" ref="J26:J29" si="10">+K26+L26</f>
        <v>1482</v>
      </c>
      <c r="K26" s="298">
        <v>760</v>
      </c>
      <c r="L26" s="298">
        <v>722</v>
      </c>
      <c r="M26" s="298">
        <v>1482</v>
      </c>
      <c r="N26" s="156">
        <f t="shared" ref="N26:N29" si="11">+O26+P26</f>
        <v>2377</v>
      </c>
      <c r="O26" s="156">
        <v>1240</v>
      </c>
      <c r="P26" s="156">
        <v>1137</v>
      </c>
      <c r="Q26" s="156">
        <v>1863</v>
      </c>
      <c r="R26" s="111" t="str">
        <f>R6</f>
        <v>元</v>
      </c>
    </row>
    <row r="27" spans="1:23" ht="18" customHeight="1">
      <c r="A27" s="297" t="str">
        <f>A7</f>
        <v>令和２年度</v>
      </c>
      <c r="B27" s="115">
        <f t="shared" si="8"/>
        <v>5855</v>
      </c>
      <c r="C27" s="298">
        <v>1697</v>
      </c>
      <c r="D27" s="298">
        <v>4158</v>
      </c>
      <c r="E27" s="298">
        <v>655</v>
      </c>
      <c r="F27" s="298">
        <f t="shared" si="9"/>
        <v>9055</v>
      </c>
      <c r="G27" s="298">
        <v>5819</v>
      </c>
      <c r="H27" s="298">
        <v>3236</v>
      </c>
      <c r="I27" s="298">
        <v>9055</v>
      </c>
      <c r="J27" s="298">
        <f t="shared" si="10"/>
        <v>1087</v>
      </c>
      <c r="K27" s="298">
        <v>604</v>
      </c>
      <c r="L27" s="298">
        <v>483</v>
      </c>
      <c r="M27" s="298">
        <v>1087</v>
      </c>
      <c r="N27" s="298">
        <f t="shared" si="11"/>
        <v>1334</v>
      </c>
      <c r="O27" s="298">
        <v>682</v>
      </c>
      <c r="P27" s="298">
        <v>652</v>
      </c>
      <c r="Q27" s="298">
        <v>964</v>
      </c>
      <c r="R27" s="111" t="str">
        <f>R7</f>
        <v>２</v>
      </c>
    </row>
    <row r="28" spans="1:23" ht="18" customHeight="1">
      <c r="A28" s="297" t="str">
        <f>A8</f>
        <v>令和３年度</v>
      </c>
      <c r="B28" s="115">
        <f t="shared" si="8"/>
        <v>8576</v>
      </c>
      <c r="C28" s="298">
        <v>2384</v>
      </c>
      <c r="D28" s="298">
        <v>6192</v>
      </c>
      <c r="E28" s="298">
        <v>770</v>
      </c>
      <c r="F28" s="298">
        <f t="shared" si="9"/>
        <v>9369</v>
      </c>
      <c r="G28" s="298">
        <v>6646</v>
      </c>
      <c r="H28" s="298">
        <v>2723</v>
      </c>
      <c r="I28" s="298">
        <v>9369</v>
      </c>
      <c r="J28" s="298">
        <f t="shared" si="10"/>
        <v>890</v>
      </c>
      <c r="K28" s="298">
        <v>525</v>
      </c>
      <c r="L28" s="298">
        <v>365</v>
      </c>
      <c r="M28" s="298">
        <v>890</v>
      </c>
      <c r="N28" s="298">
        <f t="shared" si="11"/>
        <v>1455</v>
      </c>
      <c r="O28" s="298">
        <v>721</v>
      </c>
      <c r="P28" s="298">
        <v>734</v>
      </c>
      <c r="Q28" s="298">
        <v>1088</v>
      </c>
      <c r="R28" s="111" t="str">
        <f>R8</f>
        <v>３</v>
      </c>
    </row>
    <row r="29" spans="1:23" ht="18" customHeight="1">
      <c r="A29" s="297" t="str">
        <f>A9</f>
        <v>令和４年度</v>
      </c>
      <c r="B29" s="115">
        <f t="shared" si="8"/>
        <v>10145</v>
      </c>
      <c r="C29" s="298">
        <v>3361</v>
      </c>
      <c r="D29" s="298">
        <v>6784</v>
      </c>
      <c r="E29" s="298">
        <v>1092</v>
      </c>
      <c r="F29" s="298">
        <f t="shared" si="9"/>
        <v>11658</v>
      </c>
      <c r="G29" s="298">
        <v>7927</v>
      </c>
      <c r="H29" s="298">
        <v>3731</v>
      </c>
      <c r="I29" s="298">
        <v>11658</v>
      </c>
      <c r="J29" s="298">
        <f t="shared" si="10"/>
        <v>561</v>
      </c>
      <c r="K29" s="298">
        <v>332</v>
      </c>
      <c r="L29" s="298">
        <v>229</v>
      </c>
      <c r="M29" s="298">
        <v>561</v>
      </c>
      <c r="N29" s="298">
        <f t="shared" si="11"/>
        <v>2089</v>
      </c>
      <c r="O29" s="298">
        <v>1072</v>
      </c>
      <c r="P29" s="298">
        <v>1017</v>
      </c>
      <c r="Q29" s="298">
        <v>1595</v>
      </c>
      <c r="R29" s="111" t="str">
        <f>R9</f>
        <v>４</v>
      </c>
    </row>
    <row r="30" spans="1:23" ht="18" customHeight="1">
      <c r="A30" s="297" t="str">
        <f>A10</f>
        <v>令和５年度</v>
      </c>
      <c r="B30" s="299">
        <f>+C30+D30</f>
        <v>11038</v>
      </c>
      <c r="C30" s="300">
        <v>3434</v>
      </c>
      <c r="D30" s="300">
        <v>7604</v>
      </c>
      <c r="E30" s="300">
        <v>889</v>
      </c>
      <c r="F30" s="300">
        <f>+G30+H30</f>
        <v>11532</v>
      </c>
      <c r="G30" s="300">
        <v>7586</v>
      </c>
      <c r="H30" s="300">
        <v>3946</v>
      </c>
      <c r="I30" s="300">
        <v>11532</v>
      </c>
      <c r="J30" s="300">
        <f>+K30+L30</f>
        <v>807</v>
      </c>
      <c r="K30" s="300">
        <v>533</v>
      </c>
      <c r="L30" s="300">
        <v>274</v>
      </c>
      <c r="M30" s="300">
        <v>807</v>
      </c>
      <c r="N30" s="300">
        <f>+O30+P30</f>
        <v>2181</v>
      </c>
      <c r="O30" s="300">
        <v>1022</v>
      </c>
      <c r="P30" s="300">
        <v>1159</v>
      </c>
      <c r="Q30" s="300">
        <v>1696</v>
      </c>
      <c r="R30" s="111" t="str">
        <f>R10</f>
        <v>５</v>
      </c>
    </row>
    <row r="31" spans="1:23" s="316" customFormat="1" ht="8" customHeight="1" thickBot="1">
      <c r="A31" s="310"/>
      <c r="B31" s="301"/>
      <c r="C31" s="408"/>
      <c r="D31" s="408"/>
      <c r="E31" s="408"/>
      <c r="F31" s="301"/>
      <c r="G31" s="408"/>
      <c r="H31" s="408"/>
      <c r="I31" s="408"/>
      <c r="J31" s="301"/>
      <c r="K31" s="408"/>
      <c r="L31" s="408"/>
      <c r="M31" s="408"/>
      <c r="N31" s="302"/>
      <c r="O31" s="408"/>
      <c r="P31" s="408"/>
      <c r="Q31" s="408"/>
      <c r="R31" s="315"/>
    </row>
    <row r="32" spans="1:23" ht="8" customHeight="1">
      <c r="A32" s="254"/>
      <c r="B32" s="254"/>
      <c r="C32" s="254"/>
      <c r="D32" s="254"/>
      <c r="E32" s="254"/>
      <c r="F32" s="254"/>
      <c r="G32" s="254"/>
      <c r="H32" s="254"/>
      <c r="I32" s="254"/>
      <c r="J32" s="45"/>
      <c r="K32" s="45"/>
      <c r="L32" s="45"/>
      <c r="M32" s="45"/>
      <c r="N32" s="303"/>
      <c r="O32" s="254"/>
      <c r="P32" s="254"/>
      <c r="Q32" s="254"/>
      <c r="R32" s="254"/>
    </row>
    <row r="33" spans="1:20" ht="15" customHeight="1">
      <c r="A33" s="254" t="s">
        <v>335</v>
      </c>
      <c r="B33" s="254"/>
      <c r="C33" s="254"/>
      <c r="D33" s="254"/>
      <c r="E33" s="254"/>
      <c r="F33" s="254"/>
      <c r="G33" s="254"/>
      <c r="H33" s="254"/>
      <c r="I33" s="254"/>
      <c r="J33" s="342" t="s">
        <v>334</v>
      </c>
      <c r="K33" s="254"/>
      <c r="L33" s="254"/>
      <c r="M33" s="254"/>
      <c r="N33" s="45"/>
      <c r="O33" s="45"/>
      <c r="P33" s="45"/>
      <c r="Q33" s="45"/>
      <c r="R33" s="303"/>
    </row>
    <row r="34" spans="1:20" ht="15" customHeight="1">
      <c r="A34" s="254" t="s">
        <v>336</v>
      </c>
      <c r="B34" s="254"/>
      <c r="C34" s="254"/>
      <c r="D34" s="254"/>
      <c r="E34" s="254"/>
      <c r="F34" s="254"/>
      <c r="G34" s="254"/>
      <c r="H34" s="254"/>
      <c r="I34" s="254"/>
      <c r="J34" s="342"/>
      <c r="K34" s="254"/>
      <c r="L34" s="254"/>
      <c r="M34" s="254"/>
      <c r="N34" s="45"/>
      <c r="O34" s="45"/>
      <c r="P34" s="45"/>
      <c r="Q34" s="45"/>
      <c r="R34" s="303"/>
    </row>
    <row r="35" spans="1:20" ht="20" customHeight="1">
      <c r="A35" s="254"/>
    </row>
    <row r="36" spans="1:20" ht="20" customHeight="1">
      <c r="A36" s="75"/>
      <c r="B36" s="82"/>
      <c r="C36" s="82"/>
      <c r="D36" s="82"/>
      <c r="E36" s="82"/>
      <c r="F36" s="82"/>
      <c r="G36" s="82"/>
      <c r="H36" s="82"/>
      <c r="I36" s="209" t="s">
        <v>333</v>
      </c>
      <c r="J36" s="210" t="s">
        <v>332</v>
      </c>
      <c r="K36" s="82"/>
      <c r="L36" s="82"/>
      <c r="M36" s="82"/>
      <c r="N36" s="82"/>
      <c r="O36" s="82"/>
      <c r="P36" s="82"/>
      <c r="Q36" s="82"/>
      <c r="R36" s="75"/>
    </row>
    <row r="37" spans="1:20" ht="8" customHeight="1" thickBot="1">
      <c r="N37" s="9"/>
      <c r="O37" s="9"/>
      <c r="P37" s="9"/>
      <c r="Q37" s="9"/>
      <c r="R37" s="79"/>
      <c r="S37" s="101"/>
      <c r="T37" s="101"/>
    </row>
    <row r="38" spans="1:20" ht="18" customHeight="1">
      <c r="A38" s="641" t="s">
        <v>139</v>
      </c>
      <c r="B38" s="659" t="s">
        <v>144</v>
      </c>
      <c r="C38" s="660"/>
      <c r="D38" s="660"/>
      <c r="E38" s="661"/>
      <c r="F38" s="659" t="s">
        <v>145</v>
      </c>
      <c r="G38" s="660"/>
      <c r="H38" s="660"/>
      <c r="I38" s="661"/>
      <c r="J38" s="659" t="s">
        <v>146</v>
      </c>
      <c r="K38" s="660"/>
      <c r="L38" s="660"/>
      <c r="M38" s="661"/>
      <c r="N38" s="498" t="s">
        <v>150</v>
      </c>
      <c r="O38" s="499"/>
      <c r="P38" s="499"/>
      <c r="Q38" s="500"/>
      <c r="R38" s="657" t="s">
        <v>164</v>
      </c>
      <c r="S38" s="102"/>
      <c r="T38" s="103"/>
    </row>
    <row r="39" spans="1:20" ht="18" customHeight="1">
      <c r="A39" s="643"/>
      <c r="B39" s="313" t="s">
        <v>339</v>
      </c>
      <c r="C39" s="356" t="s">
        <v>4</v>
      </c>
      <c r="D39" s="356" t="s">
        <v>5</v>
      </c>
      <c r="E39" s="313" t="s">
        <v>340</v>
      </c>
      <c r="F39" s="313" t="s">
        <v>339</v>
      </c>
      <c r="G39" s="356" t="s">
        <v>4</v>
      </c>
      <c r="H39" s="356" t="s">
        <v>5</v>
      </c>
      <c r="I39" s="313" t="s">
        <v>340</v>
      </c>
      <c r="J39" s="313" t="s">
        <v>339</v>
      </c>
      <c r="K39" s="356" t="s">
        <v>4</v>
      </c>
      <c r="L39" s="356" t="s">
        <v>5</v>
      </c>
      <c r="M39" s="313" t="s">
        <v>340</v>
      </c>
      <c r="N39" s="313" t="s">
        <v>339</v>
      </c>
      <c r="O39" s="343" t="s">
        <v>4</v>
      </c>
      <c r="P39" s="343" t="s">
        <v>5</v>
      </c>
      <c r="Q39" s="313" t="s">
        <v>340</v>
      </c>
      <c r="R39" s="658"/>
      <c r="S39" s="77"/>
      <c r="T39" s="78"/>
    </row>
    <row r="40" spans="1:20" ht="18" customHeight="1">
      <c r="A40" s="297" t="s">
        <v>217</v>
      </c>
      <c r="B40" s="289">
        <v>32825</v>
      </c>
      <c r="C40" s="290" t="s">
        <v>107</v>
      </c>
      <c r="D40" s="290" t="s">
        <v>107</v>
      </c>
      <c r="E40" s="304">
        <v>779</v>
      </c>
      <c r="F40" s="290">
        <f t="shared" ref="F40:F43" si="12">+G40+H40</f>
        <v>69696</v>
      </c>
      <c r="G40" s="290">
        <v>53226</v>
      </c>
      <c r="H40" s="290">
        <v>16470</v>
      </c>
      <c r="I40" s="290">
        <v>1111</v>
      </c>
      <c r="J40" s="290">
        <f t="shared" ref="J40:J43" si="13">+K40+L40</f>
        <v>30203</v>
      </c>
      <c r="K40" s="290">
        <v>25028</v>
      </c>
      <c r="L40" s="290">
        <v>5175</v>
      </c>
      <c r="M40" s="290">
        <v>973</v>
      </c>
      <c r="N40" s="305">
        <f t="shared" ref="N40:N43" si="14">+O40+P40</f>
        <v>40364</v>
      </c>
      <c r="O40" s="305">
        <v>18763</v>
      </c>
      <c r="P40" s="306">
        <v>21601</v>
      </c>
      <c r="Q40" s="306">
        <v>8280</v>
      </c>
      <c r="R40" s="307" t="s">
        <v>283</v>
      </c>
      <c r="S40" s="101"/>
      <c r="T40" s="101"/>
    </row>
    <row r="41" spans="1:20" ht="18" customHeight="1">
      <c r="A41" s="52" t="s">
        <v>234</v>
      </c>
      <c r="B41" s="289">
        <v>31269</v>
      </c>
      <c r="C41" s="290" t="s">
        <v>107</v>
      </c>
      <c r="D41" s="290" t="s">
        <v>107</v>
      </c>
      <c r="E41" s="6">
        <v>660</v>
      </c>
      <c r="F41" s="290">
        <f t="shared" si="12"/>
        <v>40227</v>
      </c>
      <c r="G41" s="290">
        <v>33379</v>
      </c>
      <c r="H41" s="290">
        <v>6848</v>
      </c>
      <c r="I41" s="290">
        <v>777</v>
      </c>
      <c r="J41" s="290">
        <f t="shared" si="13"/>
        <v>18623</v>
      </c>
      <c r="K41" s="290">
        <v>15876</v>
      </c>
      <c r="L41" s="290">
        <v>2747</v>
      </c>
      <c r="M41" s="290">
        <v>625</v>
      </c>
      <c r="N41" s="305">
        <f t="shared" si="14"/>
        <v>33445</v>
      </c>
      <c r="O41" s="305">
        <v>15936</v>
      </c>
      <c r="P41" s="306">
        <v>17509</v>
      </c>
      <c r="Q41" s="306">
        <v>6973</v>
      </c>
      <c r="R41" s="307" t="s">
        <v>294</v>
      </c>
    </row>
    <row r="42" spans="1:20" ht="18" customHeight="1">
      <c r="A42" s="52" t="s">
        <v>270</v>
      </c>
      <c r="B42" s="289">
        <v>32003</v>
      </c>
      <c r="C42" s="290" t="s">
        <v>107</v>
      </c>
      <c r="D42" s="290" t="s">
        <v>107</v>
      </c>
      <c r="E42" s="6">
        <v>691</v>
      </c>
      <c r="F42" s="292">
        <f t="shared" si="12"/>
        <v>36356</v>
      </c>
      <c r="G42" s="292">
        <v>29709</v>
      </c>
      <c r="H42" s="292">
        <v>6647</v>
      </c>
      <c r="I42" s="292">
        <v>604</v>
      </c>
      <c r="J42" s="292">
        <f t="shared" si="13"/>
        <v>22391</v>
      </c>
      <c r="K42" s="292">
        <v>19575</v>
      </c>
      <c r="L42" s="292">
        <v>2816</v>
      </c>
      <c r="M42" s="292">
        <v>687</v>
      </c>
      <c r="N42" s="243">
        <f t="shared" si="14"/>
        <v>35650</v>
      </c>
      <c r="O42" s="305">
        <v>16762</v>
      </c>
      <c r="P42" s="306">
        <v>18888</v>
      </c>
      <c r="Q42" s="306">
        <v>7036</v>
      </c>
      <c r="R42" s="307" t="s">
        <v>295</v>
      </c>
    </row>
    <row r="43" spans="1:20" ht="18" customHeight="1">
      <c r="A43" s="52" t="s">
        <v>271</v>
      </c>
      <c r="B43" s="289">
        <v>36318</v>
      </c>
      <c r="C43" s="290" t="s">
        <v>107</v>
      </c>
      <c r="D43" s="290" t="s">
        <v>107</v>
      </c>
      <c r="E43" s="6">
        <v>830</v>
      </c>
      <c r="F43" s="6">
        <f t="shared" si="12"/>
        <v>44219</v>
      </c>
      <c r="G43" s="6">
        <v>35610</v>
      </c>
      <c r="H43" s="6">
        <v>8609</v>
      </c>
      <c r="I43" s="6">
        <v>804</v>
      </c>
      <c r="J43" s="6">
        <f t="shared" si="13"/>
        <v>25557</v>
      </c>
      <c r="K43" s="6">
        <v>22861</v>
      </c>
      <c r="L43" s="6">
        <v>2696</v>
      </c>
      <c r="M43" s="6">
        <v>896</v>
      </c>
      <c r="N43" s="243">
        <f t="shared" si="14"/>
        <v>43709</v>
      </c>
      <c r="O43" s="305">
        <v>20385</v>
      </c>
      <c r="P43" s="306">
        <v>23324</v>
      </c>
      <c r="Q43" s="306">
        <v>8787</v>
      </c>
      <c r="R43" s="307" t="s">
        <v>296</v>
      </c>
    </row>
    <row r="44" spans="1:20" ht="18" customHeight="1">
      <c r="A44" s="308" t="s">
        <v>272</v>
      </c>
      <c r="B44" s="294">
        <v>35000</v>
      </c>
      <c r="C44" s="290" t="s">
        <v>107</v>
      </c>
      <c r="D44" s="290" t="s">
        <v>107</v>
      </c>
      <c r="E44" s="317">
        <v>741</v>
      </c>
      <c r="F44" s="317">
        <f>+G44+H44</f>
        <v>45911</v>
      </c>
      <c r="G44" s="317">
        <v>36210</v>
      </c>
      <c r="H44" s="317">
        <v>9701</v>
      </c>
      <c r="I44" s="317">
        <v>838</v>
      </c>
      <c r="J44" s="317">
        <f>+K44+L44</f>
        <v>29461</v>
      </c>
      <c r="K44" s="317">
        <v>24738</v>
      </c>
      <c r="L44" s="317">
        <v>4723</v>
      </c>
      <c r="M44" s="317">
        <v>815</v>
      </c>
      <c r="N44" s="318">
        <f>+O44+P44</f>
        <v>42692</v>
      </c>
      <c r="O44" s="409">
        <v>19410</v>
      </c>
      <c r="P44" s="89">
        <v>23282</v>
      </c>
      <c r="Q44" s="89">
        <v>8484</v>
      </c>
      <c r="R44" s="309" t="s">
        <v>297</v>
      </c>
    </row>
    <row r="45" spans="1:20" s="316" customFormat="1" ht="8" customHeight="1" thickBot="1">
      <c r="A45" s="310"/>
      <c r="B45" s="301"/>
      <c r="C45" s="408"/>
      <c r="D45" s="408"/>
      <c r="E45" s="408"/>
      <c r="F45" s="301"/>
      <c r="G45" s="408"/>
      <c r="H45" s="408"/>
      <c r="I45" s="408"/>
      <c r="J45" s="301"/>
      <c r="K45" s="408"/>
      <c r="L45" s="408"/>
      <c r="M45" s="408"/>
      <c r="N45" s="302"/>
      <c r="O45" s="408"/>
      <c r="P45" s="408"/>
      <c r="Q45" s="408"/>
      <c r="R45" s="315"/>
    </row>
    <row r="46" spans="1:20" ht="8" customHeight="1">
      <c r="A46" s="254"/>
      <c r="B46" s="254"/>
      <c r="C46" s="254"/>
      <c r="D46" s="254"/>
      <c r="E46" s="254"/>
      <c r="F46" s="254"/>
      <c r="G46" s="254"/>
      <c r="H46" s="254"/>
      <c r="I46" s="254"/>
      <c r="J46" s="254"/>
      <c r="K46" s="254"/>
      <c r="L46" s="254"/>
      <c r="M46" s="254"/>
      <c r="N46" s="342"/>
      <c r="O46" s="342"/>
      <c r="P46" s="342"/>
      <c r="Q46" s="342"/>
      <c r="R46" s="254"/>
    </row>
    <row r="47" spans="1:20" ht="15" customHeight="1">
      <c r="A47" s="206" t="s">
        <v>337</v>
      </c>
      <c r="B47" s="254"/>
      <c r="C47" s="254"/>
      <c r="D47" s="254"/>
      <c r="E47" s="254"/>
      <c r="F47" s="254"/>
      <c r="G47" s="254"/>
      <c r="H47" s="254"/>
      <c r="I47" s="254"/>
      <c r="J47" s="254"/>
      <c r="K47" s="254"/>
      <c r="L47" s="254"/>
      <c r="M47" s="254"/>
      <c r="N47" s="342"/>
      <c r="O47" s="342"/>
      <c r="P47" s="342"/>
      <c r="Q47" s="342"/>
      <c r="R47" s="254"/>
    </row>
    <row r="48" spans="1:20" ht="15" customHeight="1">
      <c r="A48" s="205" t="s">
        <v>338</v>
      </c>
      <c r="B48" s="254"/>
      <c r="C48" s="254"/>
      <c r="D48" s="254"/>
      <c r="E48" s="254"/>
      <c r="F48" s="254"/>
      <c r="G48" s="254"/>
      <c r="H48" s="254"/>
      <c r="I48" s="254"/>
      <c r="J48" s="205" t="s">
        <v>334</v>
      </c>
      <c r="K48" s="254"/>
      <c r="L48" s="254"/>
      <c r="M48" s="254"/>
      <c r="N48" s="342"/>
      <c r="O48" s="342"/>
      <c r="P48" s="342"/>
      <c r="Q48" s="342"/>
      <c r="R48" s="254"/>
    </row>
    <row r="49" spans="1:18" ht="15" customHeight="1">
      <c r="A49" s="206" t="s">
        <v>336</v>
      </c>
      <c r="B49" s="254"/>
      <c r="C49" s="254"/>
      <c r="D49" s="254"/>
      <c r="E49" s="254"/>
      <c r="F49" s="254"/>
      <c r="G49" s="254"/>
      <c r="H49" s="254"/>
      <c r="I49" s="254"/>
      <c r="J49" s="254"/>
      <c r="K49" s="254"/>
      <c r="L49" s="254"/>
      <c r="M49" s="254"/>
      <c r="N49" s="254"/>
      <c r="O49" s="254"/>
      <c r="P49" s="254"/>
      <c r="Q49" s="254"/>
      <c r="R49" s="254"/>
    </row>
  </sheetData>
  <mergeCells count="27">
    <mergeCell ref="A3:A5"/>
    <mergeCell ref="B3:I3"/>
    <mergeCell ref="R3:R5"/>
    <mergeCell ref="B4:E4"/>
    <mergeCell ref="F4:I4"/>
    <mergeCell ref="J4:M4"/>
    <mergeCell ref="N4:Q4"/>
    <mergeCell ref="A13:A15"/>
    <mergeCell ref="B13:I13"/>
    <mergeCell ref="R13:R15"/>
    <mergeCell ref="B14:E14"/>
    <mergeCell ref="F14:I14"/>
    <mergeCell ref="J14:M14"/>
    <mergeCell ref="N14:Q14"/>
    <mergeCell ref="A23:A25"/>
    <mergeCell ref="B23:I23"/>
    <mergeCell ref="R23:R25"/>
    <mergeCell ref="B24:E24"/>
    <mergeCell ref="F24:I24"/>
    <mergeCell ref="J24:M24"/>
    <mergeCell ref="N24:Q24"/>
    <mergeCell ref="A38:A39"/>
    <mergeCell ref="R38:R39"/>
    <mergeCell ref="B38:E38"/>
    <mergeCell ref="F38:I38"/>
    <mergeCell ref="J38:M38"/>
    <mergeCell ref="N38:Q38"/>
  </mergeCells>
  <phoneticPr fontId="4"/>
  <pageMargins left="0.59055118110236227" right="0.39370078740157483" top="0.98425196850393704" bottom="0.39370078740157483" header="0.51181102362204722" footer="0.31496062992125984"/>
  <pageSetup paperSize="9" firstPageNumber="156" orientation="portrait" useFirstPageNumber="1" horizontalDpi="400" verticalDpi="400" r:id="rId1"/>
  <headerFooter differentOddEven="1" alignWithMargins="0">
    <oddHeader>&amp;L〔12〕教育・文化</oddHeader>
    <oddFooter xml:space="preserve">&amp;C&amp;P </oddFooter>
    <evenHeader>&amp;R〔12〕教育・文化</evenHeader>
    <evenFooter xml:space="preserve">&amp;C&amp;P </even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1EC94-981D-40ED-8F25-E0A67C90D979}">
  <dimension ref="A1:AG54"/>
  <sheetViews>
    <sheetView view="pageBreakPreview" zoomScaleNormal="100" zoomScaleSheetLayoutView="100" workbookViewId="0">
      <selection activeCell="Q12" sqref="Q12"/>
    </sheetView>
  </sheetViews>
  <sheetFormatPr defaultColWidth="9" defaultRowHeight="12"/>
  <cols>
    <col min="1" max="1" width="10.6328125" style="427" customWidth="1"/>
    <col min="2" max="2" width="6.6328125" style="205" customWidth="1"/>
    <col min="3" max="3" width="7.6328125" style="205" customWidth="1"/>
    <col min="4" max="4" width="5.6328125" style="205" customWidth="1"/>
    <col min="5" max="5" width="6.6328125" style="205" customWidth="1"/>
    <col min="6" max="6" width="5.6328125" style="205" customWidth="1"/>
    <col min="7" max="7" width="6.6328125" style="205" customWidth="1"/>
    <col min="8" max="8" width="5.6328125" style="205" customWidth="1"/>
    <col min="9" max="9" width="6.6328125" style="205" customWidth="1"/>
    <col min="10" max="10" width="5.6328125" style="205" customWidth="1"/>
    <col min="11" max="11" width="6.6328125" style="205" customWidth="1"/>
    <col min="12" max="12" width="5.6328125" style="205" customWidth="1"/>
    <col min="13" max="13" width="6.6328125" style="205" customWidth="1"/>
    <col min="14" max="14" width="5.6328125" style="205" customWidth="1"/>
    <col min="15" max="15" width="6.6328125" style="205" customWidth="1"/>
    <col min="16" max="16" width="5.6328125" style="205" customWidth="1"/>
    <col min="17" max="17" width="6.6328125" style="205" customWidth="1"/>
    <col min="18" max="18" width="5.6328125" style="205" customWidth="1"/>
    <col min="19" max="19" width="6.6328125" style="205" customWidth="1"/>
    <col min="20" max="20" width="5.6328125" style="205" customWidth="1"/>
    <col min="21" max="21" width="6.6328125" style="205" customWidth="1"/>
    <col min="22" max="22" width="5.6328125" style="205" customWidth="1"/>
    <col min="23" max="23" width="6.6328125" style="205" customWidth="1"/>
    <col min="24" max="24" width="5.6328125" style="205" customWidth="1"/>
    <col min="25" max="25" width="6.6328125" style="205" customWidth="1"/>
    <col min="26" max="26" width="5.6328125" style="205" customWidth="1"/>
    <col min="27" max="27" width="7.6328125" style="205" customWidth="1"/>
    <col min="28" max="28" width="5.6328125" style="205" customWidth="1"/>
    <col min="29" max="29" width="6.6328125" style="205" customWidth="1"/>
    <col min="30" max="30" width="2.6328125" style="205" customWidth="1"/>
    <col min="31" max="31" width="6.6328125" style="205" customWidth="1"/>
    <col min="32" max="32" width="3.6328125" style="205" customWidth="1"/>
    <col min="33" max="16384" width="9" style="205"/>
  </cols>
  <sheetData>
    <row r="1" spans="1:33" ht="20" customHeight="1">
      <c r="A1" s="411"/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12" t="s">
        <v>343</v>
      </c>
      <c r="P1" s="411" t="s">
        <v>344</v>
      </c>
      <c r="Q1" s="411"/>
      <c r="R1" s="411"/>
      <c r="S1" s="411"/>
      <c r="T1" s="411"/>
      <c r="U1" s="411"/>
      <c r="AG1" s="413" t="s">
        <v>345</v>
      </c>
    </row>
    <row r="2" spans="1:33" ht="8" customHeight="1" thickBot="1">
      <c r="A2" s="205"/>
      <c r="O2" s="205" t="s">
        <v>346</v>
      </c>
    </row>
    <row r="3" spans="1:33" ht="18" customHeight="1">
      <c r="A3" s="414"/>
      <c r="B3" s="670" t="s">
        <v>347</v>
      </c>
      <c r="C3" s="686"/>
      <c r="D3" s="415" t="s">
        <v>348</v>
      </c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7" t="s">
        <v>349</v>
      </c>
      <c r="P3" s="416" t="s">
        <v>350</v>
      </c>
      <c r="Q3" s="416"/>
      <c r="R3" s="416"/>
      <c r="S3" s="416"/>
      <c r="T3" s="416"/>
      <c r="U3" s="416"/>
      <c r="V3" s="416"/>
      <c r="W3" s="416"/>
      <c r="X3" s="416"/>
      <c r="Y3" s="418"/>
      <c r="Z3" s="687" t="s">
        <v>164</v>
      </c>
    </row>
    <row r="4" spans="1:33" s="421" customFormat="1" ht="18" customHeight="1">
      <c r="A4" s="414"/>
      <c r="B4" s="671"/>
      <c r="C4" s="668"/>
      <c r="D4" s="690" t="s">
        <v>351</v>
      </c>
      <c r="E4" s="691"/>
      <c r="F4" s="691"/>
      <c r="G4" s="692"/>
      <c r="H4" s="682" t="s">
        <v>352</v>
      </c>
      <c r="I4" s="683"/>
      <c r="J4" s="682" t="s">
        <v>353</v>
      </c>
      <c r="K4" s="683"/>
      <c r="L4" s="682" t="s">
        <v>354</v>
      </c>
      <c r="M4" s="683"/>
      <c r="N4" s="682" t="s">
        <v>355</v>
      </c>
      <c r="O4" s="683"/>
      <c r="P4" s="682" t="s">
        <v>356</v>
      </c>
      <c r="Q4" s="683"/>
      <c r="R4" s="682" t="s">
        <v>357</v>
      </c>
      <c r="S4" s="683"/>
      <c r="T4" s="682" t="s">
        <v>358</v>
      </c>
      <c r="U4" s="683"/>
      <c r="V4" s="682" t="s">
        <v>359</v>
      </c>
      <c r="W4" s="683"/>
      <c r="X4" s="419"/>
      <c r="Y4" s="420" t="s">
        <v>360</v>
      </c>
      <c r="Z4" s="688"/>
    </row>
    <row r="5" spans="1:33" ht="18" customHeight="1">
      <c r="A5" s="414"/>
      <c r="B5" s="671"/>
      <c r="C5" s="668"/>
      <c r="D5" s="669" t="s">
        <v>84</v>
      </c>
      <c r="E5" s="671"/>
      <c r="F5" s="669" t="s">
        <v>85</v>
      </c>
      <c r="G5" s="671"/>
      <c r="H5" s="422" t="s">
        <v>361</v>
      </c>
      <c r="I5" s="422" t="s">
        <v>362</v>
      </c>
      <c r="J5" s="422" t="s">
        <v>361</v>
      </c>
      <c r="K5" s="422" t="s">
        <v>362</v>
      </c>
      <c r="L5" s="422" t="s">
        <v>361</v>
      </c>
      <c r="M5" s="422" t="s">
        <v>362</v>
      </c>
      <c r="N5" s="422" t="s">
        <v>361</v>
      </c>
      <c r="O5" s="422" t="s">
        <v>362</v>
      </c>
      <c r="P5" s="422" t="s">
        <v>361</v>
      </c>
      <c r="Q5" s="422" t="s">
        <v>362</v>
      </c>
      <c r="R5" s="422" t="s">
        <v>361</v>
      </c>
      <c r="S5" s="422" t="s">
        <v>362</v>
      </c>
      <c r="T5" s="422" t="s">
        <v>361</v>
      </c>
      <c r="U5" s="422" t="s">
        <v>362</v>
      </c>
      <c r="V5" s="422" t="s">
        <v>361</v>
      </c>
      <c r="W5" s="422" t="s">
        <v>362</v>
      </c>
      <c r="X5" s="423"/>
      <c r="Y5" s="422" t="s">
        <v>362</v>
      </c>
      <c r="Z5" s="689"/>
    </row>
    <row r="6" spans="1:33" ht="8" customHeight="1">
      <c r="A6" s="414"/>
      <c r="B6" s="414"/>
      <c r="C6" s="424"/>
      <c r="D6" s="425"/>
      <c r="E6" s="426"/>
      <c r="F6" s="426"/>
      <c r="G6" s="426"/>
      <c r="H6" s="427"/>
      <c r="I6" s="427"/>
      <c r="J6" s="427"/>
      <c r="K6" s="427"/>
      <c r="L6" s="427"/>
      <c r="M6" s="427"/>
      <c r="N6" s="427"/>
      <c r="O6" s="427"/>
      <c r="P6" s="427"/>
      <c r="Q6" s="427"/>
      <c r="R6" s="427"/>
      <c r="S6" s="427"/>
      <c r="T6" s="427"/>
      <c r="U6" s="427"/>
      <c r="V6" s="427"/>
      <c r="W6" s="427"/>
      <c r="X6" s="423"/>
      <c r="Y6" s="423"/>
      <c r="Z6" s="428"/>
    </row>
    <row r="7" spans="1:33" ht="18" customHeight="1">
      <c r="A7" s="414"/>
      <c r="B7" s="684" t="s">
        <v>217</v>
      </c>
      <c r="C7" s="685"/>
      <c r="D7" s="675">
        <f>H7+J7+L7+N7+P7+R7+T7+V7</f>
        <v>3817</v>
      </c>
      <c r="E7" s="676"/>
      <c r="F7" s="677">
        <f>I7+K7+M7+O7+Q7+S7+U7+W7</f>
        <v>39213</v>
      </c>
      <c r="G7" s="677"/>
      <c r="H7" s="33">
        <v>391</v>
      </c>
      <c r="I7" s="33">
        <v>4611</v>
      </c>
      <c r="J7" s="33">
        <v>367</v>
      </c>
      <c r="K7" s="33">
        <v>4779</v>
      </c>
      <c r="L7" s="33">
        <v>562</v>
      </c>
      <c r="M7" s="33">
        <v>2375</v>
      </c>
      <c r="N7" s="83">
        <v>502</v>
      </c>
      <c r="O7" s="33">
        <v>2237</v>
      </c>
      <c r="P7" s="83">
        <v>526</v>
      </c>
      <c r="Q7" s="6">
        <v>4737</v>
      </c>
      <c r="R7" s="33">
        <v>759</v>
      </c>
      <c r="S7" s="33">
        <v>10174</v>
      </c>
      <c r="T7" s="33">
        <v>654</v>
      </c>
      <c r="U7" s="33">
        <v>9263</v>
      </c>
      <c r="V7" s="33">
        <v>56</v>
      </c>
      <c r="W7" s="33">
        <v>1037</v>
      </c>
      <c r="X7" s="429"/>
      <c r="Y7" s="429">
        <v>7431</v>
      </c>
      <c r="Z7" s="307" t="s">
        <v>283</v>
      </c>
    </row>
    <row r="8" spans="1:33" ht="18" customHeight="1">
      <c r="A8" s="414"/>
      <c r="B8" s="673" t="s">
        <v>234</v>
      </c>
      <c r="C8" s="674"/>
      <c r="D8" s="675">
        <f t="shared" ref="D8:D10" si="0">H8+J8+L8+N8+P8+R8+T8+V8</f>
        <v>2675</v>
      </c>
      <c r="E8" s="676"/>
      <c r="F8" s="677">
        <f t="shared" ref="F8:F10" si="1">I8+K8+M8+O8+Q8+S8+U8+W8</f>
        <v>21872</v>
      </c>
      <c r="G8" s="677"/>
      <c r="H8" s="33">
        <v>291</v>
      </c>
      <c r="I8" s="33">
        <v>2479</v>
      </c>
      <c r="J8" s="33">
        <v>268</v>
      </c>
      <c r="K8" s="33">
        <v>2241</v>
      </c>
      <c r="L8" s="33">
        <v>344</v>
      </c>
      <c r="M8" s="33">
        <v>1141</v>
      </c>
      <c r="N8" s="83">
        <v>340</v>
      </c>
      <c r="O8" s="33">
        <v>1786</v>
      </c>
      <c r="P8" s="83">
        <v>347</v>
      </c>
      <c r="Q8" s="6">
        <v>3002</v>
      </c>
      <c r="R8" s="33">
        <v>580</v>
      </c>
      <c r="S8" s="33">
        <v>5653</v>
      </c>
      <c r="T8" s="33">
        <v>470</v>
      </c>
      <c r="U8" s="33">
        <v>5081</v>
      </c>
      <c r="V8" s="33">
        <v>35</v>
      </c>
      <c r="W8" s="33">
        <v>489</v>
      </c>
      <c r="X8" s="429"/>
      <c r="Y8" s="429">
        <v>8741</v>
      </c>
      <c r="Z8" s="307" t="s">
        <v>363</v>
      </c>
    </row>
    <row r="9" spans="1:33" ht="18" customHeight="1">
      <c r="A9" s="414"/>
      <c r="B9" s="673" t="s">
        <v>270</v>
      </c>
      <c r="C9" s="674"/>
      <c r="D9" s="675">
        <f t="shared" si="0"/>
        <v>2615</v>
      </c>
      <c r="E9" s="676"/>
      <c r="F9" s="677">
        <f t="shared" si="1"/>
        <v>19576</v>
      </c>
      <c r="G9" s="677"/>
      <c r="H9" s="33">
        <v>231</v>
      </c>
      <c r="I9" s="33">
        <v>1667</v>
      </c>
      <c r="J9" s="33">
        <v>202</v>
      </c>
      <c r="K9" s="33">
        <v>1631</v>
      </c>
      <c r="L9" s="33">
        <v>382</v>
      </c>
      <c r="M9" s="33">
        <v>1473</v>
      </c>
      <c r="N9" s="83">
        <v>304</v>
      </c>
      <c r="O9" s="33">
        <v>2075</v>
      </c>
      <c r="P9" s="83">
        <v>339</v>
      </c>
      <c r="Q9" s="6">
        <v>2053</v>
      </c>
      <c r="R9" s="33">
        <v>615</v>
      </c>
      <c r="S9" s="33">
        <v>5422</v>
      </c>
      <c r="T9" s="33">
        <v>526</v>
      </c>
      <c r="U9" s="33">
        <v>5008</v>
      </c>
      <c r="V9" s="33">
        <v>16</v>
      </c>
      <c r="W9" s="33">
        <v>247</v>
      </c>
      <c r="X9" s="429"/>
      <c r="Y9" s="429">
        <v>7304</v>
      </c>
      <c r="Z9" s="307" t="s">
        <v>364</v>
      </c>
    </row>
    <row r="10" spans="1:33" ht="18" customHeight="1">
      <c r="A10" s="414"/>
      <c r="B10" s="673" t="s">
        <v>271</v>
      </c>
      <c r="C10" s="674"/>
      <c r="D10" s="675">
        <f t="shared" si="0"/>
        <v>3248</v>
      </c>
      <c r="E10" s="676"/>
      <c r="F10" s="677">
        <f t="shared" si="1"/>
        <v>24785</v>
      </c>
      <c r="G10" s="677"/>
      <c r="H10" s="33">
        <v>289</v>
      </c>
      <c r="I10" s="33">
        <v>2418</v>
      </c>
      <c r="J10" s="33">
        <v>265</v>
      </c>
      <c r="K10" s="33">
        <v>2721</v>
      </c>
      <c r="L10" s="33">
        <v>611</v>
      </c>
      <c r="M10" s="33">
        <v>2354</v>
      </c>
      <c r="N10" s="83">
        <v>177</v>
      </c>
      <c r="O10" s="33">
        <v>1245</v>
      </c>
      <c r="P10" s="83">
        <v>498</v>
      </c>
      <c r="Q10" s="6">
        <v>2120</v>
      </c>
      <c r="R10" s="33">
        <v>712</v>
      </c>
      <c r="S10" s="33">
        <v>6746</v>
      </c>
      <c r="T10" s="33">
        <v>626</v>
      </c>
      <c r="U10" s="33">
        <v>6420</v>
      </c>
      <c r="V10" s="33">
        <v>70</v>
      </c>
      <c r="W10" s="33">
        <v>761</v>
      </c>
      <c r="X10" s="429"/>
      <c r="Y10" s="429">
        <v>6394</v>
      </c>
      <c r="Z10" s="307" t="s">
        <v>365</v>
      </c>
    </row>
    <row r="11" spans="1:33" ht="18" customHeight="1">
      <c r="A11" s="414"/>
      <c r="B11" s="678" t="s">
        <v>272</v>
      </c>
      <c r="C11" s="679"/>
      <c r="D11" s="680">
        <f>H11+J11+L11+N11+P11+R11+T11+V11</f>
        <v>3551</v>
      </c>
      <c r="E11" s="681"/>
      <c r="F11" s="681">
        <f>I11+K11+M11+O11+Q11+S11+U11+W11</f>
        <v>27863</v>
      </c>
      <c r="G11" s="681"/>
      <c r="H11" s="238">
        <v>376</v>
      </c>
      <c r="I11" s="238">
        <v>3372</v>
      </c>
      <c r="J11" s="238">
        <v>322</v>
      </c>
      <c r="K11" s="238">
        <v>3430</v>
      </c>
      <c r="L11" s="238">
        <v>708</v>
      </c>
      <c r="M11" s="238">
        <v>2675</v>
      </c>
      <c r="N11" s="404">
        <v>150</v>
      </c>
      <c r="O11" s="238">
        <v>365</v>
      </c>
      <c r="P11" s="404">
        <v>576</v>
      </c>
      <c r="Q11" s="317">
        <v>2417</v>
      </c>
      <c r="R11" s="238">
        <v>729</v>
      </c>
      <c r="S11" s="238">
        <v>7401</v>
      </c>
      <c r="T11" s="238">
        <v>642</v>
      </c>
      <c r="U11" s="238">
        <v>7060</v>
      </c>
      <c r="V11" s="238">
        <v>48</v>
      </c>
      <c r="W11" s="238">
        <v>1143</v>
      </c>
      <c r="X11" s="430"/>
      <c r="Y11" s="431">
        <v>8652</v>
      </c>
      <c r="Z11" s="309" t="s">
        <v>366</v>
      </c>
    </row>
    <row r="12" spans="1:33" ht="8" customHeight="1" thickBot="1">
      <c r="A12" s="414"/>
      <c r="B12" s="432"/>
      <c r="C12" s="433"/>
      <c r="D12" s="434"/>
      <c r="E12" s="435"/>
      <c r="F12" s="436"/>
      <c r="G12" s="436"/>
      <c r="H12" s="436"/>
      <c r="I12" s="436"/>
      <c r="J12" s="436"/>
      <c r="K12" s="436"/>
      <c r="L12" s="436"/>
      <c r="M12" s="436"/>
      <c r="N12" s="436"/>
      <c r="O12" s="436"/>
      <c r="P12" s="436"/>
      <c r="Q12" s="436"/>
      <c r="R12" s="436"/>
      <c r="S12" s="436"/>
      <c r="T12" s="436"/>
      <c r="U12" s="436"/>
      <c r="V12" s="436"/>
      <c r="W12" s="436"/>
      <c r="X12" s="437"/>
      <c r="Y12" s="437"/>
      <c r="Z12" s="438"/>
    </row>
    <row r="13" spans="1:33" ht="8" customHeight="1">
      <c r="V13" s="439"/>
    </row>
    <row r="14" spans="1:33" ht="15" customHeight="1">
      <c r="A14" s="205"/>
      <c r="B14" s="205" t="s">
        <v>367</v>
      </c>
      <c r="P14" s="205" t="s">
        <v>368</v>
      </c>
      <c r="V14" s="439"/>
    </row>
    <row r="15" spans="1:33" ht="15" customHeight="1">
      <c r="A15" s="205"/>
      <c r="C15" s="205" t="s">
        <v>369</v>
      </c>
      <c r="V15" s="439"/>
    </row>
    <row r="16" spans="1:33" ht="15" customHeight="1">
      <c r="A16" s="206"/>
      <c r="B16" s="206" t="s">
        <v>212</v>
      </c>
    </row>
    <row r="17" spans="1:32" ht="100" customHeight="1"/>
    <row r="18" spans="1:32" ht="20" customHeight="1">
      <c r="B18" s="411"/>
      <c r="C18" s="411"/>
      <c r="D18" s="411"/>
      <c r="E18" s="411"/>
      <c r="F18" s="411"/>
      <c r="G18" s="411"/>
      <c r="H18" s="411"/>
      <c r="I18" s="411"/>
      <c r="J18" s="411"/>
      <c r="K18" s="411"/>
      <c r="L18" s="411"/>
      <c r="M18" s="411"/>
      <c r="N18" s="411"/>
      <c r="O18" s="412" t="s">
        <v>370</v>
      </c>
      <c r="P18" s="411" t="s">
        <v>371</v>
      </c>
      <c r="Q18" s="411"/>
      <c r="R18" s="411"/>
      <c r="S18" s="411"/>
      <c r="T18" s="411"/>
      <c r="U18" s="411"/>
      <c r="V18" s="411"/>
      <c r="W18" s="411"/>
      <c r="X18" s="411"/>
      <c r="Y18" s="411"/>
      <c r="Z18" s="411"/>
      <c r="AA18" s="411"/>
      <c r="AB18" s="411"/>
      <c r="AC18" s="411"/>
      <c r="AD18" s="411"/>
      <c r="AE18" s="411"/>
    </row>
    <row r="19" spans="1:32" ht="8" customHeight="1" thickBot="1">
      <c r="AE19" s="436"/>
      <c r="AF19" s="436"/>
    </row>
    <row r="20" spans="1:32" ht="18" customHeight="1">
      <c r="A20" s="670" t="s">
        <v>347</v>
      </c>
      <c r="B20" s="440"/>
      <c r="C20" s="441"/>
      <c r="D20" s="441"/>
      <c r="E20" s="441"/>
      <c r="F20" s="441"/>
      <c r="G20" s="441"/>
      <c r="H20" s="441"/>
      <c r="I20" s="441"/>
      <c r="J20" s="441"/>
      <c r="K20" s="441"/>
      <c r="L20" s="441"/>
      <c r="M20" s="441"/>
      <c r="N20" s="441"/>
      <c r="O20" s="442" t="s">
        <v>372</v>
      </c>
      <c r="P20" s="440" t="s">
        <v>373</v>
      </c>
      <c r="Q20" s="441"/>
      <c r="R20" s="441"/>
      <c r="S20" s="441"/>
      <c r="T20" s="441"/>
      <c r="U20" s="441"/>
      <c r="V20" s="441"/>
      <c r="W20" s="441"/>
      <c r="X20" s="441"/>
      <c r="Y20" s="441"/>
      <c r="Z20" s="441"/>
      <c r="AA20" s="441"/>
      <c r="AB20" s="441"/>
      <c r="AC20" s="441"/>
      <c r="AD20" s="441"/>
      <c r="AE20" s="443"/>
      <c r="AF20" s="440"/>
    </row>
    <row r="21" spans="1:32" s="427" customFormat="1" ht="18" customHeight="1">
      <c r="A21" s="671"/>
      <c r="B21" s="668" t="s">
        <v>86</v>
      </c>
      <c r="C21" s="668"/>
      <c r="D21" s="668" t="s">
        <v>374</v>
      </c>
      <c r="E21" s="668"/>
      <c r="F21" s="668" t="s">
        <v>375</v>
      </c>
      <c r="G21" s="668"/>
      <c r="H21" s="668" t="s">
        <v>376</v>
      </c>
      <c r="I21" s="672"/>
      <c r="J21" s="668" t="s">
        <v>76</v>
      </c>
      <c r="K21" s="668"/>
      <c r="L21" s="668" t="s">
        <v>77</v>
      </c>
      <c r="M21" s="668"/>
      <c r="N21" s="668" t="s">
        <v>87</v>
      </c>
      <c r="O21" s="668"/>
      <c r="P21" s="668" t="s">
        <v>377</v>
      </c>
      <c r="Q21" s="668"/>
      <c r="R21" s="668" t="s">
        <v>378</v>
      </c>
      <c r="S21" s="668"/>
      <c r="T21" s="668" t="s">
        <v>379</v>
      </c>
      <c r="U21" s="668"/>
      <c r="V21" s="668" t="s">
        <v>380</v>
      </c>
      <c r="W21" s="668"/>
      <c r="X21" s="668" t="s">
        <v>381</v>
      </c>
      <c r="Y21" s="668"/>
      <c r="Z21" s="668" t="s">
        <v>382</v>
      </c>
      <c r="AA21" s="668"/>
      <c r="AB21" s="668" t="s">
        <v>383</v>
      </c>
      <c r="AC21" s="668"/>
      <c r="AD21" s="444"/>
      <c r="AE21" s="422" t="s">
        <v>384</v>
      </c>
      <c r="AF21" s="669" t="s">
        <v>164</v>
      </c>
    </row>
    <row r="22" spans="1:32" s="427" customFormat="1" ht="18" customHeight="1">
      <c r="A22" s="671"/>
      <c r="B22" s="422" t="s">
        <v>84</v>
      </c>
      <c r="C22" s="422" t="s">
        <v>85</v>
      </c>
      <c r="D22" s="422" t="s">
        <v>361</v>
      </c>
      <c r="E22" s="422" t="s">
        <v>85</v>
      </c>
      <c r="F22" s="422" t="s">
        <v>361</v>
      </c>
      <c r="G22" s="422" t="s">
        <v>85</v>
      </c>
      <c r="H22" s="422" t="s">
        <v>361</v>
      </c>
      <c r="I22" s="422" t="s">
        <v>85</v>
      </c>
      <c r="J22" s="422" t="s">
        <v>361</v>
      </c>
      <c r="K22" s="422" t="s">
        <v>85</v>
      </c>
      <c r="L22" s="422" t="s">
        <v>361</v>
      </c>
      <c r="M22" s="422" t="s">
        <v>85</v>
      </c>
      <c r="N22" s="422" t="s">
        <v>361</v>
      </c>
      <c r="O22" s="422" t="s">
        <v>85</v>
      </c>
      <c r="P22" s="422" t="s">
        <v>361</v>
      </c>
      <c r="Q22" s="422" t="s">
        <v>85</v>
      </c>
      <c r="R22" s="422" t="s">
        <v>361</v>
      </c>
      <c r="S22" s="422" t="s">
        <v>85</v>
      </c>
      <c r="T22" s="422" t="s">
        <v>361</v>
      </c>
      <c r="U22" s="422" t="s">
        <v>85</v>
      </c>
      <c r="V22" s="422" t="s">
        <v>361</v>
      </c>
      <c r="W22" s="422" t="s">
        <v>85</v>
      </c>
      <c r="X22" s="422" t="s">
        <v>361</v>
      </c>
      <c r="Y22" s="422" t="s">
        <v>85</v>
      </c>
      <c r="Z22" s="422" t="s">
        <v>361</v>
      </c>
      <c r="AA22" s="422" t="s">
        <v>85</v>
      </c>
      <c r="AB22" s="422" t="s">
        <v>361</v>
      </c>
      <c r="AC22" s="422" t="s">
        <v>85</v>
      </c>
      <c r="AD22" s="423"/>
      <c r="AE22" s="422" t="s">
        <v>85</v>
      </c>
      <c r="AF22" s="669"/>
    </row>
    <row r="23" spans="1:32" ht="8" customHeight="1">
      <c r="A23" s="445"/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3"/>
      <c r="Q23" s="83"/>
      <c r="R23" s="83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446"/>
      <c r="AD23" s="447"/>
      <c r="AE23" s="448"/>
      <c r="AF23" s="449"/>
    </row>
    <row r="24" spans="1:32" ht="18" customHeight="1">
      <c r="A24" s="450" t="s">
        <v>217</v>
      </c>
      <c r="B24" s="51">
        <f t="shared" ref="B24:B27" si="2">+D24+F24+H24+J24+L24+N24+P24+R24+T24+V24+X24+Z24+AB24</f>
        <v>5682</v>
      </c>
      <c r="C24" s="84">
        <f>+E24+G24+I24+K24+M24+O24+Q24+S24+U24+W24+Y24+AA24+AC24</f>
        <v>65366</v>
      </c>
      <c r="D24" s="84">
        <v>504</v>
      </c>
      <c r="E24" s="84">
        <v>3125</v>
      </c>
      <c r="F24" s="84">
        <v>420</v>
      </c>
      <c r="G24" s="84">
        <v>4516</v>
      </c>
      <c r="H24" s="84">
        <v>452</v>
      </c>
      <c r="I24" s="84">
        <v>4450</v>
      </c>
      <c r="J24" s="84">
        <v>374</v>
      </c>
      <c r="K24" s="84">
        <v>5139</v>
      </c>
      <c r="L24" s="84">
        <v>533</v>
      </c>
      <c r="M24" s="84">
        <v>5217</v>
      </c>
      <c r="N24" s="84">
        <v>467</v>
      </c>
      <c r="O24" s="84">
        <v>3968</v>
      </c>
      <c r="P24" s="83">
        <v>729</v>
      </c>
      <c r="Q24" s="83">
        <v>9447</v>
      </c>
      <c r="R24" s="83">
        <v>581</v>
      </c>
      <c r="S24" s="84">
        <v>11612</v>
      </c>
      <c r="T24" s="84">
        <v>180</v>
      </c>
      <c r="U24" s="84">
        <v>1212</v>
      </c>
      <c r="V24" s="84">
        <v>235</v>
      </c>
      <c r="W24" s="84">
        <v>1157</v>
      </c>
      <c r="X24" s="83">
        <v>500</v>
      </c>
      <c r="Y24" s="83">
        <v>4229</v>
      </c>
      <c r="Z24" s="83">
        <v>213</v>
      </c>
      <c r="AA24" s="83">
        <v>6758</v>
      </c>
      <c r="AB24" s="83">
        <v>494</v>
      </c>
      <c r="AC24" s="451">
        <v>4536</v>
      </c>
      <c r="AD24" s="452"/>
      <c r="AE24" s="452">
        <v>9551</v>
      </c>
      <c r="AF24" s="307" t="s">
        <v>283</v>
      </c>
    </row>
    <row r="25" spans="1:32" ht="18" customHeight="1">
      <c r="A25" s="424" t="s">
        <v>234</v>
      </c>
      <c r="B25" s="51">
        <f t="shared" si="2"/>
        <v>4080</v>
      </c>
      <c r="C25" s="84">
        <f>+E25+G25+I25+K25+M25+O25+Q25+S25+U25+W25+Y25+AA25+AC25</f>
        <v>26780</v>
      </c>
      <c r="D25" s="84">
        <v>318</v>
      </c>
      <c r="E25" s="84">
        <v>1341</v>
      </c>
      <c r="F25" s="84">
        <v>301</v>
      </c>
      <c r="G25" s="84">
        <v>1689</v>
      </c>
      <c r="H25" s="84">
        <v>325</v>
      </c>
      <c r="I25" s="84">
        <v>2139</v>
      </c>
      <c r="J25" s="84">
        <v>263</v>
      </c>
      <c r="K25" s="84">
        <v>990</v>
      </c>
      <c r="L25" s="84">
        <v>331</v>
      </c>
      <c r="M25" s="84">
        <v>2256</v>
      </c>
      <c r="N25" s="84">
        <v>273</v>
      </c>
      <c r="O25" s="84">
        <v>1144</v>
      </c>
      <c r="P25" s="83">
        <v>564</v>
      </c>
      <c r="Q25" s="83">
        <v>3963</v>
      </c>
      <c r="R25" s="83">
        <v>441</v>
      </c>
      <c r="S25" s="84">
        <v>3739</v>
      </c>
      <c r="T25" s="84">
        <v>176</v>
      </c>
      <c r="U25" s="84">
        <v>282</v>
      </c>
      <c r="V25" s="84">
        <v>161</v>
      </c>
      <c r="W25" s="84">
        <v>813</v>
      </c>
      <c r="X25" s="83">
        <v>326</v>
      </c>
      <c r="Y25" s="83">
        <v>1997</v>
      </c>
      <c r="Z25" s="83">
        <v>152</v>
      </c>
      <c r="AA25" s="83">
        <v>3286</v>
      </c>
      <c r="AB25" s="83">
        <v>449</v>
      </c>
      <c r="AC25" s="451">
        <v>3141</v>
      </c>
      <c r="AD25" s="452"/>
      <c r="AE25" s="452">
        <v>5376</v>
      </c>
      <c r="AF25" s="307" t="s">
        <v>363</v>
      </c>
    </row>
    <row r="26" spans="1:32" ht="18" customHeight="1">
      <c r="A26" s="424" t="s">
        <v>270</v>
      </c>
      <c r="B26" s="51">
        <f t="shared" si="2"/>
        <v>3597</v>
      </c>
      <c r="C26" s="84">
        <f>+E26+G26+I26+K26+M26+O26+Q26+S26+U26+W26+Y26+AA26+AC26</f>
        <v>31277</v>
      </c>
      <c r="D26" s="84">
        <v>294</v>
      </c>
      <c r="E26" s="84">
        <v>1405</v>
      </c>
      <c r="F26" s="84">
        <v>287</v>
      </c>
      <c r="G26" s="84">
        <v>2778</v>
      </c>
      <c r="H26" s="84">
        <v>325</v>
      </c>
      <c r="I26" s="84">
        <v>2326</v>
      </c>
      <c r="J26" s="84">
        <v>214</v>
      </c>
      <c r="K26" s="84">
        <v>1987</v>
      </c>
      <c r="L26" s="84">
        <v>293</v>
      </c>
      <c r="M26" s="84">
        <v>2793</v>
      </c>
      <c r="N26" s="84">
        <v>226</v>
      </c>
      <c r="O26" s="84">
        <v>2326</v>
      </c>
      <c r="P26" s="83">
        <v>551</v>
      </c>
      <c r="Q26" s="83">
        <v>4262</v>
      </c>
      <c r="R26" s="83">
        <v>434</v>
      </c>
      <c r="S26" s="84">
        <v>4445</v>
      </c>
      <c r="T26" s="84">
        <v>18</v>
      </c>
      <c r="U26" s="84">
        <v>78</v>
      </c>
      <c r="V26" s="84">
        <v>131</v>
      </c>
      <c r="W26" s="84">
        <v>732</v>
      </c>
      <c r="X26" s="83">
        <v>342</v>
      </c>
      <c r="Y26" s="83">
        <v>2604</v>
      </c>
      <c r="Z26" s="83">
        <v>76</v>
      </c>
      <c r="AA26" s="83">
        <v>2801</v>
      </c>
      <c r="AB26" s="83">
        <v>406</v>
      </c>
      <c r="AC26" s="451">
        <v>2740</v>
      </c>
      <c r="AD26" s="452"/>
      <c r="AE26" s="452">
        <v>7549</v>
      </c>
      <c r="AF26" s="307" t="s">
        <v>364</v>
      </c>
    </row>
    <row r="27" spans="1:32" s="453" customFormat="1" ht="18" customHeight="1">
      <c r="A27" s="424" t="s">
        <v>271</v>
      </c>
      <c r="B27" s="51">
        <f t="shared" si="2"/>
        <v>4425</v>
      </c>
      <c r="C27" s="84">
        <f>+E27+G27+I27+K27+M27+O27+Q27+S27+U27+W27+Y27+AA27+AC27</f>
        <v>48818</v>
      </c>
      <c r="D27" s="84">
        <v>356</v>
      </c>
      <c r="E27" s="84">
        <v>2232</v>
      </c>
      <c r="F27" s="84">
        <v>373</v>
      </c>
      <c r="G27" s="84">
        <v>4762</v>
      </c>
      <c r="H27" s="84">
        <v>371</v>
      </c>
      <c r="I27" s="84">
        <v>4036</v>
      </c>
      <c r="J27" s="84">
        <v>237</v>
      </c>
      <c r="K27" s="84">
        <v>2937</v>
      </c>
      <c r="L27" s="84">
        <v>377</v>
      </c>
      <c r="M27" s="84">
        <v>4765</v>
      </c>
      <c r="N27" s="84">
        <v>258</v>
      </c>
      <c r="O27" s="84">
        <v>3917</v>
      </c>
      <c r="P27" s="83">
        <v>671</v>
      </c>
      <c r="Q27" s="83">
        <v>6037</v>
      </c>
      <c r="R27" s="83">
        <v>484</v>
      </c>
      <c r="S27" s="84">
        <v>6356</v>
      </c>
      <c r="T27" s="84">
        <v>64</v>
      </c>
      <c r="U27" s="84">
        <v>470</v>
      </c>
      <c r="V27" s="84">
        <v>158</v>
      </c>
      <c r="W27" s="84">
        <v>748</v>
      </c>
      <c r="X27" s="83">
        <v>446</v>
      </c>
      <c r="Y27" s="83">
        <v>3377</v>
      </c>
      <c r="Z27" s="83">
        <v>119</v>
      </c>
      <c r="AA27" s="83">
        <v>5350</v>
      </c>
      <c r="AB27" s="83">
        <v>511</v>
      </c>
      <c r="AC27" s="451">
        <v>3831</v>
      </c>
      <c r="AD27" s="452"/>
      <c r="AE27" s="452">
        <v>6726</v>
      </c>
      <c r="AF27" s="307" t="s">
        <v>365</v>
      </c>
    </row>
    <row r="28" spans="1:32" s="453" customFormat="1" ht="18" customHeight="1">
      <c r="A28" s="454" t="s">
        <v>272</v>
      </c>
      <c r="B28" s="275">
        <f>+D28+F28+H28+J28+L28+N28+P28+R28+T28+V28+X28+Z28+AB28</f>
        <v>4632</v>
      </c>
      <c r="C28" s="89">
        <f>+E28+G28+I28+K28+M28+O28+Q28+S28+U28+W28+Y28+AA28+AC28</f>
        <v>53616</v>
      </c>
      <c r="D28" s="89">
        <v>457</v>
      </c>
      <c r="E28" s="89">
        <v>2405</v>
      </c>
      <c r="F28" s="89">
        <v>305</v>
      </c>
      <c r="G28" s="89">
        <v>3596</v>
      </c>
      <c r="H28" s="89">
        <v>301</v>
      </c>
      <c r="I28" s="89">
        <v>3118</v>
      </c>
      <c r="J28" s="89">
        <v>253</v>
      </c>
      <c r="K28" s="89">
        <v>3101</v>
      </c>
      <c r="L28" s="89">
        <v>426</v>
      </c>
      <c r="M28" s="89">
        <v>5533</v>
      </c>
      <c r="N28" s="89">
        <v>288</v>
      </c>
      <c r="O28" s="89">
        <v>3528</v>
      </c>
      <c r="P28" s="404">
        <v>679</v>
      </c>
      <c r="Q28" s="404">
        <v>5868</v>
      </c>
      <c r="R28" s="404">
        <v>500</v>
      </c>
      <c r="S28" s="89">
        <v>7496</v>
      </c>
      <c r="T28" s="89">
        <v>48</v>
      </c>
      <c r="U28" s="89">
        <v>263</v>
      </c>
      <c r="V28" s="89">
        <v>190</v>
      </c>
      <c r="W28" s="89">
        <v>895</v>
      </c>
      <c r="X28" s="89">
        <v>476</v>
      </c>
      <c r="Y28" s="89">
        <v>3522</v>
      </c>
      <c r="Z28" s="89">
        <v>166</v>
      </c>
      <c r="AA28" s="89">
        <v>10174</v>
      </c>
      <c r="AB28" s="89">
        <v>543</v>
      </c>
      <c r="AC28" s="455">
        <v>4117</v>
      </c>
      <c r="AD28" s="456"/>
      <c r="AE28" s="457">
        <v>9322</v>
      </c>
      <c r="AF28" s="309" t="s">
        <v>366</v>
      </c>
    </row>
    <row r="29" spans="1:32" ht="8" customHeight="1" thickBot="1">
      <c r="A29" s="458"/>
      <c r="B29" s="459"/>
      <c r="C29" s="459"/>
      <c r="D29" s="459"/>
      <c r="E29" s="459"/>
      <c r="F29" s="459"/>
      <c r="G29" s="459"/>
      <c r="H29" s="459"/>
      <c r="I29" s="459"/>
      <c r="J29" s="459"/>
      <c r="K29" s="459"/>
      <c r="L29" s="459"/>
      <c r="M29" s="459"/>
      <c r="N29" s="459"/>
      <c r="O29" s="459"/>
      <c r="P29" s="460"/>
      <c r="Q29" s="460"/>
      <c r="R29" s="460"/>
      <c r="S29" s="460"/>
      <c r="T29" s="460"/>
      <c r="U29" s="460"/>
      <c r="V29" s="460"/>
      <c r="W29" s="460"/>
      <c r="X29" s="460"/>
      <c r="Y29" s="460"/>
      <c r="Z29" s="460"/>
      <c r="AA29" s="460"/>
      <c r="AB29" s="460"/>
      <c r="AC29" s="461"/>
      <c r="AD29" s="462"/>
      <c r="AE29" s="463"/>
      <c r="AF29" s="464"/>
    </row>
    <row r="30" spans="1:32" ht="8" customHeight="1">
      <c r="P30" s="465"/>
    </row>
    <row r="31" spans="1:32" ht="15" customHeight="1">
      <c r="A31" s="205" t="s">
        <v>385</v>
      </c>
      <c r="P31" s="205" t="s">
        <v>386</v>
      </c>
    </row>
    <row r="32" spans="1:32" ht="15" customHeight="1">
      <c r="A32" s="205" t="s">
        <v>387</v>
      </c>
    </row>
    <row r="33" spans="1:7" ht="15" customHeight="1">
      <c r="A33" s="206" t="s">
        <v>212</v>
      </c>
    </row>
    <row r="34" spans="1:7" ht="8.25" customHeight="1"/>
    <row r="38" spans="1:7">
      <c r="G38" s="427"/>
    </row>
    <row r="54" spans="1:1">
      <c r="A54" s="466"/>
    </row>
  </sheetData>
  <mergeCells count="44">
    <mergeCell ref="Z3:Z5"/>
    <mergeCell ref="D4:G4"/>
    <mergeCell ref="H4:I4"/>
    <mergeCell ref="J4:K4"/>
    <mergeCell ref="L4:M4"/>
    <mergeCell ref="N4:O4"/>
    <mergeCell ref="P4:Q4"/>
    <mergeCell ref="R4:S4"/>
    <mergeCell ref="T4:U4"/>
    <mergeCell ref="V4:W4"/>
    <mergeCell ref="D5:E5"/>
    <mergeCell ref="F5:G5"/>
    <mergeCell ref="B7:C7"/>
    <mergeCell ref="D7:E7"/>
    <mergeCell ref="F7:G7"/>
    <mergeCell ref="B3:C5"/>
    <mergeCell ref="B8:C8"/>
    <mergeCell ref="D8:E8"/>
    <mergeCell ref="F8:G8"/>
    <mergeCell ref="B9:C9"/>
    <mergeCell ref="D9:E9"/>
    <mergeCell ref="F9:G9"/>
    <mergeCell ref="J21:K21"/>
    <mergeCell ref="B10:C10"/>
    <mergeCell ref="D10:E10"/>
    <mergeCell ref="F10:G10"/>
    <mergeCell ref="B11:C11"/>
    <mergeCell ref="D11:E11"/>
    <mergeCell ref="F11:G11"/>
    <mergeCell ref="A20:A22"/>
    <mergeCell ref="B21:C21"/>
    <mergeCell ref="D21:E21"/>
    <mergeCell ref="F21:G21"/>
    <mergeCell ref="H21:I21"/>
    <mergeCell ref="X21:Y21"/>
    <mergeCell ref="Z21:AA21"/>
    <mergeCell ref="AB21:AC21"/>
    <mergeCell ref="AF21:AF22"/>
    <mergeCell ref="L21:M21"/>
    <mergeCell ref="N21:O21"/>
    <mergeCell ref="P21:Q21"/>
    <mergeCell ref="R21:S21"/>
    <mergeCell ref="T21:U21"/>
    <mergeCell ref="V21:W21"/>
  </mergeCells>
  <phoneticPr fontId="4"/>
  <printOptions horizontalCentered="1"/>
  <pageMargins left="0.55118110236220474" right="0.55118110236220474" top="0.98425196850393704" bottom="0.78740157480314965" header="0.51181102362204722" footer="0.51181102362204722"/>
  <pageSetup paperSize="9" scale="92" firstPageNumber="158" orientation="portrait" useFirstPageNumber="1" horizontalDpi="400" verticalDpi="400" r:id="rId1"/>
  <headerFooter differentOddEven="1" alignWithMargins="0">
    <oddHeader>&amp;L〔12〕教育・文化</oddHeader>
    <oddFooter>&amp;C&amp;P</oddFooter>
    <evenHeader>&amp;R〔12〕教育・文化</evenHeader>
    <evenFooter>&amp;C&amp;P</evenFooter>
  </headerFooter>
  <colBreaks count="1" manualBreakCount="1">
    <brk id="15" max="3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12-1</vt:lpstr>
      <vt:lpstr>12-2・3</vt:lpstr>
      <vt:lpstr>12-4</vt:lpstr>
      <vt:lpstr>12-5</vt:lpstr>
      <vt:lpstr>12-6</vt:lpstr>
      <vt:lpstr>12-7・8・9</vt:lpstr>
      <vt:lpstr>12-10・11</vt:lpstr>
      <vt:lpstr>12-12・13</vt:lpstr>
      <vt:lpstr>'12-1'!Print_Area</vt:lpstr>
      <vt:lpstr>'12-10・11'!Print_Area</vt:lpstr>
      <vt:lpstr>'12-12・13'!Print_Area</vt:lpstr>
      <vt:lpstr>'12-2・3'!Print_Area</vt:lpstr>
      <vt:lpstr>'12-4'!Print_Area</vt:lpstr>
      <vt:lpstr>'12-5'!Print_Area</vt:lpstr>
      <vt:lpstr>'12-6'!Print_Area</vt:lpstr>
      <vt:lpstr>'12-7・8・9'!Print_Area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2026-01-19T06:04:04Z</dcterms:modified>
</cp:coreProperties>
</file>