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defaultThemeVersion="124226"/>
  <xr:revisionPtr revIDLastSave="0" documentId="13_ncr:1_{94E68EA4-55DA-4390-8D0E-CA1A1BBDFB86}" xr6:coauthVersionLast="47" xr6:coauthVersionMax="47" xr10:uidLastSave="{00000000-0000-0000-0000-000000000000}"/>
  <bookViews>
    <workbookView xWindow="-120" yWindow="-120" windowWidth="29040" windowHeight="15840" tabRatio="848" xr2:uid="{00000000-000D-0000-FFFF-FFFF00000000}"/>
  </bookViews>
  <sheets>
    <sheet name="14-1-1" sheetId="40" r:id="rId1"/>
    <sheet name="14-1-2" sheetId="41" r:id="rId2"/>
    <sheet name="14-2・3" sheetId="45" r:id="rId3"/>
    <sheet name="14-4・5" sheetId="49" r:id="rId4"/>
    <sheet name="14-6・7・8" sheetId="50" r:id="rId5"/>
    <sheet name="14-9・10" sheetId="44" r:id="rId6"/>
    <sheet name="14-11・12・13" sheetId="18" r:id="rId7"/>
    <sheet name="14-14・15" sheetId="20" r:id="rId8"/>
    <sheet name="14-16・17・18" sheetId="51" r:id="rId9"/>
    <sheet name="14-19" sheetId="29" r:id="rId10"/>
    <sheet name="Sheet1" sheetId="39" state="hidden" r:id="rId11"/>
  </sheets>
  <externalReferences>
    <externalReference r:id="rId12"/>
    <externalReference r:id="rId13"/>
  </externalReferences>
  <definedNames>
    <definedName name="_xlnm.Print_Area" localSheetId="0">'14-1-1'!$A$1:$U$49</definedName>
    <definedName name="_xlnm.Print_Area" localSheetId="6">'14-11・12・13'!$A$1:$R$39</definedName>
    <definedName name="_xlnm.Print_Area" localSheetId="1">'14-1-2'!$A$1:$U$36</definedName>
    <definedName name="_xlnm.Print_Area" localSheetId="7">'14-14・15'!$A$1:$K$51</definedName>
    <definedName name="_xlnm.Print_Area" localSheetId="8">'14-16・17・18'!$A$1:$G$53</definedName>
    <definedName name="_xlnm.Print_Area" localSheetId="9">'14-19'!$A$1:$I$46</definedName>
    <definedName name="_xlnm.Print_Area" localSheetId="2">'14-2・3'!$A$1:$S$50</definedName>
    <definedName name="_xlnm.Print_Area" localSheetId="4">'14-6・7・8'!$A$1:$M$50</definedName>
    <definedName name="_xlnm.Print_Area" localSheetId="5">'14-9・10'!$A$1:$V$50</definedName>
    <definedName name="あ">[1]共通ﾃｰﾌﾞﾙ!$B$10</definedName>
    <definedName name="括弧" localSheetId="5">#REF!</definedName>
    <definedName name="括弧">#REF!</definedName>
    <definedName name="基準日">[2]共通ﾃｰﾌﾞﾙ!$B$5</definedName>
    <definedName name="国政選挙" localSheetId="5">#REF!</definedName>
    <definedName name="国政選挙">#REF!</definedName>
    <definedName name="今年" localSheetId="5">#REF!</definedName>
    <definedName name="今年">#REF!</definedName>
    <definedName name="参考データ" localSheetId="5">#REF!</definedName>
    <definedName name="参考データ">#REF!</definedName>
    <definedName name="事業所・企業統計調査" localSheetId="5">#REF!</definedName>
    <definedName name="事業所・企業統計調査">#REF!</definedName>
    <definedName name="前回基準日" localSheetId="5">#REF!</definedName>
    <definedName name="前回基準日">#REF!</definedName>
    <definedName name="前回国勢調査年" localSheetId="5">#REF!</definedName>
    <definedName name="前回国勢調査年">#REF!</definedName>
    <definedName name="前々回基準日" localSheetId="5">#REF!</definedName>
    <definedName name="前々回基準日">#REF!</definedName>
    <definedName name="前々回国勢調査年" localSheetId="5">#REF!</definedName>
    <definedName name="前々回国勢調査年">#REF!</definedName>
    <definedName name="前々年" localSheetId="5">#REF!</definedName>
    <definedName name="前々年">#REF!</definedName>
    <definedName name="前年" localSheetId="5">#REF!</definedName>
    <definedName name="前年">#REF!</definedName>
    <definedName name="前年度末" localSheetId="5">#REF!</definedName>
    <definedName name="前年度末">#REF!</definedName>
    <definedName name="調査都市" localSheetId="5">#REF!</definedName>
    <definedName name="調査都市">#REF!</definedName>
    <definedName name="直近国政選挙" localSheetId="5">#REF!</definedName>
    <definedName name="直近国政選挙">#REF!</definedName>
    <definedName name="農林業センサス" localSheetId="5">#REF!</definedName>
    <definedName name="農林業センサス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6" i="20" l="1"/>
  <c r="O46" i="20"/>
  <c r="P46" i="20"/>
  <c r="Q46" i="20"/>
  <c r="R46" i="20"/>
  <c r="G33" i="51"/>
  <c r="F33" i="51"/>
  <c r="E33" i="51"/>
  <c r="D33" i="51"/>
  <c r="C33" i="51"/>
  <c r="G4" i="51"/>
  <c r="F4" i="51"/>
  <c r="E4" i="51"/>
  <c r="D4" i="51"/>
  <c r="C4" i="51"/>
  <c r="D47" i="50"/>
  <c r="D46" i="50"/>
  <c r="D45" i="50"/>
  <c r="D44" i="50"/>
  <c r="D43" i="50"/>
  <c r="D42" i="50"/>
  <c r="D41" i="50"/>
  <c r="D40" i="50"/>
  <c r="D39" i="50"/>
  <c r="D38" i="50"/>
  <c r="F48" i="50"/>
  <c r="H48" i="50"/>
  <c r="J48" i="50"/>
  <c r="L48" i="50"/>
  <c r="F26" i="49"/>
  <c r="G26" i="49"/>
  <c r="H26" i="49"/>
  <c r="I26" i="49"/>
  <c r="J26" i="49"/>
  <c r="J24" i="49" s="1"/>
  <c r="F29" i="49"/>
  <c r="G29" i="49"/>
  <c r="H29" i="49"/>
  <c r="I29" i="49"/>
  <c r="J29" i="49"/>
  <c r="F39" i="49"/>
  <c r="G39" i="49"/>
  <c r="H39" i="49"/>
  <c r="I39" i="49"/>
  <c r="J39" i="49"/>
  <c r="G12" i="49"/>
  <c r="E12" i="49" s="1"/>
  <c r="G11" i="49"/>
  <c r="E11" i="49" s="1"/>
  <c r="G10" i="49"/>
  <c r="E10" i="49" s="1"/>
  <c r="G9" i="49"/>
  <c r="E9" i="49" s="1"/>
  <c r="G8" i="49"/>
  <c r="E8" i="49"/>
  <c r="Q48" i="45"/>
  <c r="Q47" i="45"/>
  <c r="Q46" i="45"/>
  <c r="Q45" i="45"/>
  <c r="Q44" i="45"/>
  <c r="Q43" i="45"/>
  <c r="Q42" i="45"/>
  <c r="Q41" i="45"/>
  <c r="Q40" i="45"/>
  <c r="Q39" i="45"/>
  <c r="Q38" i="45"/>
  <c r="M37" i="45"/>
  <c r="N46" i="45" s="1"/>
  <c r="N39" i="45"/>
  <c r="K48" i="45"/>
  <c r="K47" i="45"/>
  <c r="K46" i="45"/>
  <c r="K45" i="45"/>
  <c r="K44" i="45"/>
  <c r="K43" i="45"/>
  <c r="K42" i="45"/>
  <c r="K41" i="45"/>
  <c r="K40" i="45"/>
  <c r="K39" i="45"/>
  <c r="K38" i="45"/>
  <c r="H48" i="45"/>
  <c r="H47" i="45"/>
  <c r="H46" i="45"/>
  <c r="H45" i="45"/>
  <c r="H44" i="45"/>
  <c r="H43" i="45"/>
  <c r="H42" i="45"/>
  <c r="H41" i="45"/>
  <c r="H40" i="45"/>
  <c r="H39" i="45"/>
  <c r="H38" i="45"/>
  <c r="E48" i="45"/>
  <c r="E47" i="45"/>
  <c r="E46" i="45"/>
  <c r="E45" i="45"/>
  <c r="E44" i="45"/>
  <c r="E43" i="45"/>
  <c r="E42" i="45"/>
  <c r="E41" i="45"/>
  <c r="E40" i="45"/>
  <c r="E39" i="45"/>
  <c r="E38" i="45"/>
  <c r="D48" i="50" l="1"/>
  <c r="J22" i="49"/>
  <c r="J23" i="49" s="1"/>
  <c r="I24" i="49"/>
  <c r="I22" i="49" s="1"/>
  <c r="I23" i="49" s="1"/>
  <c r="H24" i="49"/>
  <c r="H22" i="49" s="1"/>
  <c r="H23" i="49" s="1"/>
  <c r="G24" i="49"/>
  <c r="G22" i="49" s="1"/>
  <c r="G23" i="49" s="1"/>
  <c r="F24" i="49"/>
  <c r="F22" i="49" s="1"/>
  <c r="F23" i="49" s="1"/>
  <c r="N47" i="45"/>
  <c r="N42" i="45"/>
  <c r="N40" i="45"/>
  <c r="N48" i="45"/>
  <c r="N41" i="45"/>
  <c r="N43" i="45"/>
  <c r="N44" i="45"/>
  <c r="N45" i="45"/>
  <c r="N38" i="45"/>
  <c r="E37" i="45"/>
  <c r="I48" i="45"/>
  <c r="R47" i="45"/>
  <c r="O47" i="45"/>
  <c r="L47" i="45"/>
  <c r="I47" i="45"/>
  <c r="R46" i="45"/>
  <c r="O46" i="45"/>
  <c r="L46" i="45"/>
  <c r="I46" i="45"/>
  <c r="R45" i="45"/>
  <c r="O45" i="45"/>
  <c r="L45" i="45"/>
  <c r="I45" i="45"/>
  <c r="R44" i="45"/>
  <c r="O44" i="45"/>
  <c r="L44" i="45"/>
  <c r="I44" i="45"/>
  <c r="R43" i="45"/>
  <c r="O43" i="45"/>
  <c r="L43" i="45"/>
  <c r="I43" i="45"/>
  <c r="R42" i="45"/>
  <c r="O42" i="45"/>
  <c r="L42" i="45"/>
  <c r="I42" i="45"/>
  <c r="R41" i="45"/>
  <c r="O41" i="45"/>
  <c r="L41" i="45"/>
  <c r="I41" i="45"/>
  <c r="R40" i="45"/>
  <c r="O40" i="45"/>
  <c r="L40" i="45"/>
  <c r="I40" i="45"/>
  <c r="R39" i="45"/>
  <c r="O39" i="45"/>
  <c r="L39" i="45"/>
  <c r="I39" i="45"/>
  <c r="R38" i="45"/>
  <c r="O38" i="45"/>
  <c r="L38" i="45"/>
  <c r="I38" i="45"/>
  <c r="P37" i="45"/>
  <c r="O37" i="45"/>
  <c r="J37" i="45"/>
  <c r="G37" i="45"/>
  <c r="D37" i="45"/>
  <c r="I37" i="45" s="1"/>
  <c r="R28" i="45"/>
  <c r="O28" i="45"/>
  <c r="L28" i="45"/>
  <c r="I28" i="45"/>
  <c r="R27" i="45"/>
  <c r="Q27" i="45"/>
  <c r="O27" i="45"/>
  <c r="L27" i="45"/>
  <c r="I27" i="45"/>
  <c r="R26" i="45"/>
  <c r="O26" i="45"/>
  <c r="L26" i="45"/>
  <c r="K26" i="45"/>
  <c r="I26" i="45"/>
  <c r="R25" i="45"/>
  <c r="O25" i="45"/>
  <c r="L25" i="45"/>
  <c r="I25" i="45"/>
  <c r="R24" i="45"/>
  <c r="Q24" i="45"/>
  <c r="O24" i="45"/>
  <c r="L24" i="45"/>
  <c r="I24" i="45"/>
  <c r="R23" i="45"/>
  <c r="Q23" i="45"/>
  <c r="O23" i="45"/>
  <c r="L23" i="45"/>
  <c r="I23" i="45"/>
  <c r="R22" i="45"/>
  <c r="O22" i="45"/>
  <c r="L22" i="45"/>
  <c r="I22" i="45"/>
  <c r="R21" i="45"/>
  <c r="Q21" i="45"/>
  <c r="O21" i="45"/>
  <c r="L21" i="45"/>
  <c r="I21" i="45"/>
  <c r="R20" i="45"/>
  <c r="O20" i="45"/>
  <c r="L20" i="45"/>
  <c r="I20" i="45"/>
  <c r="H20" i="45"/>
  <c r="R19" i="45"/>
  <c r="O19" i="45"/>
  <c r="L19" i="45"/>
  <c r="I19" i="45"/>
  <c r="H19" i="45"/>
  <c r="E19" i="45"/>
  <c r="R18" i="45"/>
  <c r="O18" i="45"/>
  <c r="L18" i="45"/>
  <c r="I18" i="45"/>
  <c r="H18" i="45"/>
  <c r="R17" i="45"/>
  <c r="O17" i="45"/>
  <c r="L17" i="45"/>
  <c r="I17" i="45"/>
  <c r="H17" i="45"/>
  <c r="R16" i="45"/>
  <c r="O16" i="45"/>
  <c r="L16" i="45"/>
  <c r="I16" i="45"/>
  <c r="R15" i="45"/>
  <c r="O15" i="45"/>
  <c r="L15" i="45"/>
  <c r="K15" i="45"/>
  <c r="R14" i="45"/>
  <c r="O14" i="45"/>
  <c r="L14" i="45"/>
  <c r="I14" i="45"/>
  <c r="R13" i="45"/>
  <c r="Q13" i="45"/>
  <c r="K13" i="45"/>
  <c r="I13" i="45"/>
  <c r="R12" i="45"/>
  <c r="O12" i="45"/>
  <c r="L12" i="45"/>
  <c r="K12" i="45"/>
  <c r="I12" i="45"/>
  <c r="R11" i="45"/>
  <c r="O11" i="45"/>
  <c r="L11" i="45"/>
  <c r="I11" i="45"/>
  <c r="R10" i="45"/>
  <c r="Q10" i="45"/>
  <c r="O10" i="45"/>
  <c r="L10" i="45"/>
  <c r="I10" i="45"/>
  <c r="R9" i="45"/>
  <c r="O9" i="45"/>
  <c r="L9" i="45"/>
  <c r="I9" i="45"/>
  <c r="H9" i="45"/>
  <c r="R8" i="45"/>
  <c r="O8" i="45"/>
  <c r="L8" i="45"/>
  <c r="I8" i="45"/>
  <c r="H8" i="45"/>
  <c r="E8" i="45"/>
  <c r="R7" i="45"/>
  <c r="O7" i="45"/>
  <c r="L7" i="45"/>
  <c r="K7" i="45"/>
  <c r="I7" i="45"/>
  <c r="H7" i="45"/>
  <c r="Q6" i="45"/>
  <c r="P6" i="45"/>
  <c r="Q26" i="45" s="1"/>
  <c r="M6" i="45"/>
  <c r="N23" i="45" s="1"/>
  <c r="J6" i="45"/>
  <c r="K23" i="45" s="1"/>
  <c r="G6" i="45"/>
  <c r="H25" i="45" s="1"/>
  <c r="D6" i="45"/>
  <c r="E28" i="45" s="1"/>
  <c r="N37" i="45" l="1"/>
  <c r="R37" i="45"/>
  <c r="Q7" i="45"/>
  <c r="Q11" i="45"/>
  <c r="Q14" i="45"/>
  <c r="K16" i="45"/>
  <c r="Q18" i="45"/>
  <c r="Q17" i="45"/>
  <c r="H26" i="45"/>
  <c r="Q28" i="45"/>
  <c r="H37" i="45"/>
  <c r="Q37" i="45"/>
  <c r="K37" i="45"/>
  <c r="Q9" i="45"/>
  <c r="K14" i="45"/>
  <c r="Q15" i="45"/>
  <c r="K18" i="45"/>
  <c r="K25" i="45"/>
  <c r="H28" i="45"/>
  <c r="L37" i="45"/>
  <c r="N11" i="45"/>
  <c r="Q12" i="45"/>
  <c r="K17" i="45"/>
  <c r="H21" i="45"/>
  <c r="L6" i="45"/>
  <c r="Q8" i="45"/>
  <c r="Q19" i="45"/>
  <c r="Q22" i="45"/>
  <c r="K24" i="45"/>
  <c r="H27" i="45"/>
  <c r="N13" i="45"/>
  <c r="E20" i="45"/>
  <c r="N24" i="45"/>
  <c r="E10" i="45"/>
  <c r="K27" i="45"/>
  <c r="H10" i="45"/>
  <c r="E11" i="45"/>
  <c r="N17" i="45"/>
  <c r="K19" i="45"/>
  <c r="H22" i="45"/>
  <c r="E23" i="45"/>
  <c r="N26" i="45"/>
  <c r="K28" i="45"/>
  <c r="N7" i="45"/>
  <c r="K9" i="45"/>
  <c r="H11" i="45"/>
  <c r="E12" i="45"/>
  <c r="E14" i="45"/>
  <c r="Q16" i="45"/>
  <c r="N18" i="45"/>
  <c r="K20" i="45"/>
  <c r="K21" i="45"/>
  <c r="H23" i="45"/>
  <c r="E24" i="45"/>
  <c r="Q25" i="45"/>
  <c r="N27" i="45"/>
  <c r="N12" i="45"/>
  <c r="N15" i="45"/>
  <c r="E22" i="45"/>
  <c r="N25" i="45"/>
  <c r="O6" i="45"/>
  <c r="K8" i="45"/>
  <c r="I6" i="45"/>
  <c r="N8" i="45"/>
  <c r="K10" i="45"/>
  <c r="H12" i="45"/>
  <c r="E13" i="45"/>
  <c r="H14" i="45"/>
  <c r="E15" i="45"/>
  <c r="E16" i="45"/>
  <c r="N19" i="45"/>
  <c r="K22" i="45"/>
  <c r="H24" i="45"/>
  <c r="E25" i="45"/>
  <c r="N28" i="45"/>
  <c r="E9" i="45"/>
  <c r="N14" i="45"/>
  <c r="E21" i="45"/>
  <c r="N16" i="45"/>
  <c r="R6" i="45"/>
  <c r="N9" i="45"/>
  <c r="K11" i="45"/>
  <c r="H13" i="45"/>
  <c r="H15" i="45"/>
  <c r="H16" i="45"/>
  <c r="E17" i="45"/>
  <c r="N20" i="45"/>
  <c r="N21" i="45"/>
  <c r="E26" i="45"/>
  <c r="E7" i="45"/>
  <c r="N10" i="45"/>
  <c r="E18" i="45"/>
  <c r="N22" i="45"/>
  <c r="E27" i="45"/>
  <c r="H6" i="45" l="1"/>
  <c r="E6" i="45"/>
  <c r="N6" i="45"/>
  <c r="K6" i="45"/>
  <c r="K28" i="41"/>
  <c r="T30" i="41"/>
  <c r="T29" i="41"/>
  <c r="T28" i="41"/>
  <c r="S33" i="41"/>
  <c r="S32" i="41"/>
  <c r="S31" i="41"/>
  <c r="S30" i="41"/>
  <c r="S29" i="41"/>
  <c r="P30" i="41" l="1"/>
  <c r="P29" i="41"/>
  <c r="J33" i="41"/>
  <c r="J32" i="41"/>
  <c r="J30" i="41"/>
  <c r="J29" i="41"/>
  <c r="R7" i="41" l="1"/>
  <c r="J31" i="41"/>
  <c r="Q37" i="40" l="1"/>
  <c r="M7" i="40"/>
  <c r="G20" i="40"/>
  <c r="T48" i="40" l="1"/>
  <c r="T47" i="40"/>
  <c r="T45" i="40"/>
  <c r="T44" i="40"/>
  <c r="Q48" i="40"/>
  <c r="Q47" i="40"/>
  <c r="Q45" i="40"/>
  <c r="Q44" i="40"/>
  <c r="N48" i="40"/>
  <c r="N47" i="40"/>
  <c r="N45" i="40"/>
  <c r="N44" i="40"/>
  <c r="K48" i="40" l="1"/>
  <c r="K47" i="40"/>
  <c r="K45" i="40"/>
  <c r="K44" i="40"/>
  <c r="J48" i="40"/>
  <c r="J47" i="40"/>
  <c r="J46" i="40" s="1"/>
  <c r="R46" i="40"/>
  <c r="O46" i="40"/>
  <c r="L46" i="40"/>
  <c r="I46" i="40"/>
  <c r="R43" i="40"/>
  <c r="O43" i="40"/>
  <c r="L43" i="40"/>
  <c r="I43" i="40"/>
  <c r="G44" i="40"/>
  <c r="F46" i="40"/>
  <c r="K46" i="40" s="1"/>
  <c r="F43" i="40"/>
  <c r="P33" i="41"/>
  <c r="P32" i="41"/>
  <c r="M33" i="41"/>
  <c r="M32" i="41"/>
  <c r="M30" i="41"/>
  <c r="M29" i="41"/>
  <c r="S48" i="40" l="1"/>
  <c r="S47" i="40"/>
  <c r="S46" i="40" s="1"/>
  <c r="S45" i="40"/>
  <c r="S44" i="40"/>
  <c r="S43" i="40" s="1"/>
  <c r="P48" i="40"/>
  <c r="T46" i="40"/>
  <c r="P47" i="40"/>
  <c r="P46" i="40" s="1"/>
  <c r="P45" i="40"/>
  <c r="T43" i="40"/>
  <c r="P44" i="40"/>
  <c r="P43" i="40" s="1"/>
  <c r="M48" i="40"/>
  <c r="Q46" i="40"/>
  <c r="M47" i="40"/>
  <c r="N46" i="40"/>
  <c r="Q43" i="40"/>
  <c r="M45" i="40"/>
  <c r="M44" i="40"/>
  <c r="M43" i="40" s="1"/>
  <c r="N43" i="40"/>
  <c r="J44" i="40"/>
  <c r="J45" i="40"/>
  <c r="K43" i="40"/>
  <c r="G47" i="40"/>
  <c r="G48" i="40"/>
  <c r="G46" i="40" s="1"/>
  <c r="G45" i="40"/>
  <c r="G43" i="40" s="1"/>
  <c r="P31" i="41"/>
  <c r="P28" i="41"/>
  <c r="T33" i="41"/>
  <c r="T32" i="41"/>
  <c r="T31" i="41"/>
  <c r="Q33" i="41"/>
  <c r="Q32" i="41"/>
  <c r="Q31" i="41"/>
  <c r="Q30" i="41"/>
  <c r="Q29" i="41"/>
  <c r="Q28" i="41"/>
  <c r="N33" i="41"/>
  <c r="N32" i="41"/>
  <c r="N31" i="41"/>
  <c r="N30" i="41"/>
  <c r="N29" i="41"/>
  <c r="N28" i="41"/>
  <c r="K33" i="41"/>
  <c r="K32" i="41"/>
  <c r="K30" i="41"/>
  <c r="K29" i="41"/>
  <c r="J28" i="41"/>
  <c r="G32" i="41"/>
  <c r="G30" i="41"/>
  <c r="M31" i="41"/>
  <c r="M28" i="41"/>
  <c r="O31" i="41"/>
  <c r="L31" i="41"/>
  <c r="I31" i="41"/>
  <c r="F31" i="41"/>
  <c r="G33" i="41" s="1"/>
  <c r="O28" i="41"/>
  <c r="L28" i="41"/>
  <c r="I28" i="41"/>
  <c r="F28" i="41"/>
  <c r="R31" i="41"/>
  <c r="R28" i="41"/>
  <c r="M46" i="40" l="1"/>
  <c r="J43" i="40"/>
  <c r="G31" i="41"/>
  <c r="K31" i="41"/>
  <c r="G29" i="41"/>
  <c r="G28" i="41" s="1"/>
  <c r="S28" i="41"/>
  <c r="B11" i="20" l="1"/>
  <c r="B10" i="20"/>
  <c r="B9" i="20"/>
  <c r="B8" i="20"/>
  <c r="B12" i="20"/>
  <c r="R33" i="18"/>
  <c r="Q33" i="18"/>
  <c r="P33" i="18"/>
  <c r="O33" i="18"/>
  <c r="N33" i="18"/>
  <c r="M33" i="18"/>
  <c r="L33" i="18"/>
  <c r="K33" i="18"/>
  <c r="J33" i="18"/>
  <c r="I33" i="18"/>
  <c r="H33" i="18"/>
  <c r="G33" i="18"/>
  <c r="F33" i="18"/>
  <c r="E33" i="18"/>
  <c r="D33" i="18"/>
  <c r="M20" i="18"/>
  <c r="M19" i="18"/>
  <c r="J20" i="18"/>
  <c r="J19" i="18"/>
  <c r="G20" i="18"/>
  <c r="G19" i="18"/>
  <c r="D20" i="18"/>
  <c r="D19" i="18"/>
  <c r="P20" i="18"/>
  <c r="P19" i="18"/>
  <c r="M5" i="18"/>
  <c r="J5" i="18"/>
  <c r="G5" i="18"/>
  <c r="D5" i="18"/>
  <c r="V5" i="44" l="1"/>
  <c r="U5" i="44"/>
  <c r="R5" i="44"/>
  <c r="S5" i="44"/>
  <c r="R44" i="44"/>
  <c r="R43" i="44"/>
  <c r="R41" i="44"/>
  <c r="R40" i="44"/>
  <c r="R39" i="44"/>
  <c r="R38" i="44"/>
  <c r="R37" i="44"/>
  <c r="R35" i="44"/>
  <c r="R34" i="44"/>
  <c r="R33" i="44"/>
  <c r="R32" i="44"/>
  <c r="R31" i="44"/>
  <c r="R29" i="44"/>
  <c r="R28" i="44"/>
  <c r="R27" i="44"/>
  <c r="R26" i="44"/>
  <c r="R25" i="44"/>
  <c r="R23" i="44"/>
  <c r="R22" i="44"/>
  <c r="R21" i="44"/>
  <c r="R20" i="44"/>
  <c r="R19" i="44"/>
  <c r="R17" i="44"/>
  <c r="R16" i="44"/>
  <c r="R15" i="44"/>
  <c r="R14" i="44"/>
  <c r="R13" i="44"/>
  <c r="R11" i="44"/>
  <c r="R10" i="44"/>
  <c r="R9" i="44"/>
  <c r="R8" i="44"/>
  <c r="R7" i="44"/>
  <c r="T5" i="44"/>
  <c r="P7" i="41" l="1"/>
  <c r="T25" i="41"/>
  <c r="T24" i="41"/>
  <c r="Q24" i="41"/>
  <c r="Q23" i="41"/>
  <c r="Q22" i="41"/>
  <c r="Q21" i="41"/>
  <c r="P9" i="41"/>
  <c r="P10" i="41"/>
  <c r="P11" i="41"/>
  <c r="P12" i="41"/>
  <c r="P13" i="41"/>
  <c r="P14" i="41"/>
  <c r="P15" i="41"/>
  <c r="P16" i="41"/>
  <c r="P17" i="41"/>
  <c r="P18" i="41"/>
  <c r="P8" i="41"/>
  <c r="Q17" i="41"/>
  <c r="Q16" i="41"/>
  <c r="Q15" i="41"/>
  <c r="Q14" i="41"/>
  <c r="Q13" i="41"/>
  <c r="Q12" i="41"/>
  <c r="Q11" i="41"/>
  <c r="Q10" i="41"/>
  <c r="Q9" i="41"/>
  <c r="Q8" i="41"/>
  <c r="N21" i="41"/>
  <c r="N24" i="41"/>
  <c r="N23" i="41"/>
  <c r="N22" i="41"/>
  <c r="N8" i="41"/>
  <c r="M9" i="41"/>
  <c r="M10" i="41"/>
  <c r="M11" i="41"/>
  <c r="M12" i="41"/>
  <c r="M13" i="41"/>
  <c r="M14" i="41"/>
  <c r="M15" i="41"/>
  <c r="M16" i="41"/>
  <c r="M17" i="41"/>
  <c r="M18" i="41"/>
  <c r="M8" i="41"/>
  <c r="N17" i="41"/>
  <c r="N16" i="41"/>
  <c r="N15" i="41"/>
  <c r="N14" i="41"/>
  <c r="N13" i="41"/>
  <c r="N12" i="41"/>
  <c r="N11" i="41"/>
  <c r="N10" i="41"/>
  <c r="N9" i="41"/>
  <c r="N7" i="41"/>
  <c r="K24" i="41"/>
  <c r="K23" i="41"/>
  <c r="K22" i="41"/>
  <c r="K21" i="41"/>
  <c r="M7" i="41" l="1"/>
  <c r="K17" i="41" l="1"/>
  <c r="K16" i="41"/>
  <c r="K15" i="41"/>
  <c r="K14" i="41"/>
  <c r="K13" i="41"/>
  <c r="K12" i="41"/>
  <c r="K11" i="41"/>
  <c r="K10" i="41"/>
  <c r="K9" i="41"/>
  <c r="K8" i="41"/>
  <c r="K7" i="41"/>
  <c r="J7" i="41"/>
  <c r="G7" i="41"/>
  <c r="J18" i="41"/>
  <c r="J17" i="41"/>
  <c r="J16" i="41"/>
  <c r="J15" i="41"/>
  <c r="J14" i="41"/>
  <c r="J13" i="41"/>
  <c r="J12" i="41"/>
  <c r="J11" i="41"/>
  <c r="J10" i="41"/>
  <c r="J9" i="41"/>
  <c r="J8" i="41"/>
  <c r="O7" i="41"/>
  <c r="Q7" i="41" s="1"/>
  <c r="L7" i="41"/>
  <c r="I7" i="41"/>
  <c r="G11" i="41"/>
  <c r="G10" i="41"/>
  <c r="G9" i="41"/>
  <c r="G8" i="41"/>
  <c r="G18" i="41"/>
  <c r="G17" i="41"/>
  <c r="G16" i="41"/>
  <c r="G15" i="41"/>
  <c r="G14" i="41"/>
  <c r="G13" i="41"/>
  <c r="G12" i="41"/>
  <c r="F7" i="41"/>
  <c r="S15" i="41" l="1"/>
  <c r="S16" i="41"/>
  <c r="S17" i="41"/>
  <c r="S18" i="41"/>
  <c r="S13" i="41"/>
  <c r="S14" i="41"/>
  <c r="T20" i="40"/>
  <c r="S18" i="40"/>
  <c r="Q20" i="40"/>
  <c r="P10" i="40"/>
  <c r="P11" i="40"/>
  <c r="P12" i="40"/>
  <c r="P13" i="40"/>
  <c r="P14" i="40"/>
  <c r="P15" i="40"/>
  <c r="P16" i="40"/>
  <c r="P17" i="40"/>
  <c r="P18" i="40"/>
  <c r="P19" i="40"/>
  <c r="P20" i="40"/>
  <c r="P21" i="40"/>
  <c r="P22" i="40"/>
  <c r="P23" i="40"/>
  <c r="P24" i="40"/>
  <c r="P25" i="40"/>
  <c r="P26" i="40"/>
  <c r="P27" i="40"/>
  <c r="P28" i="40"/>
  <c r="P29" i="40"/>
  <c r="P30" i="40"/>
  <c r="P31" i="40"/>
  <c r="P32" i="40"/>
  <c r="P33" i="40"/>
  <c r="P9" i="40"/>
  <c r="P8" i="40"/>
  <c r="Q39" i="40"/>
  <c r="Q38" i="40"/>
  <c r="Q36" i="40"/>
  <c r="N20" i="40"/>
  <c r="N39" i="40"/>
  <c r="N38" i="40"/>
  <c r="N37" i="40"/>
  <c r="N36" i="40"/>
  <c r="K39" i="40"/>
  <c r="K38" i="40"/>
  <c r="K37" i="40"/>
  <c r="K36" i="40"/>
  <c r="K19" i="40"/>
  <c r="K18" i="40"/>
  <c r="J9" i="40"/>
  <c r="J10" i="40"/>
  <c r="J11" i="40"/>
  <c r="J12" i="40"/>
  <c r="J13" i="40"/>
  <c r="J7" i="40" s="1"/>
  <c r="J14" i="40"/>
  <c r="J15" i="40"/>
  <c r="J16" i="40"/>
  <c r="J17" i="40"/>
  <c r="J18" i="40"/>
  <c r="J19" i="40"/>
  <c r="J20" i="40"/>
  <c r="J21" i="40"/>
  <c r="J22" i="40"/>
  <c r="J23" i="40"/>
  <c r="J24" i="40"/>
  <c r="J25" i="40"/>
  <c r="J26" i="40"/>
  <c r="J27" i="40"/>
  <c r="J28" i="40"/>
  <c r="J29" i="40"/>
  <c r="J30" i="40"/>
  <c r="J31" i="40"/>
  <c r="J32" i="40"/>
  <c r="J33" i="40"/>
  <c r="J8" i="40"/>
  <c r="G7" i="40"/>
  <c r="L8" i="40" l="1"/>
  <c r="T40" i="40"/>
  <c r="T39" i="40"/>
  <c r="T36" i="40"/>
  <c r="Q33" i="40"/>
  <c r="Q32" i="40"/>
  <c r="Q31" i="40"/>
  <c r="Q30" i="40"/>
  <c r="Q29" i="40"/>
  <c r="Q28" i="40"/>
  <c r="Q27" i="40"/>
  <c r="Q26" i="40"/>
  <c r="Q25" i="40"/>
  <c r="Q24" i="40"/>
  <c r="Q23" i="40"/>
  <c r="Q22" i="40"/>
  <c r="Q21" i="40"/>
  <c r="Q19" i="40"/>
  <c r="Q17" i="40"/>
  <c r="Q16" i="40"/>
  <c r="Q15" i="40"/>
  <c r="Q14" i="40"/>
  <c r="Q13" i="40"/>
  <c r="Q12" i="40"/>
  <c r="Q11" i="40"/>
  <c r="Q10" i="40"/>
  <c r="Q9" i="40"/>
  <c r="N33" i="40"/>
  <c r="N32" i="40"/>
  <c r="N31" i="40"/>
  <c r="N30" i="40"/>
  <c r="N29" i="40"/>
  <c r="N28" i="40"/>
  <c r="N27" i="40"/>
  <c r="N26" i="40"/>
  <c r="N25" i="40"/>
  <c r="N24" i="40"/>
  <c r="N23" i="40"/>
  <c r="N22" i="40"/>
  <c r="N21" i="40"/>
  <c r="N19" i="40"/>
  <c r="N17" i="40"/>
  <c r="N16" i="40"/>
  <c r="N15" i="40"/>
  <c r="N14" i="40"/>
  <c r="N13" i="40"/>
  <c r="N12" i="40"/>
  <c r="N11" i="40"/>
  <c r="N10" i="40"/>
  <c r="N9" i="40"/>
  <c r="K33" i="40"/>
  <c r="K32" i="40"/>
  <c r="K31" i="40"/>
  <c r="K30" i="40"/>
  <c r="K29" i="40"/>
  <c r="K28" i="40"/>
  <c r="K27" i="40"/>
  <c r="K26" i="40"/>
  <c r="K25" i="40"/>
  <c r="K24" i="40"/>
  <c r="K23" i="40"/>
  <c r="K22" i="40"/>
  <c r="K21" i="40"/>
  <c r="K17" i="40"/>
  <c r="K16" i="40"/>
  <c r="K15" i="40"/>
  <c r="K14" i="40"/>
  <c r="K13" i="40"/>
  <c r="K12" i="40"/>
  <c r="K11" i="40"/>
  <c r="K10" i="40"/>
  <c r="K9" i="40"/>
  <c r="O8" i="40"/>
  <c r="O7" i="40"/>
  <c r="L7" i="40"/>
  <c r="I8" i="40"/>
  <c r="I7" i="40" s="1"/>
  <c r="F8" i="40"/>
  <c r="M12" i="40" l="1"/>
  <c r="M20" i="40"/>
  <c r="M28" i="40"/>
  <c r="M13" i="40"/>
  <c r="M21" i="40"/>
  <c r="M29" i="40"/>
  <c r="M14" i="40"/>
  <c r="M22" i="40"/>
  <c r="M30" i="40"/>
  <c r="M15" i="40"/>
  <c r="M23" i="40"/>
  <c r="M31" i="40"/>
  <c r="M11" i="40"/>
  <c r="M27" i="40"/>
  <c r="M16" i="40"/>
  <c r="M24" i="40"/>
  <c r="M32" i="40"/>
  <c r="M9" i="40"/>
  <c r="M17" i="40"/>
  <c r="M25" i="40"/>
  <c r="M33" i="40"/>
  <c r="M10" i="40"/>
  <c r="M18" i="40"/>
  <c r="M26" i="40"/>
  <c r="M8" i="40"/>
  <c r="M19" i="40"/>
  <c r="Q8" i="40"/>
  <c r="Q7" i="40"/>
  <c r="F7" i="40"/>
  <c r="N7" i="40"/>
  <c r="N8" i="40"/>
  <c r="K8" i="40"/>
  <c r="P7" i="40"/>
  <c r="G27" i="40" l="1"/>
  <c r="G28" i="40"/>
  <c r="G13" i="40"/>
  <c r="G21" i="40"/>
  <c r="G14" i="40"/>
  <c r="G22" i="40"/>
  <c r="G30" i="40"/>
  <c r="G15" i="40"/>
  <c r="G23" i="40"/>
  <c r="G16" i="40"/>
  <c r="G24" i="40"/>
  <c r="G17" i="40"/>
  <c r="G25" i="40"/>
  <c r="G26" i="40"/>
  <c r="G19" i="40"/>
  <c r="G12" i="40"/>
  <c r="G8" i="40"/>
  <c r="G29" i="40"/>
  <c r="G31" i="40"/>
  <c r="G32" i="40"/>
  <c r="G33" i="40"/>
  <c r="G18" i="40"/>
  <c r="G10" i="40"/>
  <c r="G11" i="40"/>
  <c r="G9" i="40"/>
  <c r="K7" i="40"/>
  <c r="A17" i="20" l="1"/>
  <c r="A25" i="20" l="1"/>
  <c r="A20" i="20" l="1"/>
  <c r="A28" i="20" s="1"/>
  <c r="A18" i="20"/>
  <c r="A26" i="20" s="1"/>
  <c r="A19" i="20"/>
  <c r="A27" i="20" s="1"/>
  <c r="A16" i="20"/>
  <c r="A24" i="20" s="1"/>
  <c r="T21" i="41" l="1"/>
  <c r="T17" i="41"/>
  <c r="T16" i="41"/>
  <c r="T15" i="41"/>
  <c r="T14" i="41"/>
  <c r="T13" i="41"/>
  <c r="T12" i="41"/>
  <c r="T11" i="41"/>
  <c r="T10" i="41"/>
  <c r="T9" i="41"/>
  <c r="T8" i="41"/>
  <c r="T7" i="41"/>
  <c r="T33" i="40"/>
  <c r="T32" i="40"/>
  <c r="T31" i="40"/>
  <c r="T30" i="40"/>
  <c r="T29" i="40"/>
  <c r="T28" i="40"/>
  <c r="T27" i="40"/>
  <c r="T26" i="40"/>
  <c r="T25" i="40"/>
  <c r="T24" i="40"/>
  <c r="T23" i="40"/>
  <c r="T22" i="40"/>
  <c r="T21" i="40"/>
  <c r="T19" i="40"/>
  <c r="T17" i="40"/>
  <c r="T16" i="40"/>
  <c r="T15" i="40"/>
  <c r="T14" i="40"/>
  <c r="T13" i="40"/>
  <c r="T12" i="40"/>
  <c r="T11" i="40"/>
  <c r="T10" i="40"/>
  <c r="T9" i="40"/>
  <c r="R8" i="40"/>
  <c r="R7" i="40" l="1"/>
  <c r="S11" i="40" s="1"/>
  <c r="S8" i="41"/>
  <c r="S10" i="41"/>
  <c r="S9" i="41"/>
  <c r="S11" i="41"/>
  <c r="S15" i="40"/>
  <c r="S29" i="40"/>
  <c r="S30" i="40"/>
  <c r="S27" i="40"/>
  <c r="T8" i="40"/>
  <c r="S20" i="40" l="1"/>
  <c r="S12" i="40"/>
  <c r="S17" i="40"/>
  <c r="S23" i="40"/>
  <c r="S10" i="40"/>
  <c r="T7" i="40"/>
  <c r="S32" i="40"/>
  <c r="S14" i="40"/>
  <c r="S19" i="40"/>
  <c r="S22" i="40"/>
  <c r="S31" i="40"/>
  <c r="S24" i="40"/>
  <c r="S33" i="40"/>
  <c r="S26" i="40"/>
  <c r="S9" i="40"/>
  <c r="S16" i="40"/>
  <c r="S28" i="40"/>
  <c r="S13" i="40"/>
  <c r="S8" i="40"/>
  <c r="S7" i="40" l="1"/>
  <c r="C35" i="18" l="1"/>
  <c r="C34" i="18"/>
  <c r="P5" i="18"/>
  <c r="B34" i="18" l="1"/>
  <c r="C33" i="18"/>
  <c r="B35" i="18"/>
  <c r="B33" i="18" l="1"/>
</calcChain>
</file>

<file path=xl/sharedStrings.xml><?xml version="1.0" encoding="utf-8"?>
<sst xmlns="http://schemas.openxmlformats.org/spreadsheetml/2006/main" count="1066" uniqueCount="571">
  <si>
    <t>本表は、各年度末現在の数値である。</t>
    <rPh sb="0" eb="1">
      <t>ホン</t>
    </rPh>
    <rPh sb="1" eb="2">
      <t>ヒョウ</t>
    </rPh>
    <rPh sb="4" eb="5">
      <t>カク</t>
    </rPh>
    <rPh sb="5" eb="6">
      <t>ネン</t>
    </rPh>
    <rPh sb="6" eb="7">
      <t>ド</t>
    </rPh>
    <rPh sb="7" eb="8">
      <t>マツ</t>
    </rPh>
    <rPh sb="8" eb="10">
      <t>ゲンザイ</t>
    </rPh>
    <rPh sb="11" eb="13">
      <t>スウチ</t>
    </rPh>
    <phoneticPr fontId="4"/>
  </si>
  <si>
    <t>区          分</t>
    <rPh sb="0" eb="1">
      <t>ク</t>
    </rPh>
    <rPh sb="11" eb="12">
      <t>ブン</t>
    </rPh>
    <phoneticPr fontId="4"/>
  </si>
  <si>
    <t>総数</t>
    <rPh sb="0" eb="2">
      <t>ソウスウ</t>
    </rPh>
    <phoneticPr fontId="4"/>
  </si>
  <si>
    <t>行 政 財 産</t>
    <rPh sb="0" eb="3">
      <t>ギョウセイ</t>
    </rPh>
    <rPh sb="4" eb="7">
      <t>ザイサン</t>
    </rPh>
    <phoneticPr fontId="4"/>
  </si>
  <si>
    <t>庁舎施設</t>
    <rPh sb="0" eb="2">
      <t>チョウシャ</t>
    </rPh>
    <rPh sb="2" eb="4">
      <t>シセツ</t>
    </rPh>
    <phoneticPr fontId="4"/>
  </si>
  <si>
    <t>その他の行政施設</t>
    <rPh sb="0" eb="3">
      <t>ソノタ</t>
    </rPh>
    <rPh sb="4" eb="6">
      <t>ギョウセイ</t>
    </rPh>
    <rPh sb="6" eb="8">
      <t>シセツ</t>
    </rPh>
    <phoneticPr fontId="4"/>
  </si>
  <si>
    <t>消防施設</t>
    <rPh sb="0" eb="2">
      <t>ショウボウ</t>
    </rPh>
    <rPh sb="2" eb="4">
      <t>シセツ</t>
    </rPh>
    <phoneticPr fontId="4"/>
  </si>
  <si>
    <t>その他の施設</t>
    <rPh sb="0" eb="3">
      <t>ソノタ</t>
    </rPh>
    <rPh sb="4" eb="6">
      <t>シセツ</t>
    </rPh>
    <phoneticPr fontId="4"/>
  </si>
  <si>
    <t>公共用財産</t>
    <rPh sb="0" eb="2">
      <t>コウキョウ</t>
    </rPh>
    <rPh sb="2" eb="3">
      <t>ヨウ</t>
    </rPh>
    <rPh sb="3" eb="5">
      <t>ザイサン</t>
    </rPh>
    <phoneticPr fontId="4"/>
  </si>
  <si>
    <t>市営住宅</t>
    <rPh sb="0" eb="2">
      <t>シエイ</t>
    </rPh>
    <rPh sb="2" eb="4">
      <t>ジュウタク</t>
    </rPh>
    <phoneticPr fontId="4"/>
  </si>
  <si>
    <t>学校</t>
    <rPh sb="0" eb="2">
      <t>ガッコウ</t>
    </rPh>
    <phoneticPr fontId="4"/>
  </si>
  <si>
    <t>幼稚園</t>
    <rPh sb="0" eb="3">
      <t>ヨウチエン</t>
    </rPh>
    <phoneticPr fontId="4"/>
  </si>
  <si>
    <t>公民館及び自治会館</t>
    <rPh sb="0" eb="3">
      <t>コウミンカン</t>
    </rPh>
    <rPh sb="3" eb="4">
      <t>オヨ</t>
    </rPh>
    <rPh sb="5" eb="8">
      <t>ジチカイ</t>
    </rPh>
    <rPh sb="8" eb="9">
      <t>カン</t>
    </rPh>
    <phoneticPr fontId="4"/>
  </si>
  <si>
    <t>保育園</t>
    <rPh sb="0" eb="3">
      <t>ホイクエン</t>
    </rPh>
    <phoneticPr fontId="4"/>
  </si>
  <si>
    <t>公園</t>
    <rPh sb="0" eb="2">
      <t>コウエン</t>
    </rPh>
    <phoneticPr fontId="4"/>
  </si>
  <si>
    <t>児童遊園</t>
    <rPh sb="0" eb="2">
      <t>ジドウ</t>
    </rPh>
    <rPh sb="2" eb="4">
      <t>ユウエン</t>
    </rPh>
    <phoneticPr fontId="4"/>
  </si>
  <si>
    <t>普 通 財 産</t>
    <rPh sb="0" eb="3">
      <t>フツウ</t>
    </rPh>
    <rPh sb="4" eb="7">
      <t>ザイサン</t>
    </rPh>
    <phoneticPr fontId="4"/>
  </si>
  <si>
    <t>-</t>
  </si>
  <si>
    <t>警察関係</t>
    <rPh sb="0" eb="2">
      <t>ケイサツカン</t>
    </rPh>
    <rPh sb="2" eb="4">
      <t>カンケイ</t>
    </rPh>
    <phoneticPr fontId="4"/>
  </si>
  <si>
    <t>その他</t>
    <rPh sb="0" eb="3">
      <t>ソノタ</t>
    </rPh>
    <phoneticPr fontId="4"/>
  </si>
  <si>
    <t>区       分</t>
    <phoneticPr fontId="4"/>
  </si>
  <si>
    <t>・構成比</t>
  </si>
  <si>
    <t>・前年度比</t>
  </si>
  <si>
    <t>決  算  額</t>
    <rPh sb="0" eb="1">
      <t>ケツ</t>
    </rPh>
    <rPh sb="3" eb="4">
      <t>サン</t>
    </rPh>
    <rPh sb="6" eb="7">
      <t>ガク</t>
    </rPh>
    <phoneticPr fontId="4"/>
  </si>
  <si>
    <t>・構成比</t>
    <rPh sb="1" eb="4">
      <t>コウセイヒ</t>
    </rPh>
    <phoneticPr fontId="4"/>
  </si>
  <si>
    <t>・前年度比</t>
    <rPh sb="1" eb="5">
      <t>ゼンネンドヒ</t>
    </rPh>
    <phoneticPr fontId="4"/>
  </si>
  <si>
    <t>％</t>
  </si>
  <si>
    <t>千円</t>
    <rPh sb="0" eb="2">
      <t>センエン</t>
    </rPh>
    <phoneticPr fontId="4"/>
  </si>
  <si>
    <t>％</t>
    <phoneticPr fontId="4"/>
  </si>
  <si>
    <t>総額</t>
    <rPh sb="0" eb="2">
      <t>ソウガク</t>
    </rPh>
    <phoneticPr fontId="4"/>
  </si>
  <si>
    <t>人件費</t>
    <rPh sb="0" eb="3">
      <t>ジンケンヒ</t>
    </rPh>
    <phoneticPr fontId="4"/>
  </si>
  <si>
    <t>扶助費</t>
    <rPh sb="0" eb="3">
      <t>フジョヒ</t>
    </rPh>
    <phoneticPr fontId="4"/>
  </si>
  <si>
    <t>公債費</t>
    <rPh sb="0" eb="2">
      <t>コウサイ</t>
    </rPh>
    <rPh sb="2" eb="3">
      <t>ヒ</t>
    </rPh>
    <phoneticPr fontId="4"/>
  </si>
  <si>
    <t>物件費</t>
    <rPh sb="0" eb="2">
      <t>ブッケン</t>
    </rPh>
    <rPh sb="2" eb="3">
      <t>ヒ</t>
    </rPh>
    <phoneticPr fontId="4"/>
  </si>
  <si>
    <t>維持補修費</t>
    <rPh sb="0" eb="2">
      <t>イジ</t>
    </rPh>
    <rPh sb="2" eb="4">
      <t>ホシュウ</t>
    </rPh>
    <rPh sb="4" eb="5">
      <t>ヒ</t>
    </rPh>
    <phoneticPr fontId="4"/>
  </si>
  <si>
    <t>補助費等</t>
    <rPh sb="0" eb="2">
      <t>ホジョ</t>
    </rPh>
    <rPh sb="2" eb="3">
      <t>ヒ</t>
    </rPh>
    <rPh sb="3" eb="4">
      <t>トウ</t>
    </rPh>
    <phoneticPr fontId="4"/>
  </si>
  <si>
    <t>積立金</t>
    <rPh sb="0" eb="3">
      <t>ツミタテキン</t>
    </rPh>
    <phoneticPr fontId="4"/>
  </si>
  <si>
    <t>投資及び出資金・貸付金</t>
    <rPh sb="0" eb="2">
      <t>トウシ</t>
    </rPh>
    <rPh sb="2" eb="3">
      <t>オヨ</t>
    </rPh>
    <rPh sb="4" eb="5">
      <t>シュツ</t>
    </rPh>
    <rPh sb="5" eb="6">
      <t>シホン</t>
    </rPh>
    <rPh sb="6" eb="7">
      <t>キン</t>
    </rPh>
    <rPh sb="8" eb="10">
      <t>カシツ</t>
    </rPh>
    <rPh sb="10" eb="11">
      <t>キン</t>
    </rPh>
    <phoneticPr fontId="4"/>
  </si>
  <si>
    <t>繰出金</t>
    <rPh sb="0" eb="2">
      <t>クリダ</t>
    </rPh>
    <rPh sb="2" eb="3">
      <t>キン</t>
    </rPh>
    <phoneticPr fontId="4"/>
  </si>
  <si>
    <t>普通建設事業費</t>
    <rPh sb="0" eb="2">
      <t>フツウ</t>
    </rPh>
    <rPh sb="2" eb="4">
      <t>ケンセツ</t>
    </rPh>
    <rPh sb="4" eb="7">
      <t>ジギョウヒ</t>
    </rPh>
    <phoneticPr fontId="4"/>
  </si>
  <si>
    <t>区        分</t>
    <phoneticPr fontId="4"/>
  </si>
  <si>
    <t>決 算 額</t>
  </si>
  <si>
    <t>市税</t>
    <rPh sb="0" eb="2">
      <t>シゼイ</t>
    </rPh>
    <phoneticPr fontId="4"/>
  </si>
  <si>
    <t>地方譲与税</t>
    <rPh sb="0" eb="2">
      <t>チホウ</t>
    </rPh>
    <rPh sb="2" eb="4">
      <t>ジョウヨ</t>
    </rPh>
    <rPh sb="4" eb="5">
      <t>ゼイ</t>
    </rPh>
    <phoneticPr fontId="4"/>
  </si>
  <si>
    <t>利子割交付金</t>
    <rPh sb="0" eb="2">
      <t>リシ</t>
    </rPh>
    <rPh sb="2" eb="3">
      <t>ワリ</t>
    </rPh>
    <rPh sb="3" eb="6">
      <t>コウフキン</t>
    </rPh>
    <phoneticPr fontId="4"/>
  </si>
  <si>
    <t>配当割交付金</t>
    <rPh sb="0" eb="2">
      <t>ハイトウ</t>
    </rPh>
    <rPh sb="2" eb="3">
      <t>ワリ</t>
    </rPh>
    <rPh sb="3" eb="6">
      <t>コウフキン</t>
    </rPh>
    <phoneticPr fontId="4"/>
  </si>
  <si>
    <t>株式等譲渡所得割交付金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ワリ</t>
    </rPh>
    <rPh sb="8" eb="11">
      <t>コウフキン</t>
    </rPh>
    <phoneticPr fontId="4"/>
  </si>
  <si>
    <t>地方消費税交付金</t>
    <rPh sb="0" eb="2">
      <t>チホウ</t>
    </rPh>
    <rPh sb="2" eb="4">
      <t>ショウヒ</t>
    </rPh>
    <rPh sb="4" eb="5">
      <t>ゼイ</t>
    </rPh>
    <rPh sb="5" eb="8">
      <t>コウフキン</t>
    </rPh>
    <phoneticPr fontId="4"/>
  </si>
  <si>
    <t>自動車取得税交付金</t>
    <rPh sb="0" eb="3">
      <t>ジドウシャ</t>
    </rPh>
    <rPh sb="3" eb="5">
      <t>シュトク</t>
    </rPh>
    <rPh sb="5" eb="6">
      <t>ゼイ</t>
    </rPh>
    <rPh sb="6" eb="9">
      <t>コウフキン</t>
    </rPh>
    <phoneticPr fontId="4"/>
  </si>
  <si>
    <t>地方特例交付金</t>
    <rPh sb="0" eb="2">
      <t>チホウ</t>
    </rPh>
    <rPh sb="2" eb="4">
      <t>トクレイ</t>
    </rPh>
    <rPh sb="4" eb="7">
      <t>コウフゼイ</t>
    </rPh>
    <phoneticPr fontId="4"/>
  </si>
  <si>
    <t>地方交付税</t>
    <rPh sb="0" eb="2">
      <t>チホウ</t>
    </rPh>
    <rPh sb="2" eb="5">
      <t>コウフゼイ</t>
    </rPh>
    <phoneticPr fontId="4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</si>
  <si>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4"/>
  </si>
  <si>
    <t>分担金及び負担金</t>
    <rPh sb="0" eb="2">
      <t>ブンタン</t>
    </rPh>
    <rPh sb="2" eb="3">
      <t>キン</t>
    </rPh>
    <rPh sb="3" eb="4">
      <t>オヨ</t>
    </rPh>
    <rPh sb="5" eb="8">
      <t>フタンキン</t>
    </rPh>
    <phoneticPr fontId="4"/>
  </si>
  <si>
    <t>使用料及び手数料</t>
    <rPh sb="0" eb="3">
      <t>シヨウリョウ</t>
    </rPh>
    <rPh sb="3" eb="4">
      <t>オヨ</t>
    </rPh>
    <rPh sb="5" eb="6">
      <t>テ</t>
    </rPh>
    <rPh sb="6" eb="7">
      <t>スウ</t>
    </rPh>
    <rPh sb="7" eb="8">
      <t>リョウ</t>
    </rPh>
    <phoneticPr fontId="4"/>
  </si>
  <si>
    <t>国庫支出金</t>
    <rPh sb="0" eb="2">
      <t>コッコ</t>
    </rPh>
    <rPh sb="2" eb="4">
      <t>シシツ</t>
    </rPh>
    <rPh sb="4" eb="5">
      <t>キン</t>
    </rPh>
    <phoneticPr fontId="4"/>
  </si>
  <si>
    <t>府支出金</t>
    <rPh sb="0" eb="1">
      <t>フ</t>
    </rPh>
    <rPh sb="1" eb="3">
      <t>シシツ</t>
    </rPh>
    <rPh sb="3" eb="4">
      <t>キン</t>
    </rPh>
    <phoneticPr fontId="4"/>
  </si>
  <si>
    <t>財産収入</t>
    <rPh sb="0" eb="2">
      <t>ザイサン</t>
    </rPh>
    <rPh sb="2" eb="4">
      <t>シュウニュウ</t>
    </rPh>
    <phoneticPr fontId="4"/>
  </si>
  <si>
    <t>寄附金</t>
    <rPh sb="0" eb="3">
      <t>キフキン</t>
    </rPh>
    <phoneticPr fontId="4"/>
  </si>
  <si>
    <t>繰入金</t>
    <rPh sb="0" eb="3">
      <t>クリイレキン</t>
    </rPh>
    <phoneticPr fontId="4"/>
  </si>
  <si>
    <t xml:space="preserve"> </t>
    <phoneticPr fontId="4"/>
  </si>
  <si>
    <t>繰越金</t>
    <rPh sb="0" eb="3">
      <t>クリコシキン</t>
    </rPh>
    <phoneticPr fontId="4"/>
  </si>
  <si>
    <t>諸収入</t>
    <rPh sb="0" eb="1">
      <t>ショ</t>
    </rPh>
    <rPh sb="1" eb="3">
      <t>シュウニュウ</t>
    </rPh>
    <phoneticPr fontId="4"/>
  </si>
  <si>
    <t>市債</t>
    <rPh sb="0" eb="2">
      <t>シサイ</t>
    </rPh>
    <phoneticPr fontId="4"/>
  </si>
  <si>
    <t>　</t>
    <phoneticPr fontId="4"/>
  </si>
  <si>
    <t>給  与
所得者</t>
    <rPh sb="0" eb="1">
      <t>キュウ</t>
    </rPh>
    <rPh sb="3" eb="4">
      <t>クミ</t>
    </rPh>
    <phoneticPr fontId="4"/>
  </si>
  <si>
    <t>事  業  所  得  者</t>
    <rPh sb="0" eb="1">
      <t>コト</t>
    </rPh>
    <rPh sb="3" eb="4">
      <t>ギョウ</t>
    </rPh>
    <rPh sb="6" eb="7">
      <t>トコロ</t>
    </rPh>
    <rPh sb="9" eb="10">
      <t>エ</t>
    </rPh>
    <rPh sb="12" eb="13">
      <t>モノ</t>
    </rPh>
    <phoneticPr fontId="4"/>
  </si>
  <si>
    <t>その他の
所 得 者</t>
    <rPh sb="0" eb="3">
      <t>ソノタ</t>
    </rPh>
    <phoneticPr fontId="4"/>
  </si>
  <si>
    <t>譲  渡
所得者</t>
    <rPh sb="0" eb="1">
      <t>ユズル</t>
    </rPh>
    <rPh sb="3" eb="4">
      <t>ワタリ</t>
    </rPh>
    <phoneticPr fontId="4"/>
  </si>
  <si>
    <t>年   次</t>
    <phoneticPr fontId="4"/>
  </si>
  <si>
    <t>総    数</t>
    <phoneticPr fontId="4"/>
  </si>
  <si>
    <t>農  業
所得者</t>
    <rPh sb="0" eb="1">
      <t>ノウ</t>
    </rPh>
    <rPh sb="3" eb="4">
      <t>ギョウ</t>
    </rPh>
    <phoneticPr fontId="4"/>
  </si>
  <si>
    <t>招集回数</t>
    <rPh sb="0" eb="2">
      <t>ショウシュウ</t>
    </rPh>
    <rPh sb="2" eb="4">
      <t>カイスウ</t>
    </rPh>
    <phoneticPr fontId="4"/>
  </si>
  <si>
    <t>市議会開会数</t>
    <rPh sb="0" eb="3">
      <t>シギカイ</t>
    </rPh>
    <rPh sb="3" eb="4">
      <t>カイ</t>
    </rPh>
    <rPh sb="4" eb="5">
      <t>カイ</t>
    </rPh>
    <rPh sb="5" eb="6">
      <t>スウ</t>
    </rPh>
    <phoneticPr fontId="4"/>
  </si>
  <si>
    <t>会期日数</t>
    <rPh sb="0" eb="2">
      <t>カイキ</t>
    </rPh>
    <rPh sb="2" eb="3">
      <t>ヒ</t>
    </rPh>
    <rPh sb="3" eb="4">
      <t>スウ</t>
    </rPh>
    <phoneticPr fontId="4"/>
  </si>
  <si>
    <t>委員会開会数</t>
    <rPh sb="0" eb="3">
      <t>イインカイ</t>
    </rPh>
    <rPh sb="3" eb="5">
      <t>カイカイ</t>
    </rPh>
    <rPh sb="5" eb="6">
      <t>スウ</t>
    </rPh>
    <phoneticPr fontId="4"/>
  </si>
  <si>
    <t>定例会</t>
    <rPh sb="0" eb="3">
      <t>テイレイカイ</t>
    </rPh>
    <phoneticPr fontId="4"/>
  </si>
  <si>
    <t>臨時会</t>
    <rPh sb="0" eb="2">
      <t>リンジ</t>
    </rPh>
    <rPh sb="2" eb="3">
      <t>カイ</t>
    </rPh>
    <phoneticPr fontId="4"/>
  </si>
  <si>
    <t>常  任</t>
    <rPh sb="0" eb="1">
      <t>ツネ</t>
    </rPh>
    <rPh sb="3" eb="4">
      <t>ニン</t>
    </rPh>
    <phoneticPr fontId="4"/>
  </si>
  <si>
    <t>特  別</t>
    <rPh sb="0" eb="1">
      <t>トク</t>
    </rPh>
    <rPh sb="3" eb="4">
      <t>ベツ</t>
    </rPh>
    <phoneticPr fontId="4"/>
  </si>
  <si>
    <t>議案件数</t>
    <rPh sb="0" eb="2">
      <t>ギアン</t>
    </rPh>
    <rPh sb="2" eb="4">
      <t>ケンスウ</t>
    </rPh>
    <phoneticPr fontId="4"/>
  </si>
  <si>
    <t>委員会</t>
    <rPh sb="0" eb="3">
      <t>イインカイ</t>
    </rPh>
    <phoneticPr fontId="4"/>
  </si>
  <si>
    <t>年次</t>
  </si>
  <si>
    <t>教育委員会</t>
    <rPh sb="0" eb="2">
      <t>キョウイク</t>
    </rPh>
    <rPh sb="2" eb="5">
      <t>イインカイ</t>
    </rPh>
    <phoneticPr fontId="4"/>
  </si>
  <si>
    <t>選挙管理委員会</t>
    <rPh sb="0" eb="2">
      <t>センキョ</t>
    </rPh>
    <rPh sb="2" eb="4">
      <t>カンリ</t>
    </rPh>
    <rPh sb="4" eb="7">
      <t>イインカイ</t>
    </rPh>
    <phoneticPr fontId="4"/>
  </si>
  <si>
    <t>公平委員会</t>
    <rPh sb="0" eb="2">
      <t>コウヘイ</t>
    </rPh>
    <rPh sb="2" eb="5">
      <t>イインカイ</t>
    </rPh>
    <phoneticPr fontId="4"/>
  </si>
  <si>
    <t>固定資産評価</t>
    <rPh sb="0" eb="4">
      <t>コテイシサン</t>
    </rPh>
    <rPh sb="4" eb="6">
      <t>ヒョウカ</t>
    </rPh>
    <phoneticPr fontId="4"/>
  </si>
  <si>
    <t>農業委員会</t>
    <rPh sb="0" eb="2">
      <t>ノウギョウ</t>
    </rPh>
    <rPh sb="2" eb="5">
      <t>イインカイ</t>
    </rPh>
    <phoneticPr fontId="4"/>
  </si>
  <si>
    <t>審査委員会</t>
    <rPh sb="0" eb="2">
      <t>シンサ</t>
    </rPh>
    <rPh sb="2" eb="5">
      <t>イインカイ</t>
    </rPh>
    <phoneticPr fontId="4"/>
  </si>
  <si>
    <t>回数</t>
    <rPh sb="0" eb="2">
      <t>カイスウ</t>
    </rPh>
    <phoneticPr fontId="4"/>
  </si>
  <si>
    <t>日本共産党</t>
    <rPh sb="0" eb="2">
      <t>ニホン</t>
    </rPh>
    <rPh sb="2" eb="5">
      <t>キョウサントウ</t>
    </rPh>
    <phoneticPr fontId="4"/>
  </si>
  <si>
    <t>30歳未満</t>
    <rPh sb="2" eb="3">
      <t>サイ</t>
    </rPh>
    <rPh sb="3" eb="5">
      <t>ミマン</t>
    </rPh>
    <phoneticPr fontId="4"/>
  </si>
  <si>
    <t>30～34歳</t>
    <rPh sb="5" eb="6">
      <t>サイ</t>
    </rPh>
    <phoneticPr fontId="4"/>
  </si>
  <si>
    <t>70歳以上</t>
    <rPh sb="2" eb="3">
      <t>サイ</t>
    </rPh>
    <rPh sb="3" eb="5">
      <t>イジョウ</t>
    </rPh>
    <phoneticPr fontId="4"/>
  </si>
  <si>
    <t>投票区</t>
    <rPh sb="0" eb="2">
      <t>トウヒョウ</t>
    </rPh>
    <rPh sb="2" eb="3">
      <t>ク</t>
    </rPh>
    <phoneticPr fontId="4"/>
  </si>
  <si>
    <t>投　　票　　所</t>
    <rPh sb="0" eb="1">
      <t>ナ</t>
    </rPh>
    <rPh sb="3" eb="4">
      <t>ヒョウ</t>
    </rPh>
    <rPh sb="6" eb="7">
      <t>ジョ</t>
    </rPh>
    <phoneticPr fontId="4"/>
  </si>
  <si>
    <t>総　数</t>
    <rPh sb="0" eb="1">
      <t>フサ</t>
    </rPh>
    <rPh sb="2" eb="3">
      <t>カズ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</si>
  <si>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</si>
  <si>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</si>
  <si>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門真小学校</t>
    <rPh sb="0" eb="2">
      <t>カドマ</t>
    </rPh>
    <rPh sb="2" eb="5">
      <t>ショウガッコウ</t>
    </rPh>
    <phoneticPr fontId="4"/>
  </si>
  <si>
    <t>栄町自治会館</t>
    <rPh sb="0" eb="2">
      <t>サカエマチ</t>
    </rPh>
    <rPh sb="2" eb="4">
      <t>ジチ</t>
    </rPh>
    <rPh sb="4" eb="6">
      <t>カイカン</t>
    </rPh>
    <phoneticPr fontId="4"/>
  </si>
  <si>
    <t>本町自治会館</t>
    <rPh sb="0" eb="2">
      <t>ホンマチ</t>
    </rPh>
    <rPh sb="2" eb="4">
      <t>ジチ</t>
    </rPh>
    <rPh sb="4" eb="6">
      <t>カイカン</t>
    </rPh>
    <phoneticPr fontId="4"/>
  </si>
  <si>
    <t>門真元町自治会館</t>
    <rPh sb="0" eb="2">
      <t>カドマ</t>
    </rPh>
    <rPh sb="2" eb="4">
      <t>モトマチ</t>
    </rPh>
    <rPh sb="4" eb="6">
      <t>ジチ</t>
    </rPh>
    <rPh sb="6" eb="8">
      <t>カイカン</t>
    </rPh>
    <phoneticPr fontId="4"/>
  </si>
  <si>
    <t>西小路自治会館</t>
    <rPh sb="0" eb="3">
      <t>ニシショウジ</t>
    </rPh>
    <rPh sb="3" eb="5">
      <t>ジチ</t>
    </rPh>
    <rPh sb="5" eb="7">
      <t>カイカン</t>
    </rPh>
    <phoneticPr fontId="4"/>
  </si>
  <si>
    <t>堂山町自治会館</t>
    <rPh sb="0" eb="3">
      <t>ドウヤマチョウ</t>
    </rPh>
    <rPh sb="3" eb="5">
      <t>ジチ</t>
    </rPh>
    <rPh sb="5" eb="7">
      <t>カイカン</t>
    </rPh>
    <phoneticPr fontId="4"/>
  </si>
  <si>
    <t>月出自治会館</t>
    <rPh sb="0" eb="2">
      <t>ツキデ</t>
    </rPh>
    <rPh sb="2" eb="4">
      <t>ジチ</t>
    </rPh>
    <rPh sb="4" eb="6">
      <t>カイカン</t>
    </rPh>
    <phoneticPr fontId="4"/>
  </si>
  <si>
    <t>門真みらい小学校</t>
    <rPh sb="0" eb="2">
      <t>カドマ</t>
    </rPh>
    <rPh sb="5" eb="8">
      <t>ショウガッコウ</t>
    </rPh>
    <phoneticPr fontId="4"/>
  </si>
  <si>
    <t>石原東自治会館</t>
    <rPh sb="0" eb="2">
      <t>イシハラ</t>
    </rPh>
    <rPh sb="2" eb="3">
      <t>ヒガシ</t>
    </rPh>
    <rPh sb="3" eb="5">
      <t>ジチ</t>
    </rPh>
    <rPh sb="5" eb="7">
      <t>カイカン</t>
    </rPh>
    <phoneticPr fontId="4"/>
  </si>
  <si>
    <t>幸福東自治会館</t>
    <rPh sb="0" eb="2">
      <t>コウフク</t>
    </rPh>
    <rPh sb="2" eb="3">
      <t>ヒガシ</t>
    </rPh>
    <rPh sb="3" eb="5">
      <t>ジチ</t>
    </rPh>
    <rPh sb="5" eb="7">
      <t>カイカン</t>
    </rPh>
    <phoneticPr fontId="4"/>
  </si>
  <si>
    <t>老人福祉センター</t>
    <rPh sb="0" eb="2">
      <t>ロウジン</t>
    </rPh>
    <rPh sb="2" eb="4">
      <t>フクシ</t>
    </rPh>
    <phoneticPr fontId="4"/>
  </si>
  <si>
    <t>速見小学校</t>
    <rPh sb="0" eb="2">
      <t>ハヤミ</t>
    </rPh>
    <rPh sb="2" eb="5">
      <t>ショウガッコウ</t>
    </rPh>
    <phoneticPr fontId="4"/>
  </si>
  <si>
    <t>大和田小学校</t>
    <rPh sb="0" eb="3">
      <t>オオワダ</t>
    </rPh>
    <rPh sb="3" eb="6">
      <t>ショウガッコウ</t>
    </rPh>
    <phoneticPr fontId="4"/>
  </si>
  <si>
    <t>大池町自治会館</t>
    <rPh sb="0" eb="2">
      <t>オオイケ</t>
    </rPh>
    <rPh sb="2" eb="3">
      <t>チョウ</t>
    </rPh>
    <rPh sb="3" eb="5">
      <t>ジチ</t>
    </rPh>
    <rPh sb="5" eb="7">
      <t>カイカン</t>
    </rPh>
    <phoneticPr fontId="4"/>
  </si>
  <si>
    <t>野里町西自治会館</t>
    <rPh sb="0" eb="2">
      <t>ノザト</t>
    </rPh>
    <rPh sb="2" eb="3">
      <t>チョウ</t>
    </rPh>
    <rPh sb="3" eb="4">
      <t>ニシ</t>
    </rPh>
    <rPh sb="4" eb="6">
      <t>ジチ</t>
    </rPh>
    <rPh sb="6" eb="8">
      <t>カイカン</t>
    </rPh>
    <phoneticPr fontId="4"/>
  </si>
  <si>
    <t>常称寺町公会堂</t>
    <rPh sb="0" eb="1">
      <t>ジョウ</t>
    </rPh>
    <rPh sb="1" eb="2">
      <t>ショウ</t>
    </rPh>
    <rPh sb="2" eb="3">
      <t>ジ</t>
    </rPh>
    <rPh sb="3" eb="4">
      <t>チョウ</t>
    </rPh>
    <rPh sb="4" eb="7">
      <t>コウカイドウ</t>
    </rPh>
    <phoneticPr fontId="4"/>
  </si>
  <si>
    <t>上野口小学校</t>
    <rPh sb="0" eb="2">
      <t>カミノ</t>
    </rPh>
    <rPh sb="2" eb="3">
      <t>グチ</t>
    </rPh>
    <rPh sb="3" eb="6">
      <t>ショウガッコウ</t>
    </rPh>
    <phoneticPr fontId="4"/>
  </si>
  <si>
    <t>上島町公民館</t>
    <rPh sb="0" eb="3">
      <t>カミシマチョウ</t>
    </rPh>
    <rPh sb="3" eb="6">
      <t>コウミンカン</t>
    </rPh>
    <phoneticPr fontId="4"/>
  </si>
  <si>
    <t>北巣本小学校</t>
    <rPh sb="0" eb="3">
      <t>キタスモト</t>
    </rPh>
    <rPh sb="3" eb="6">
      <t>ショウガッコウ</t>
    </rPh>
    <phoneticPr fontId="4"/>
  </si>
  <si>
    <t>二島小学校</t>
    <rPh sb="0" eb="1">
      <t>フタ</t>
    </rPh>
    <rPh sb="1" eb="2">
      <t>シマ</t>
    </rPh>
    <rPh sb="2" eb="5">
      <t>ショウガッコウ</t>
    </rPh>
    <phoneticPr fontId="4"/>
  </si>
  <si>
    <t>桑才自治会館</t>
    <rPh sb="0" eb="2">
      <t>クワザイ</t>
    </rPh>
    <rPh sb="2" eb="5">
      <t>ジチカイ</t>
    </rPh>
    <rPh sb="5" eb="6">
      <t>カン</t>
    </rPh>
    <phoneticPr fontId="4"/>
  </si>
  <si>
    <t>第三中学校</t>
    <rPh sb="0" eb="2">
      <t>ダイ3</t>
    </rPh>
    <rPh sb="2" eb="5">
      <t>チュウガッコウ</t>
    </rPh>
    <phoneticPr fontId="4"/>
  </si>
  <si>
    <t>五月田小学校</t>
    <rPh sb="0" eb="2">
      <t>ゴガツ</t>
    </rPh>
    <rPh sb="2" eb="3">
      <t>タ</t>
    </rPh>
    <rPh sb="3" eb="6">
      <t>ショウガッコウ</t>
    </rPh>
    <phoneticPr fontId="4"/>
  </si>
  <si>
    <t>沖小学校</t>
    <rPh sb="0" eb="1">
      <t>オキ</t>
    </rPh>
    <rPh sb="1" eb="4">
      <t>ショウガッコウ</t>
    </rPh>
    <phoneticPr fontId="4"/>
  </si>
  <si>
    <t>四宮小学校</t>
    <rPh sb="0" eb="1">
      <t>シ</t>
    </rPh>
    <rPh sb="1" eb="2">
      <t>ミヤ</t>
    </rPh>
    <rPh sb="2" eb="5">
      <t>ショウガッコウ</t>
    </rPh>
    <phoneticPr fontId="4"/>
  </si>
  <si>
    <t>東小学校</t>
    <rPh sb="0" eb="1">
      <t>ヒガシ</t>
    </rPh>
    <rPh sb="1" eb="4">
      <t>ショウガッコウ</t>
    </rPh>
    <phoneticPr fontId="4"/>
  </si>
  <si>
    <t>執　行　年　月　日</t>
    <rPh sb="0" eb="1">
      <t>シツ</t>
    </rPh>
    <rPh sb="2" eb="3">
      <t>ギョウ</t>
    </rPh>
    <rPh sb="4" eb="5">
      <t>ネン</t>
    </rPh>
    <rPh sb="6" eb="7">
      <t>ツキ</t>
    </rPh>
    <rPh sb="8" eb="9">
      <t>ヒ</t>
    </rPh>
    <phoneticPr fontId="4"/>
  </si>
  <si>
    <t>選挙当日の有権者数</t>
    <rPh sb="0" eb="2">
      <t>センキョ</t>
    </rPh>
    <rPh sb="2" eb="4">
      <t>トウジツ</t>
    </rPh>
    <rPh sb="5" eb="8">
      <t>ユウケンシャ</t>
    </rPh>
    <rPh sb="8" eb="9">
      <t>スウ</t>
    </rPh>
    <phoneticPr fontId="4"/>
  </si>
  <si>
    <t>投票者数</t>
    <rPh sb="0" eb="3">
      <t>トウヒョウシャ</t>
    </rPh>
    <rPh sb="3" eb="4">
      <t>スウ</t>
    </rPh>
    <phoneticPr fontId="4"/>
  </si>
  <si>
    <t>投票率（％）</t>
    <rPh sb="0" eb="3">
      <t>トウヒョウリツ</t>
    </rPh>
    <phoneticPr fontId="4"/>
  </si>
  <si>
    <t>有効投票数</t>
    <rPh sb="0" eb="2">
      <t>ユウコウ</t>
    </rPh>
    <rPh sb="2" eb="5">
      <t>トウヒョウスウ</t>
    </rPh>
    <phoneticPr fontId="4"/>
  </si>
  <si>
    <t>衆議院議員総選挙</t>
    <rPh sb="0" eb="1">
      <t>シュウ</t>
    </rPh>
    <rPh sb="1" eb="2">
      <t>ギ</t>
    </rPh>
    <rPh sb="2" eb="3">
      <t>イン</t>
    </rPh>
    <rPh sb="3" eb="4">
      <t>ギ</t>
    </rPh>
    <rPh sb="4" eb="5">
      <t>イン</t>
    </rPh>
    <rPh sb="5" eb="6">
      <t>ソウ</t>
    </rPh>
    <rPh sb="6" eb="8">
      <t>センキョ</t>
    </rPh>
    <phoneticPr fontId="4"/>
  </si>
  <si>
    <t>比例代表（近畿ブロック）</t>
    <rPh sb="0" eb="2">
      <t>ヒレイ</t>
    </rPh>
    <rPh sb="2" eb="4">
      <t>ダイヒョウ</t>
    </rPh>
    <rPh sb="5" eb="7">
      <t>キンキ</t>
    </rPh>
    <phoneticPr fontId="4"/>
  </si>
  <si>
    <t>参議院議員通常選挙</t>
    <rPh sb="0" eb="3">
      <t>サンギイン</t>
    </rPh>
    <rPh sb="3" eb="5">
      <t>ギイン</t>
    </rPh>
    <rPh sb="5" eb="7">
      <t>ツウジョウ</t>
    </rPh>
    <rPh sb="7" eb="9">
      <t>センキョ</t>
    </rPh>
    <phoneticPr fontId="4"/>
  </si>
  <si>
    <t>選 挙 区</t>
    <rPh sb="0" eb="1">
      <t>セン</t>
    </rPh>
    <rPh sb="2" eb="3">
      <t>キョ</t>
    </rPh>
    <rPh sb="4" eb="5">
      <t>ク</t>
    </rPh>
    <phoneticPr fontId="4"/>
  </si>
  <si>
    <t xml:space="preserve"> </t>
  </si>
  <si>
    <t>比例代表</t>
    <rPh sb="0" eb="2">
      <t>ヒレイ</t>
    </rPh>
    <rPh sb="2" eb="4">
      <t>ダイヒョウ</t>
    </rPh>
    <phoneticPr fontId="4"/>
  </si>
  <si>
    <t>府 知 事 選 挙</t>
    <rPh sb="0" eb="1">
      <t>フ</t>
    </rPh>
    <rPh sb="2" eb="3">
      <t>チ</t>
    </rPh>
    <rPh sb="4" eb="5">
      <t>コト</t>
    </rPh>
    <rPh sb="6" eb="7">
      <t>セン</t>
    </rPh>
    <rPh sb="8" eb="9">
      <t>キョ</t>
    </rPh>
    <phoneticPr fontId="4"/>
  </si>
  <si>
    <t>府議会議員選挙</t>
    <rPh sb="0" eb="3">
      <t>フギカイ</t>
    </rPh>
    <rPh sb="3" eb="5">
      <t>ギイン</t>
    </rPh>
    <rPh sb="5" eb="7">
      <t>センキョ</t>
    </rPh>
    <phoneticPr fontId="4"/>
  </si>
  <si>
    <t>市　長　選　挙</t>
    <rPh sb="0" eb="1">
      <t>シ</t>
    </rPh>
    <rPh sb="2" eb="3">
      <t>チョウ</t>
    </rPh>
    <rPh sb="4" eb="5">
      <t>セン</t>
    </rPh>
    <rPh sb="6" eb="7">
      <t>キョ</t>
    </rPh>
    <phoneticPr fontId="4"/>
  </si>
  <si>
    <t>市議会議員選挙</t>
    <rPh sb="0" eb="3">
      <t>シギカイ</t>
    </rPh>
    <rPh sb="3" eb="5">
      <t>ギイン</t>
    </rPh>
    <rPh sb="5" eb="7">
      <t>センキョ</t>
    </rPh>
    <phoneticPr fontId="4"/>
  </si>
  <si>
    <t>区　　分</t>
    <rPh sb="0" eb="1">
      <t>ク</t>
    </rPh>
    <rPh sb="3" eb="4">
      <t>ブン</t>
    </rPh>
    <phoneticPr fontId="4"/>
  </si>
  <si>
    <t>総　　数</t>
    <rPh sb="0" eb="1">
      <t>フサ</t>
    </rPh>
    <rPh sb="3" eb="4">
      <t>カズ</t>
    </rPh>
    <phoneticPr fontId="4"/>
  </si>
  <si>
    <t>単位：件</t>
    <rPh sb="0" eb="2">
      <t>タンイ</t>
    </rPh>
    <rPh sb="3" eb="4">
      <t>ケン</t>
    </rPh>
    <phoneticPr fontId="4"/>
  </si>
  <si>
    <t>転入</t>
    <rPh sb="0" eb="2">
      <t>テンニュウ</t>
    </rPh>
    <phoneticPr fontId="4"/>
  </si>
  <si>
    <t>転居</t>
    <rPh sb="0" eb="2">
      <t>テンキョ</t>
    </rPh>
    <phoneticPr fontId="4"/>
  </si>
  <si>
    <t>変更</t>
    <rPh sb="0" eb="2">
      <t>ヘンコウ</t>
    </rPh>
    <phoneticPr fontId="4"/>
  </si>
  <si>
    <t>転出</t>
    <rPh sb="0" eb="2">
      <t>テンシュツ</t>
    </rPh>
    <phoneticPr fontId="4"/>
  </si>
  <si>
    <t>出生届</t>
    <rPh sb="0" eb="1">
      <t>シュツ</t>
    </rPh>
    <rPh sb="1" eb="2">
      <t>ウ</t>
    </rPh>
    <rPh sb="2" eb="3">
      <t>トド</t>
    </rPh>
    <phoneticPr fontId="4"/>
  </si>
  <si>
    <t>死亡届</t>
    <rPh sb="0" eb="3">
      <t>シボウトドケ</t>
    </rPh>
    <phoneticPr fontId="4"/>
  </si>
  <si>
    <t>戸(除)籍謄抄本</t>
    <rPh sb="0" eb="1">
      <t>ト</t>
    </rPh>
    <rPh sb="2" eb="3">
      <t>ジョ</t>
    </rPh>
    <rPh sb="4" eb="5">
      <t>セキ</t>
    </rPh>
    <rPh sb="5" eb="6">
      <t>トウ</t>
    </rPh>
    <rPh sb="6" eb="8">
      <t>ショウホン</t>
    </rPh>
    <phoneticPr fontId="4"/>
  </si>
  <si>
    <t>住民票謄抄本</t>
    <rPh sb="0" eb="3">
      <t>ジュウミンヒョウ</t>
    </rPh>
    <rPh sb="3" eb="4">
      <t>トウ</t>
    </rPh>
    <rPh sb="4" eb="6">
      <t>ショウホン</t>
    </rPh>
    <phoneticPr fontId="4"/>
  </si>
  <si>
    <t>戸籍記載事項証明</t>
    <rPh sb="0" eb="2">
      <t>コセキ</t>
    </rPh>
    <rPh sb="2" eb="4">
      <t>キサイ</t>
    </rPh>
    <rPh sb="4" eb="6">
      <t>ジコウ</t>
    </rPh>
    <rPh sb="6" eb="8">
      <t>ショウメイ</t>
    </rPh>
    <phoneticPr fontId="4"/>
  </si>
  <si>
    <t>戸籍附票</t>
    <rPh sb="0" eb="2">
      <t>コセキ</t>
    </rPh>
    <rPh sb="2" eb="3">
      <t>フヒョウ</t>
    </rPh>
    <rPh sb="3" eb="4">
      <t>ヒョウ</t>
    </rPh>
    <phoneticPr fontId="4"/>
  </si>
  <si>
    <t>住民票記載事項証明</t>
    <rPh sb="0" eb="2">
      <t>ジュウミン</t>
    </rPh>
    <rPh sb="2" eb="3">
      <t>ヒョウ</t>
    </rPh>
    <rPh sb="3" eb="5">
      <t>キサイ</t>
    </rPh>
    <rPh sb="5" eb="7">
      <t>ジコウ</t>
    </rPh>
    <rPh sb="7" eb="9">
      <t>ショウメイ</t>
    </rPh>
    <phoneticPr fontId="4"/>
  </si>
  <si>
    <t>閲覧</t>
    <rPh sb="0" eb="2">
      <t>エツラン</t>
    </rPh>
    <phoneticPr fontId="4"/>
  </si>
  <si>
    <t>印鑑登録届</t>
    <rPh sb="0" eb="2">
      <t>インカン</t>
    </rPh>
    <rPh sb="2" eb="4">
      <t>トウロク</t>
    </rPh>
    <rPh sb="4" eb="5">
      <t>トド</t>
    </rPh>
    <phoneticPr fontId="4"/>
  </si>
  <si>
    <t>印鑑証明</t>
    <rPh sb="0" eb="2">
      <t>インカン</t>
    </rPh>
    <rPh sb="2" eb="4">
      <t>ショウメイ</t>
    </rPh>
    <phoneticPr fontId="4"/>
  </si>
  <si>
    <t>不在証明</t>
    <rPh sb="0" eb="2">
      <t>フザイ</t>
    </rPh>
    <rPh sb="2" eb="4">
      <t>ショウメイ</t>
    </rPh>
    <phoneticPr fontId="4"/>
  </si>
  <si>
    <t>戸籍関係届</t>
    <rPh sb="0" eb="2">
      <t>コセキ</t>
    </rPh>
    <rPh sb="2" eb="4">
      <t>カンケイ</t>
    </rPh>
    <rPh sb="4" eb="5">
      <t>トド</t>
    </rPh>
    <phoneticPr fontId="4"/>
  </si>
  <si>
    <t>年金証明</t>
    <rPh sb="0" eb="2">
      <t>ネンキン</t>
    </rPh>
    <rPh sb="2" eb="4">
      <t>ショウメイ</t>
    </rPh>
    <phoneticPr fontId="4"/>
  </si>
  <si>
    <t>その他の証明</t>
    <rPh sb="0" eb="3">
      <t>ソノタ</t>
    </rPh>
    <rPh sb="4" eb="6">
      <t>ショウメイ</t>
    </rPh>
    <phoneticPr fontId="4"/>
  </si>
  <si>
    <t>区分</t>
    <rPh sb="0" eb="2">
      <t>クブン</t>
    </rPh>
    <phoneticPr fontId="4"/>
  </si>
  <si>
    <t>総数</t>
  </si>
  <si>
    <t>男</t>
  </si>
  <si>
    <t>女</t>
  </si>
  <si>
    <t>採用者</t>
    <rPh sb="0" eb="3">
      <t>サイヨウシャ</t>
    </rPh>
    <phoneticPr fontId="4"/>
  </si>
  <si>
    <t>退職者</t>
    <rPh sb="0" eb="3">
      <t>タイショクシャ</t>
    </rPh>
    <phoneticPr fontId="4"/>
  </si>
  <si>
    <t>総   
数</t>
    <rPh sb="0" eb="1">
      <t>フサ</t>
    </rPh>
    <rPh sb="12" eb="13">
      <t>カズ</t>
    </rPh>
    <phoneticPr fontId="4"/>
  </si>
  <si>
    <t>会計管理者</t>
    <rPh sb="0" eb="2">
      <t>カイケイ</t>
    </rPh>
    <rPh sb="2" eb="5">
      <t>カンリシャ</t>
    </rPh>
    <phoneticPr fontId="4"/>
  </si>
  <si>
    <t>選挙管理委員会事務局</t>
    <rPh sb="0" eb="2">
      <t>センキョ</t>
    </rPh>
    <rPh sb="2" eb="4">
      <t>カンリ</t>
    </rPh>
    <rPh sb="4" eb="7">
      <t>イインカイ</t>
    </rPh>
    <rPh sb="7" eb="10">
      <t>ジムキョク</t>
    </rPh>
    <phoneticPr fontId="4"/>
  </si>
  <si>
    <t>委員会事務局
固定資産評価審査</t>
    <rPh sb="7" eb="9">
      <t>コテイ</t>
    </rPh>
    <rPh sb="9" eb="11">
      <t>シサン</t>
    </rPh>
    <rPh sb="11" eb="13">
      <t>ヒョウカ</t>
    </rPh>
    <rPh sb="13" eb="15">
      <t>シンサ</t>
    </rPh>
    <phoneticPr fontId="4"/>
  </si>
  <si>
    <t>監査委員事務局</t>
    <rPh sb="0" eb="2">
      <t>カンサ</t>
    </rPh>
    <rPh sb="2" eb="4">
      <t>イインカイ</t>
    </rPh>
    <rPh sb="4" eb="7">
      <t>ジムキョク</t>
    </rPh>
    <phoneticPr fontId="4"/>
  </si>
  <si>
    <t>公平委員会事務局</t>
    <rPh sb="0" eb="2">
      <t>コウヘイ</t>
    </rPh>
    <rPh sb="2" eb="5">
      <t>イインカイ</t>
    </rPh>
    <rPh sb="5" eb="8">
      <t>ジムキョク</t>
    </rPh>
    <phoneticPr fontId="4"/>
  </si>
  <si>
    <t>農業委員会事務局</t>
    <rPh sb="0" eb="2">
      <t>ノウギョウ</t>
    </rPh>
    <rPh sb="2" eb="5">
      <t>イインカイ</t>
    </rPh>
    <rPh sb="5" eb="8">
      <t>ジムキョク</t>
    </rPh>
    <phoneticPr fontId="4"/>
  </si>
  <si>
    <t>市議会事務局</t>
    <rPh sb="0" eb="1">
      <t>シ</t>
    </rPh>
    <rPh sb="1" eb="3">
      <t>ギカイ</t>
    </rPh>
    <rPh sb="3" eb="6">
      <t>ジムキョク</t>
    </rPh>
    <phoneticPr fontId="4"/>
  </si>
  <si>
    <t>総務部</t>
    <rPh sb="0" eb="2">
      <t>ソウム</t>
    </rPh>
    <rPh sb="2" eb="3">
      <t>ブ</t>
    </rPh>
    <phoneticPr fontId="4"/>
  </si>
  <si>
    <t>保健福祉部</t>
    <rPh sb="0" eb="2">
      <t>ホケン</t>
    </rPh>
    <rPh sb="2" eb="4">
      <t>フクシ</t>
    </rPh>
    <rPh sb="4" eb="5">
      <t>ブ</t>
    </rPh>
    <phoneticPr fontId="4"/>
  </si>
  <si>
    <t>まちづくり部</t>
    <rPh sb="5" eb="6">
      <t>ブ</t>
    </rPh>
    <phoneticPr fontId="4"/>
  </si>
  <si>
    <t>印鑑登録</t>
    <rPh sb="0" eb="2">
      <t>インカン</t>
    </rPh>
    <rPh sb="2" eb="4">
      <t>トウロク</t>
    </rPh>
    <phoneticPr fontId="4"/>
  </si>
  <si>
    <t>年次</t>
    <rPh sb="0" eb="2">
      <t>ネンジ</t>
    </rPh>
    <phoneticPr fontId="4"/>
  </si>
  <si>
    <t>18～19歳</t>
    <rPh sb="5" eb="6">
      <t>サイ</t>
    </rPh>
    <phoneticPr fontId="4"/>
  </si>
  <si>
    <t>20～21</t>
    <phoneticPr fontId="4"/>
  </si>
  <si>
    <t>22～23</t>
    <phoneticPr fontId="4"/>
  </si>
  <si>
    <t>24～25</t>
    <phoneticPr fontId="4"/>
  </si>
  <si>
    <t>26～27</t>
    <phoneticPr fontId="4"/>
  </si>
  <si>
    <t>28～29</t>
    <phoneticPr fontId="4"/>
  </si>
  <si>
    <t>30～31</t>
    <phoneticPr fontId="4"/>
  </si>
  <si>
    <t>32～33</t>
    <phoneticPr fontId="4"/>
  </si>
  <si>
    <t>平均年齢</t>
    <rPh sb="0" eb="2">
      <t>ヘイキン</t>
    </rPh>
    <rPh sb="2" eb="4">
      <t>ネンレイ</t>
    </rPh>
    <phoneticPr fontId="4"/>
  </si>
  <si>
    <t>　資料：総務部人事課</t>
    <rPh sb="1" eb="3">
      <t>シリョウ</t>
    </rPh>
    <rPh sb="4" eb="6">
      <t>ソウム</t>
    </rPh>
    <rPh sb="6" eb="7">
      <t>ブ</t>
    </rPh>
    <rPh sb="7" eb="10">
      <t>ジンジカ</t>
    </rPh>
    <phoneticPr fontId="4"/>
  </si>
  <si>
    <t>単位：％</t>
    <rPh sb="0" eb="2">
      <t>タンイ</t>
    </rPh>
    <phoneticPr fontId="4"/>
  </si>
  <si>
    <t>19歳以下</t>
    <rPh sb="2" eb="3">
      <t>サイ</t>
    </rPh>
    <rPh sb="3" eb="5">
      <t>イカ</t>
    </rPh>
    <phoneticPr fontId="4"/>
  </si>
  <si>
    <t>20～29歳</t>
    <rPh sb="5" eb="6">
      <t>サイ</t>
    </rPh>
    <phoneticPr fontId="4"/>
  </si>
  <si>
    <t>30～39歳</t>
    <rPh sb="5" eb="6">
      <t>サイ</t>
    </rPh>
    <phoneticPr fontId="4"/>
  </si>
  <si>
    <t>40～49歳</t>
    <rPh sb="5" eb="6">
      <t>サイ</t>
    </rPh>
    <phoneticPr fontId="4"/>
  </si>
  <si>
    <t>50歳以上</t>
    <rPh sb="2" eb="3">
      <t>サイ</t>
    </rPh>
    <rPh sb="3" eb="5">
      <t>イジョウ</t>
    </rPh>
    <phoneticPr fontId="4"/>
  </si>
  <si>
    <t>区         分</t>
    <rPh sb="0" eb="1">
      <t>ク</t>
    </rPh>
    <rPh sb="10" eb="11">
      <t>ブン</t>
    </rPh>
    <phoneticPr fontId="4"/>
  </si>
  <si>
    <t>歳　　　　　　　　　　　　　　　　　　　　　　　　　　　　　　入</t>
    <rPh sb="0" eb="1">
      <t>トシ</t>
    </rPh>
    <rPh sb="31" eb="32">
      <t>イ</t>
    </rPh>
    <phoneticPr fontId="4"/>
  </si>
  <si>
    <t>一般会計</t>
    <rPh sb="0" eb="2">
      <t>イッパン</t>
    </rPh>
    <rPh sb="2" eb="4">
      <t>カイケイ</t>
    </rPh>
    <phoneticPr fontId="4"/>
  </si>
  <si>
    <t>特別会計</t>
    <rPh sb="0" eb="2">
      <t>トクベツ</t>
    </rPh>
    <rPh sb="2" eb="4">
      <t>カイケイ</t>
    </rPh>
    <phoneticPr fontId="4"/>
  </si>
  <si>
    <t>国民健康保険事業</t>
    <rPh sb="0" eb="2">
      <t>コクミン</t>
    </rPh>
    <rPh sb="2" eb="4">
      <t>ケンコウ</t>
    </rPh>
    <rPh sb="4" eb="6">
      <t>ホケン</t>
    </rPh>
    <rPh sb="6" eb="8">
      <t>ジギョウ</t>
    </rPh>
    <phoneticPr fontId="4"/>
  </si>
  <si>
    <t>公共下水道事業</t>
    <rPh sb="0" eb="2">
      <t>コウキョウ</t>
    </rPh>
    <rPh sb="2" eb="5">
      <t>ゲスイドウ</t>
    </rPh>
    <rPh sb="5" eb="7">
      <t>ジギョウ</t>
    </rPh>
    <phoneticPr fontId="4"/>
  </si>
  <si>
    <t>公共用地先行取得事業</t>
    <rPh sb="0" eb="2">
      <t>コウキョウ</t>
    </rPh>
    <rPh sb="2" eb="4">
      <t>ヨウチ</t>
    </rPh>
    <rPh sb="4" eb="6">
      <t>センコウ</t>
    </rPh>
    <rPh sb="6" eb="8">
      <t>シュトク</t>
    </rPh>
    <rPh sb="8" eb="10">
      <t>ジギョウ</t>
    </rPh>
    <phoneticPr fontId="4"/>
  </si>
  <si>
    <t>後期高齢者医療事業</t>
    <rPh sb="0" eb="2">
      <t>コウキ</t>
    </rPh>
    <rPh sb="2" eb="5">
      <t>コウレイシャ</t>
    </rPh>
    <rPh sb="5" eb="7">
      <t>イリョウ</t>
    </rPh>
    <rPh sb="7" eb="9">
      <t>ジギョウ</t>
    </rPh>
    <phoneticPr fontId="4"/>
  </si>
  <si>
    <t>企業会計</t>
    <rPh sb="0" eb="2">
      <t>キギョウ</t>
    </rPh>
    <rPh sb="2" eb="4">
      <t>カイケイ</t>
    </rPh>
    <phoneticPr fontId="4"/>
  </si>
  <si>
    <t>水道事業</t>
    <rPh sb="0" eb="2">
      <t>スイドウ</t>
    </rPh>
    <rPh sb="2" eb="4">
      <t>ジギョウ</t>
    </rPh>
    <phoneticPr fontId="4"/>
  </si>
  <si>
    <t>収益的</t>
    <rPh sb="0" eb="3">
      <t>シュウエキテキ</t>
    </rPh>
    <phoneticPr fontId="4"/>
  </si>
  <si>
    <t>資本的</t>
    <rPh sb="0" eb="3">
      <t>シホンテキ</t>
    </rPh>
    <phoneticPr fontId="4"/>
  </si>
  <si>
    <t>区　　　　　　分</t>
    <rPh sb="0" eb="1">
      <t>ク</t>
    </rPh>
    <rPh sb="7" eb="8">
      <t>ブン</t>
    </rPh>
    <phoneticPr fontId="4"/>
  </si>
  <si>
    <t>歳　　　　　　　　　　　　　　　　　　　　　　　　　　　　　　出</t>
    <rPh sb="0" eb="1">
      <t>サイニュウ</t>
    </rPh>
    <rPh sb="31" eb="32">
      <t>デ</t>
    </rPh>
    <phoneticPr fontId="4"/>
  </si>
  <si>
    <t>決　算　額</t>
    <rPh sb="0" eb="1">
      <t>ケツ</t>
    </rPh>
    <rPh sb="2" eb="3">
      <t>サン</t>
    </rPh>
    <rPh sb="4" eb="5">
      <t>ガク</t>
    </rPh>
    <phoneticPr fontId="4"/>
  </si>
  <si>
    <t>議会費</t>
    <rPh sb="0" eb="2">
      <t>ギカイ</t>
    </rPh>
    <rPh sb="2" eb="3">
      <t>ヒ</t>
    </rPh>
    <phoneticPr fontId="4"/>
  </si>
  <si>
    <t>総務費</t>
    <rPh sb="0" eb="3">
      <t>ソウムヒ</t>
    </rPh>
    <phoneticPr fontId="4"/>
  </si>
  <si>
    <t>民生費</t>
    <rPh sb="0" eb="2">
      <t>ミンセイ</t>
    </rPh>
    <rPh sb="2" eb="3">
      <t>ヒ</t>
    </rPh>
    <phoneticPr fontId="4"/>
  </si>
  <si>
    <t>衛生費</t>
    <rPh sb="0" eb="3">
      <t>エイセイヒ</t>
    </rPh>
    <phoneticPr fontId="4"/>
  </si>
  <si>
    <t>農林水産業費</t>
    <rPh sb="0" eb="2">
      <t>ノウリン</t>
    </rPh>
    <rPh sb="2" eb="5">
      <t>スイサンギョウ</t>
    </rPh>
    <rPh sb="5" eb="6">
      <t>ヒ</t>
    </rPh>
    <phoneticPr fontId="4"/>
  </si>
  <si>
    <t>商工費</t>
    <rPh sb="0" eb="2">
      <t>ショウコウ</t>
    </rPh>
    <rPh sb="2" eb="3">
      <t>ヒ</t>
    </rPh>
    <phoneticPr fontId="4"/>
  </si>
  <si>
    <t>土木費</t>
    <rPh sb="0" eb="2">
      <t>ドボク</t>
    </rPh>
    <rPh sb="2" eb="3">
      <t>ヒ</t>
    </rPh>
    <phoneticPr fontId="4"/>
  </si>
  <si>
    <t>消防費</t>
    <rPh sb="0" eb="2">
      <t>ショウボウ</t>
    </rPh>
    <rPh sb="2" eb="3">
      <t>ヒ</t>
    </rPh>
    <phoneticPr fontId="4"/>
  </si>
  <si>
    <t>教育費</t>
    <rPh sb="0" eb="3">
      <t>キョウイクヒ</t>
    </rPh>
    <phoneticPr fontId="4"/>
  </si>
  <si>
    <t>諸支出金</t>
    <rPh sb="0" eb="1">
      <t>ショ</t>
    </rPh>
    <rPh sb="1" eb="4">
      <t>シシュツキン</t>
    </rPh>
    <phoneticPr fontId="4"/>
  </si>
  <si>
    <t>資料：企画財政部財政課</t>
    <rPh sb="0" eb="2">
      <t>シリョウ</t>
    </rPh>
    <rPh sb="7" eb="8">
      <t>ブ</t>
    </rPh>
    <rPh sb="8" eb="10">
      <t>ザイセイ</t>
    </rPh>
    <rPh sb="10" eb="11">
      <t>カ</t>
    </rPh>
    <phoneticPr fontId="4"/>
  </si>
  <si>
    <t>資料：企画財政部財政課</t>
    <rPh sb="0" eb="2">
      <t>シリョウ</t>
    </rPh>
    <rPh sb="8" eb="10">
      <t>ザイセイ</t>
    </rPh>
    <rPh sb="10" eb="11">
      <t>カ</t>
    </rPh>
    <phoneticPr fontId="4"/>
  </si>
  <si>
    <t>定員</t>
    <rPh sb="0" eb="1">
      <t>サダム</t>
    </rPh>
    <rPh sb="1" eb="2">
      <t>イン</t>
    </rPh>
    <phoneticPr fontId="4"/>
  </si>
  <si>
    <t>市　長　部　局</t>
    <rPh sb="0" eb="1">
      <t>シ</t>
    </rPh>
    <rPh sb="2" eb="3">
      <t>チョウ</t>
    </rPh>
    <rPh sb="4" eb="5">
      <t>ブ</t>
    </rPh>
    <rPh sb="6" eb="7">
      <t>キョク</t>
    </rPh>
    <phoneticPr fontId="3"/>
  </si>
  <si>
    <t>代</t>
    <rPh sb="0" eb="1">
      <t>ダイ</t>
    </rPh>
    <phoneticPr fontId="3"/>
  </si>
  <si>
    <t>就任年月日</t>
    <rPh sb="0" eb="2">
      <t>シュウニン</t>
    </rPh>
    <rPh sb="2" eb="5">
      <t>ネンガッピ</t>
    </rPh>
    <phoneticPr fontId="3"/>
  </si>
  <si>
    <t>退任年月日</t>
    <rPh sb="0" eb="2">
      <t>タイニン</t>
    </rPh>
    <rPh sb="2" eb="5">
      <t>ネンガッピ</t>
    </rPh>
    <phoneticPr fontId="3"/>
  </si>
  <si>
    <t>中塚　種夫</t>
    <rPh sb="0" eb="2">
      <t>ナカツカ</t>
    </rPh>
    <rPh sb="3" eb="4">
      <t>タネ</t>
    </rPh>
    <rPh sb="4" eb="5">
      <t>オット</t>
    </rPh>
    <phoneticPr fontId="3"/>
  </si>
  <si>
    <t>市　　　　　　　　　長</t>
    <rPh sb="0" eb="1">
      <t>シ</t>
    </rPh>
    <rPh sb="10" eb="11">
      <t>チョウ</t>
    </rPh>
    <phoneticPr fontId="3"/>
  </si>
  <si>
    <t>副　　市　　長</t>
    <rPh sb="0" eb="1">
      <t>フク</t>
    </rPh>
    <rPh sb="3" eb="4">
      <t>シ</t>
    </rPh>
    <rPh sb="6" eb="7">
      <t>チョウ</t>
    </rPh>
    <phoneticPr fontId="3"/>
  </si>
  <si>
    <t>教　　育　　長</t>
    <rPh sb="0" eb="1">
      <t>キョウ</t>
    </rPh>
    <rPh sb="3" eb="4">
      <t>イク</t>
    </rPh>
    <rPh sb="6" eb="7">
      <t>チョウ</t>
    </rPh>
    <phoneticPr fontId="3"/>
  </si>
  <si>
    <t>収　　入　　役</t>
    <rPh sb="0" eb="1">
      <t>オサム</t>
    </rPh>
    <rPh sb="3" eb="4">
      <t>イ</t>
    </rPh>
    <rPh sb="6" eb="7">
      <t>ヤク</t>
    </rPh>
    <phoneticPr fontId="3"/>
  </si>
  <si>
    <t>中田　三次郎</t>
    <rPh sb="0" eb="2">
      <t>ナカタ</t>
    </rPh>
    <rPh sb="3" eb="4">
      <t>ミ</t>
    </rPh>
    <rPh sb="4" eb="6">
      <t>ジロウ</t>
    </rPh>
    <phoneticPr fontId="3"/>
  </si>
  <si>
    <t>東　潤</t>
    <rPh sb="0" eb="1">
      <t>アズマ</t>
    </rPh>
    <rPh sb="2" eb="3">
      <t>ジュン</t>
    </rPh>
    <phoneticPr fontId="3"/>
  </si>
  <si>
    <t>園部　一成</t>
    <rPh sb="0" eb="2">
      <t>ソノベ</t>
    </rPh>
    <rPh sb="3" eb="5">
      <t>イッセイ</t>
    </rPh>
    <phoneticPr fontId="3"/>
  </si>
  <si>
    <t>宮本　一孝</t>
    <rPh sb="0" eb="2">
      <t>ミヤモト</t>
    </rPh>
    <rPh sb="3" eb="5">
      <t>カズタカ</t>
    </rPh>
    <phoneticPr fontId="3"/>
  </si>
  <si>
    <t>土田　義一</t>
    <rPh sb="0" eb="2">
      <t>ツチダ</t>
    </rPh>
    <rPh sb="3" eb="5">
      <t>ヨシカズ</t>
    </rPh>
    <phoneticPr fontId="3"/>
  </si>
  <si>
    <t>澤田　時夫</t>
    <rPh sb="0" eb="2">
      <t>サワダ</t>
    </rPh>
    <rPh sb="3" eb="5">
      <t>トキオ</t>
    </rPh>
    <phoneticPr fontId="3"/>
  </si>
  <si>
    <t>土井　祥道</t>
    <rPh sb="0" eb="2">
      <t>ドイ</t>
    </rPh>
    <rPh sb="3" eb="4">
      <t>ショウ</t>
    </rPh>
    <rPh sb="4" eb="5">
      <t>ドウ</t>
    </rPh>
    <phoneticPr fontId="3"/>
  </si>
  <si>
    <t>東谷　公義</t>
    <rPh sb="0" eb="2">
      <t>ヒガシタニ</t>
    </rPh>
    <rPh sb="3" eb="4">
      <t>コウ</t>
    </rPh>
    <rPh sb="4" eb="5">
      <t>ギ</t>
    </rPh>
    <phoneticPr fontId="3"/>
  </si>
  <si>
    <t>田村　正博</t>
    <rPh sb="0" eb="2">
      <t>タムラ</t>
    </rPh>
    <rPh sb="3" eb="5">
      <t>マサヒロ</t>
    </rPh>
    <phoneticPr fontId="3"/>
  </si>
  <si>
    <t>昭和62.12.19</t>
    <rPh sb="0" eb="2">
      <t>ショウワ</t>
    </rPh>
    <phoneticPr fontId="3"/>
  </si>
  <si>
    <t>昭和62.12.20</t>
    <rPh sb="0" eb="2">
      <t>ショウワ</t>
    </rPh>
    <phoneticPr fontId="3"/>
  </si>
  <si>
    <t>久木元　秀平</t>
    <rPh sb="0" eb="1">
      <t>ヒサ</t>
    </rPh>
    <rPh sb="1" eb="3">
      <t>キモト</t>
    </rPh>
    <rPh sb="4" eb="6">
      <t>シュウヘイ</t>
    </rPh>
    <phoneticPr fontId="3"/>
  </si>
  <si>
    <t>下浦　克明</t>
    <rPh sb="0" eb="2">
      <t>シモウラ</t>
    </rPh>
    <rPh sb="3" eb="5">
      <t>カツアキ</t>
    </rPh>
    <phoneticPr fontId="3"/>
  </si>
  <si>
    <t>三宅　奎介</t>
    <rPh sb="0" eb="2">
      <t>ミヤケ</t>
    </rPh>
    <rPh sb="4" eb="5">
      <t>スケ</t>
    </rPh>
    <phoneticPr fontId="3"/>
  </si>
  <si>
    <t>森本　学</t>
    <rPh sb="0" eb="2">
      <t>モリモト</t>
    </rPh>
    <rPh sb="3" eb="4">
      <t>マナブ</t>
    </rPh>
    <phoneticPr fontId="3"/>
  </si>
  <si>
    <t>吉田　博</t>
    <rPh sb="0" eb="2">
      <t>ヨシダ</t>
    </rPh>
    <rPh sb="3" eb="4">
      <t>ヒロシ</t>
    </rPh>
    <phoneticPr fontId="3"/>
  </si>
  <si>
    <t>野口　和夫</t>
    <rPh sb="0" eb="2">
      <t>ノグチ</t>
    </rPh>
    <rPh sb="3" eb="5">
      <t>カズオ</t>
    </rPh>
    <phoneticPr fontId="3"/>
  </si>
  <si>
    <t>三田　和弘</t>
    <rPh sb="0" eb="2">
      <t>ミタ</t>
    </rPh>
    <rPh sb="3" eb="5">
      <t>カズヒロ</t>
    </rPh>
    <phoneticPr fontId="3"/>
  </si>
  <si>
    <t>岩田　勝美</t>
    <rPh sb="0" eb="2">
      <t>イワタ</t>
    </rPh>
    <rPh sb="3" eb="5">
      <t>カツミ</t>
    </rPh>
    <phoneticPr fontId="3"/>
  </si>
  <si>
    <t>橋本　芳夫</t>
    <rPh sb="0" eb="2">
      <t>ハシモト</t>
    </rPh>
    <rPh sb="3" eb="5">
      <t>ヨシオ</t>
    </rPh>
    <phoneticPr fontId="3"/>
  </si>
  <si>
    <t>真砂　允二</t>
    <rPh sb="0" eb="2">
      <t>マサゴ</t>
    </rPh>
    <rPh sb="3" eb="4">
      <t>マコト</t>
    </rPh>
    <rPh sb="4" eb="5">
      <t>ニ</t>
    </rPh>
    <phoneticPr fontId="3"/>
  </si>
  <si>
    <t>北野　明良</t>
    <rPh sb="0" eb="2">
      <t>キタノ</t>
    </rPh>
    <rPh sb="3" eb="5">
      <t>アキヨシ</t>
    </rPh>
    <phoneticPr fontId="3"/>
  </si>
  <si>
    <t>高枝　清紀</t>
    <rPh sb="0" eb="1">
      <t>タカ</t>
    </rPh>
    <rPh sb="1" eb="2">
      <t>エダ</t>
    </rPh>
    <rPh sb="3" eb="5">
      <t>キヨノリ</t>
    </rPh>
    <phoneticPr fontId="3"/>
  </si>
  <si>
    <t>五十野　充</t>
    <rPh sb="0" eb="2">
      <t>ゴジュウ</t>
    </rPh>
    <rPh sb="2" eb="3">
      <t>ノ</t>
    </rPh>
    <rPh sb="4" eb="5">
      <t>ミツル</t>
    </rPh>
    <phoneticPr fontId="3"/>
  </si>
  <si>
    <t>小西　清</t>
    <rPh sb="0" eb="2">
      <t>コニシ</t>
    </rPh>
    <rPh sb="3" eb="4">
      <t>キヨシ</t>
    </rPh>
    <phoneticPr fontId="3"/>
  </si>
  <si>
    <t>北村　和仁</t>
    <rPh sb="0" eb="2">
      <t>キタムラ</t>
    </rPh>
    <rPh sb="3" eb="5">
      <t>カズヒト</t>
    </rPh>
    <phoneticPr fontId="3"/>
  </si>
  <si>
    <t>在任中</t>
    <rPh sb="0" eb="3">
      <t>ザイニンチュウ</t>
    </rPh>
    <phoneticPr fontId="3"/>
  </si>
  <si>
    <t>川本　雅弘</t>
    <rPh sb="0" eb="2">
      <t>カワモト</t>
    </rPh>
    <rPh sb="3" eb="5">
      <t>マサヒロ</t>
    </rPh>
    <phoneticPr fontId="3"/>
  </si>
  <si>
    <t>辻中　健</t>
    <rPh sb="0" eb="2">
      <t>ツジナカ</t>
    </rPh>
    <rPh sb="3" eb="4">
      <t>タケシ</t>
    </rPh>
    <phoneticPr fontId="3"/>
  </si>
  <si>
    <t>平成17.12.12</t>
    <rPh sb="0" eb="2">
      <t>ヘイセイ</t>
    </rPh>
    <phoneticPr fontId="3"/>
  </si>
  <si>
    <t>平成21.12.11</t>
    <rPh sb="0" eb="2">
      <t>ヘイセイ</t>
    </rPh>
    <phoneticPr fontId="3"/>
  </si>
  <si>
    <t>昭和54.12.20</t>
    <rPh sb="0" eb="2">
      <t>ショウワ</t>
    </rPh>
    <phoneticPr fontId="3"/>
  </si>
  <si>
    <t>昭和56.12.11</t>
    <rPh sb="0" eb="2">
      <t>ショウワ</t>
    </rPh>
    <phoneticPr fontId="3"/>
  </si>
  <si>
    <t>昭和48.12.22</t>
    <rPh sb="0" eb="2">
      <t>ショウワ</t>
    </rPh>
    <phoneticPr fontId="3"/>
  </si>
  <si>
    <t>昭和41.12.31</t>
    <rPh sb="0" eb="2">
      <t>ショウワ</t>
    </rPh>
    <phoneticPr fontId="3"/>
  </si>
  <si>
    <t>初</t>
    <rPh sb="0" eb="1">
      <t>ハツ</t>
    </rPh>
    <phoneticPr fontId="3"/>
  </si>
  <si>
    <t>営業等
所得者</t>
    <rPh sb="0" eb="1">
      <t>エイ</t>
    </rPh>
    <rPh sb="1" eb="2">
      <t>ギョウ</t>
    </rPh>
    <rPh sb="2" eb="3">
      <t>ナド</t>
    </rPh>
    <rPh sb="4" eb="7">
      <t>ショトクシャ</t>
    </rPh>
    <phoneticPr fontId="4"/>
  </si>
  <si>
    <t>宮野町自治会館</t>
    <rPh sb="0" eb="3">
      <t>ミヤノチョウ</t>
    </rPh>
    <rPh sb="3" eb="5">
      <t>ジチ</t>
    </rPh>
    <rPh sb="5" eb="7">
      <t>カイカン</t>
    </rPh>
    <phoneticPr fontId="4"/>
  </si>
  <si>
    <t>教育部</t>
    <rPh sb="0" eb="2">
      <t>キョウイク</t>
    </rPh>
    <rPh sb="2" eb="3">
      <t>ブ</t>
    </rPh>
    <phoneticPr fontId="4"/>
  </si>
  <si>
    <t>企画財政部</t>
    <rPh sb="0" eb="2">
      <t>キカク</t>
    </rPh>
    <rPh sb="2" eb="4">
      <t>ザイセイ</t>
    </rPh>
    <rPh sb="4" eb="5">
      <t>ブ</t>
    </rPh>
    <phoneticPr fontId="4"/>
  </si>
  <si>
    <t>こども部</t>
    <rPh sb="3" eb="4">
      <t>ブ</t>
    </rPh>
    <phoneticPr fontId="4"/>
  </si>
  <si>
    <t>パスポート発行件数</t>
    <rPh sb="5" eb="7">
      <t>ハッコウ</t>
    </rPh>
    <rPh sb="7" eb="9">
      <t>ケンスウ</t>
    </rPh>
    <phoneticPr fontId="3"/>
  </si>
  <si>
    <t>コンビニ交付サービス</t>
    <rPh sb="4" eb="6">
      <t>コウフ</t>
    </rPh>
    <phoneticPr fontId="3"/>
  </si>
  <si>
    <t>マイナンバーカード発行</t>
    <rPh sb="9" eb="11">
      <t>ハッコウ</t>
    </rPh>
    <phoneticPr fontId="3"/>
  </si>
  <si>
    <t>法人市民税</t>
    <rPh sb="0" eb="1">
      <t>ホウ</t>
    </rPh>
    <rPh sb="1" eb="2">
      <t>ジン</t>
    </rPh>
    <rPh sb="2" eb="5">
      <t>シミンゼイ</t>
    </rPh>
    <phoneticPr fontId="3"/>
  </si>
  <si>
    <t>個人市民税</t>
    <rPh sb="0" eb="2">
      <t>コジン</t>
    </rPh>
    <rPh sb="2" eb="5">
      <t>シミンゼイ</t>
    </rPh>
    <phoneticPr fontId="3"/>
  </si>
  <si>
    <t>固定資産税</t>
    <rPh sb="0" eb="2">
      <t>コテイ</t>
    </rPh>
    <rPh sb="2" eb="5">
      <t>シサンゼイ</t>
    </rPh>
    <phoneticPr fontId="3"/>
  </si>
  <si>
    <t>その他</t>
    <rPh sb="2" eb="3">
      <t>タ</t>
    </rPh>
    <phoneticPr fontId="3"/>
  </si>
  <si>
    <t>総数</t>
    <phoneticPr fontId="4"/>
  </si>
  <si>
    <t xml:space="preserve">  備考：執行年月日の(　)書については、補欠選挙である。</t>
    <rPh sb="2" eb="4">
      <t>ビコウ</t>
    </rPh>
    <rPh sb="5" eb="7">
      <t>シッコウ</t>
    </rPh>
    <rPh sb="7" eb="9">
      <t>ネンゲツ</t>
    </rPh>
    <rPh sb="9" eb="10">
      <t>ビ</t>
    </rPh>
    <rPh sb="14" eb="15">
      <t>カ</t>
    </rPh>
    <rPh sb="21" eb="23">
      <t>ホケツ</t>
    </rPh>
    <rPh sb="23" eb="25">
      <t>センキョ</t>
    </rPh>
    <phoneticPr fontId="4"/>
  </si>
  <si>
    <t xml:space="preserve">  資料：選挙管理委員会事務局</t>
    <rPh sb="2" eb="4">
      <t>シリョウ</t>
    </rPh>
    <rPh sb="5" eb="7">
      <t>センキョ</t>
    </rPh>
    <rPh sb="7" eb="9">
      <t>カンリ</t>
    </rPh>
    <rPh sb="9" eb="12">
      <t>イインカイ</t>
    </rPh>
    <rPh sb="12" eb="15">
      <t>ジムキョク</t>
    </rPh>
    <phoneticPr fontId="4"/>
  </si>
  <si>
    <t>　資料：選挙管理委員会事務局</t>
    <phoneticPr fontId="4"/>
  </si>
  <si>
    <t>高崎　巽</t>
    <rPh sb="0" eb="2">
      <t>タカサキ</t>
    </rPh>
    <rPh sb="3" eb="4">
      <t>タツミ</t>
    </rPh>
    <phoneticPr fontId="3"/>
  </si>
  <si>
    <t>千田　福一</t>
    <rPh sb="0" eb="1">
      <t>セン</t>
    </rPh>
    <rPh sb="1" eb="2">
      <t>タ</t>
    </rPh>
    <rPh sb="3" eb="5">
      <t>フクイチ</t>
    </rPh>
    <phoneticPr fontId="3"/>
  </si>
  <si>
    <t>昭和42.11.14</t>
    <rPh sb="0" eb="2">
      <t>ショウワ</t>
    </rPh>
    <phoneticPr fontId="3"/>
  </si>
  <si>
    <t>村田　温雄</t>
    <rPh sb="0" eb="2">
      <t>ムラタ</t>
    </rPh>
    <rPh sb="3" eb="4">
      <t>アタタカイ</t>
    </rPh>
    <rPh sb="4" eb="5">
      <t>オス</t>
    </rPh>
    <phoneticPr fontId="3"/>
  </si>
  <si>
    <t>中谷　決</t>
    <rPh sb="0" eb="2">
      <t>ナカタニ</t>
    </rPh>
    <rPh sb="3" eb="4">
      <t>ケツ</t>
    </rPh>
    <phoneticPr fontId="3"/>
  </si>
  <si>
    <t>橋本　芳夫</t>
    <phoneticPr fontId="3"/>
  </si>
  <si>
    <t>昭和57.11.10</t>
    <rPh sb="0" eb="2">
      <t>ショウワ</t>
    </rPh>
    <phoneticPr fontId="3"/>
  </si>
  <si>
    <t>土井　祥道</t>
    <phoneticPr fontId="3"/>
  </si>
  <si>
    <t>平成15.12.19</t>
    <rPh sb="0" eb="2">
      <t>ヘイセイ</t>
    </rPh>
    <phoneticPr fontId="3"/>
  </si>
  <si>
    <t>今堀　司郎</t>
    <phoneticPr fontId="3"/>
  </si>
  <si>
    <t>平成15.12.20</t>
    <rPh sb="0" eb="2">
      <t>ヘイセイ</t>
    </rPh>
    <phoneticPr fontId="3"/>
  </si>
  <si>
    <t>候補者数</t>
    <rPh sb="0" eb="2">
      <t>コウホ</t>
    </rPh>
    <rPh sb="2" eb="3">
      <t>シャ</t>
    </rPh>
    <rPh sb="3" eb="4">
      <t>スウ</t>
    </rPh>
    <phoneticPr fontId="4"/>
  </si>
  <si>
    <t>年度</t>
    <rPh sb="0" eb="2">
      <t>ネンド</t>
    </rPh>
    <phoneticPr fontId="4"/>
  </si>
  <si>
    <t>寄附件数</t>
    <rPh sb="0" eb="2">
      <t>キフ</t>
    </rPh>
    <rPh sb="2" eb="4">
      <t>ケンスウ</t>
    </rPh>
    <phoneticPr fontId="4"/>
  </si>
  <si>
    <t>資料：企画財政部魅力発信課</t>
    <rPh sb="0" eb="2">
      <t>シリョウ</t>
    </rPh>
    <rPh sb="3" eb="5">
      <t>キカク</t>
    </rPh>
    <rPh sb="5" eb="7">
      <t>ザイセイ</t>
    </rPh>
    <rPh sb="7" eb="8">
      <t>ブ</t>
    </rPh>
    <rPh sb="8" eb="10">
      <t>ミリョク</t>
    </rPh>
    <rPh sb="10" eb="12">
      <t>ハッシン</t>
    </rPh>
    <rPh sb="12" eb="13">
      <t>カ</t>
    </rPh>
    <phoneticPr fontId="4"/>
  </si>
  <si>
    <t>上下水道事業管理者</t>
    <rPh sb="0" eb="2">
      <t>ジョウゲ</t>
    </rPh>
    <rPh sb="2" eb="4">
      <t>スイドウ</t>
    </rPh>
    <rPh sb="4" eb="6">
      <t>ジギョウ</t>
    </rPh>
    <rPh sb="6" eb="9">
      <t>カンリシャ</t>
    </rPh>
    <phoneticPr fontId="3"/>
  </si>
  <si>
    <t>中迫　悟志</t>
    <phoneticPr fontId="3"/>
  </si>
  <si>
    <t>下治　正和</t>
    <rPh sb="0" eb="1">
      <t>シモ</t>
    </rPh>
    <rPh sb="1" eb="2">
      <t>ジ</t>
    </rPh>
    <rPh sb="3" eb="5">
      <t>マサカズ</t>
    </rPh>
    <phoneticPr fontId="3"/>
  </si>
  <si>
    <t>野口　和夫</t>
    <phoneticPr fontId="3"/>
  </si>
  <si>
    <t>坂東　忠良</t>
    <phoneticPr fontId="3"/>
  </si>
  <si>
    <t>氏　名</t>
    <rPh sb="0" eb="1">
      <t>シ</t>
    </rPh>
    <rPh sb="2" eb="3">
      <t>メイ</t>
    </rPh>
    <phoneticPr fontId="3"/>
  </si>
  <si>
    <t>日野出　俊夫</t>
    <rPh sb="0" eb="2">
      <t>ヒノ</t>
    </rPh>
    <rPh sb="2" eb="3">
      <t>デ</t>
    </rPh>
    <rPh sb="4" eb="6">
      <t>トシオ</t>
    </rPh>
    <phoneticPr fontId="3"/>
  </si>
  <si>
    <t>区分</t>
    <rPh sb="0" eb="2">
      <t>クブン</t>
    </rPh>
    <phoneticPr fontId="3"/>
  </si>
  <si>
    <t>区　　　　　　　分</t>
    <phoneticPr fontId="4"/>
  </si>
  <si>
    <t>34～35</t>
    <phoneticPr fontId="4"/>
  </si>
  <si>
    <t>36～37</t>
    <phoneticPr fontId="4"/>
  </si>
  <si>
    <t>38～39</t>
    <phoneticPr fontId="4"/>
  </si>
  <si>
    <t>40～41</t>
    <phoneticPr fontId="4"/>
  </si>
  <si>
    <t>42～43</t>
    <phoneticPr fontId="4"/>
  </si>
  <si>
    <t>44～45</t>
    <phoneticPr fontId="4"/>
  </si>
  <si>
    <t>46～47</t>
    <phoneticPr fontId="4"/>
  </si>
  <si>
    <t>48～49</t>
    <phoneticPr fontId="4"/>
  </si>
  <si>
    <t>50～51</t>
    <phoneticPr fontId="4"/>
  </si>
  <si>
    <t>52～53</t>
    <phoneticPr fontId="4"/>
  </si>
  <si>
    <t>54～55</t>
    <phoneticPr fontId="4"/>
  </si>
  <si>
    <t>56～57</t>
    <phoneticPr fontId="4"/>
  </si>
  <si>
    <t>58～59</t>
    <phoneticPr fontId="4"/>
  </si>
  <si>
    <t>60～64</t>
    <phoneticPr fontId="4"/>
  </si>
  <si>
    <t>65～69</t>
    <phoneticPr fontId="4"/>
  </si>
  <si>
    <t>e</t>
    <phoneticPr fontId="3"/>
  </si>
  <si>
    <t>印鑑登録証明書</t>
    <rPh sb="0" eb="2">
      <t>インカン</t>
    </rPh>
    <rPh sb="2" eb="4">
      <t>トウロク</t>
    </rPh>
    <rPh sb="4" eb="6">
      <t>ショウメイ</t>
    </rPh>
    <rPh sb="6" eb="7">
      <t>ショ</t>
    </rPh>
    <phoneticPr fontId="4"/>
  </si>
  <si>
    <t>認定こども園</t>
    <rPh sb="0" eb="2">
      <t>ニンテイ</t>
    </rPh>
    <rPh sb="5" eb="6">
      <t>エン</t>
    </rPh>
    <phoneticPr fontId="3"/>
  </si>
  <si>
    <t>（市域に占める市有地の割合）</t>
    <rPh sb="1" eb="3">
      <t>シイキ</t>
    </rPh>
    <rPh sb="4" eb="5">
      <t>シ</t>
    </rPh>
    <rPh sb="7" eb="10">
      <t>シユウチ</t>
    </rPh>
    <rPh sb="11" eb="13">
      <t>ワリアイ</t>
    </rPh>
    <phoneticPr fontId="3"/>
  </si>
  <si>
    <t>公明党</t>
    <rPh sb="0" eb="2">
      <t>コウメイトウ</t>
    </rPh>
    <rPh sb="2" eb="3">
      <t>トウ</t>
    </rPh>
    <phoneticPr fontId="4"/>
  </si>
  <si>
    <t>令和元年７月21日</t>
    <rPh sb="0" eb="2">
      <t>レイワ</t>
    </rPh>
    <rPh sb="2" eb="4">
      <t>ガンネン</t>
    </rPh>
    <rPh sb="5" eb="6">
      <t>ガツ</t>
    </rPh>
    <rPh sb="8" eb="9">
      <t>ニチ</t>
    </rPh>
    <phoneticPr fontId="3"/>
  </si>
  <si>
    <t>　無投票</t>
    <rPh sb="1" eb="4">
      <t>ムトウヒョウ</t>
    </rPh>
    <phoneticPr fontId="3"/>
  </si>
  <si>
    <t>都市開発資金</t>
    <rPh sb="0" eb="2">
      <t>トシ</t>
    </rPh>
    <rPh sb="2" eb="4">
      <t>カイハツ</t>
    </rPh>
    <rPh sb="4" eb="6">
      <t>シキン</t>
    </rPh>
    <phoneticPr fontId="3"/>
  </si>
  <si>
    <t>災害復旧事業</t>
    <rPh sb="0" eb="2">
      <t>サイガイ</t>
    </rPh>
    <rPh sb="2" eb="4">
      <t>フッキュウ</t>
    </rPh>
    <rPh sb="4" eb="6">
      <t>ジギョウ</t>
    </rPh>
    <phoneticPr fontId="4"/>
  </si>
  <si>
    <t>議員定数：20名</t>
    <rPh sb="0" eb="2">
      <t>ギイン</t>
    </rPh>
    <rPh sb="2" eb="4">
      <t>テイスウ</t>
    </rPh>
    <rPh sb="7" eb="8">
      <t>メイ</t>
    </rPh>
    <phoneticPr fontId="4"/>
  </si>
  <si>
    <t>年齢</t>
    <rPh sb="0" eb="2">
      <t>ネンレイ</t>
    </rPh>
    <phoneticPr fontId="4"/>
  </si>
  <si>
    <t>会派</t>
    <rPh sb="0" eb="2">
      <t>カイハ</t>
    </rPh>
    <phoneticPr fontId="3"/>
  </si>
  <si>
    <t>35～39歳</t>
    <phoneticPr fontId="4"/>
  </si>
  <si>
    <t>40～44歳</t>
    <phoneticPr fontId="4"/>
  </si>
  <si>
    <t>45～49歳</t>
    <phoneticPr fontId="4"/>
  </si>
  <si>
    <t>50～54歳</t>
    <phoneticPr fontId="4"/>
  </si>
  <si>
    <t>55～59歳</t>
    <phoneticPr fontId="4"/>
  </si>
  <si>
    <t>60～64歳</t>
    <phoneticPr fontId="4"/>
  </si>
  <si>
    <t>65～69歳</t>
    <phoneticPr fontId="4"/>
  </si>
  <si>
    <t>合計</t>
    <rPh sb="0" eb="1">
      <t>ゴウ</t>
    </rPh>
    <rPh sb="1" eb="2">
      <t>ケイ</t>
    </rPh>
    <phoneticPr fontId="3"/>
  </si>
  <si>
    <t>三原　淳子</t>
    <rPh sb="0" eb="2">
      <t>ミハラ</t>
    </rPh>
    <rPh sb="3" eb="5">
      <t>ジュンコ</t>
    </rPh>
    <phoneticPr fontId="3"/>
  </si>
  <si>
    <t>令和元年度</t>
    <rPh sb="0" eb="2">
      <t>レイワ</t>
    </rPh>
    <rPh sb="2" eb="4">
      <t>ガンネン</t>
    </rPh>
    <rPh sb="4" eb="5">
      <t>ド</t>
    </rPh>
    <phoneticPr fontId="3"/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</si>
  <si>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3"/>
  </si>
  <si>
    <t>ｌ</t>
    <phoneticPr fontId="3"/>
  </si>
  <si>
    <t>　本表の数値は、各年９月の定時登録時のものである。</t>
    <rPh sb="4" eb="6">
      <t>スウチ</t>
    </rPh>
    <rPh sb="13" eb="15">
      <t>テイジ</t>
    </rPh>
    <rPh sb="17" eb="18">
      <t>ジ</t>
    </rPh>
    <phoneticPr fontId="4"/>
  </si>
  <si>
    <t>門真はすはな中学校</t>
    <rPh sb="0" eb="2">
      <t>カドマ</t>
    </rPh>
    <rPh sb="6" eb="9">
      <t>チュウガッコウ</t>
    </rPh>
    <phoneticPr fontId="4"/>
  </si>
  <si>
    <t>常盤町自治会館</t>
    <rPh sb="0" eb="2">
      <t>トキワ</t>
    </rPh>
    <rPh sb="2" eb="3">
      <t>チョウ</t>
    </rPh>
    <rPh sb="3" eb="5">
      <t>ジチ</t>
    </rPh>
    <rPh sb="5" eb="7">
      <t>カイカン</t>
    </rPh>
    <phoneticPr fontId="3"/>
  </si>
  <si>
    <t>　　資料：総務部人事課</t>
    <rPh sb="2" eb="4">
      <t>シリョウ</t>
    </rPh>
    <rPh sb="5" eb="7">
      <t>ソウム</t>
    </rPh>
    <rPh sb="7" eb="8">
      <t>ブ</t>
    </rPh>
    <rPh sb="8" eb="10">
      <t>ジンジ</t>
    </rPh>
    <rPh sb="10" eb="11">
      <t>カ</t>
    </rPh>
    <phoneticPr fontId="4"/>
  </si>
  <si>
    <t>市民文化部</t>
    <rPh sb="0" eb="4">
      <t>シミンブンカ</t>
    </rPh>
    <rPh sb="4" eb="5">
      <t>ブ</t>
    </rPh>
    <phoneticPr fontId="4"/>
  </si>
  <si>
    <t>42歳1か月</t>
    <rPh sb="2" eb="3">
      <t>サイ</t>
    </rPh>
    <rPh sb="5" eb="6">
      <t>ツキ</t>
    </rPh>
    <phoneticPr fontId="3"/>
  </si>
  <si>
    <t>令和元年度</t>
    <rPh sb="0" eb="2">
      <t>レイワ</t>
    </rPh>
    <rPh sb="2" eb="3">
      <t>ガン</t>
    </rPh>
    <phoneticPr fontId="3"/>
  </si>
  <si>
    <t>資料：市民文化部市民課</t>
    <rPh sb="5" eb="7">
      <t>ブンカ</t>
    </rPh>
    <phoneticPr fontId="3"/>
  </si>
  <si>
    <t>令和元年度</t>
  </si>
  <si>
    <t>資料：市民文化部市民課</t>
    <rPh sb="0" eb="2">
      <t>シリョウ</t>
    </rPh>
    <rPh sb="3" eb="5">
      <t>シミン</t>
    </rPh>
    <rPh sb="5" eb="7">
      <t>ブンカ</t>
    </rPh>
    <rPh sb="7" eb="8">
      <t>ブ</t>
    </rPh>
    <rPh sb="8" eb="11">
      <t>シミンカ</t>
    </rPh>
    <phoneticPr fontId="4"/>
  </si>
  <si>
    <t>寄附金額(円)</t>
    <rPh sb="0" eb="2">
      <t>キフ</t>
    </rPh>
    <rPh sb="2" eb="4">
      <t>キンガク</t>
    </rPh>
    <rPh sb="5" eb="6">
      <t>エン</t>
    </rPh>
    <phoneticPr fontId="4"/>
  </si>
  <si>
    <t>ｖ</t>
    <phoneticPr fontId="3"/>
  </si>
  <si>
    <t>自動車税環境性能割交付金</t>
    <phoneticPr fontId="3"/>
  </si>
  <si>
    <t>c</t>
    <phoneticPr fontId="3"/>
  </si>
  <si>
    <t>資料：企画財政部財政課、環境水道部経営総務課</t>
    <rPh sb="0" eb="2">
      <t>シリョウ</t>
    </rPh>
    <rPh sb="3" eb="5">
      <t>キカク</t>
    </rPh>
    <rPh sb="5" eb="7">
      <t>ザイセイ</t>
    </rPh>
    <rPh sb="7" eb="8">
      <t>ブ</t>
    </rPh>
    <rPh sb="8" eb="10">
      <t>ザイセイ</t>
    </rPh>
    <rPh sb="10" eb="11">
      <t>カ</t>
    </rPh>
    <rPh sb="12" eb="16">
      <t>カンキョウスイドウ</t>
    </rPh>
    <rPh sb="16" eb="17">
      <t>ブ</t>
    </rPh>
    <rPh sb="17" eb="19">
      <t>ケイエイ</t>
    </rPh>
    <rPh sb="19" eb="21">
      <t>ソウム</t>
    </rPh>
    <rPh sb="21" eb="22">
      <t>カ</t>
    </rPh>
    <phoneticPr fontId="4"/>
  </si>
  <si>
    <t>法人事業税交付金</t>
  </si>
  <si>
    <t>42歳4か月</t>
    <rPh sb="2" eb="3">
      <t>サイ</t>
    </rPh>
    <phoneticPr fontId="3"/>
  </si>
  <si>
    <t>法人事業税交付金</t>
    <rPh sb="0" eb="2">
      <t>ホウジン</t>
    </rPh>
    <rPh sb="2" eb="5">
      <t>ジギョウゼイ</t>
    </rPh>
    <rPh sb="5" eb="8">
      <t>コウフキン</t>
    </rPh>
    <phoneticPr fontId="3"/>
  </si>
  <si>
    <t>ｗ</t>
    <phoneticPr fontId="3"/>
  </si>
  <si>
    <t>古澤　智昭</t>
    <rPh sb="0" eb="2">
      <t>フルサワ</t>
    </rPh>
    <rPh sb="3" eb="5">
      <t>トモアキ</t>
    </rPh>
    <phoneticPr fontId="3"/>
  </si>
  <si>
    <t>ｄ</t>
    <phoneticPr fontId="3"/>
  </si>
  <si>
    <t>自治会館</t>
    <rPh sb="0" eb="2">
      <t>ジチ</t>
    </rPh>
    <rPh sb="2" eb="4">
      <t>カイカン</t>
    </rPh>
    <phoneticPr fontId="3"/>
  </si>
  <si>
    <t>門真千石西町住宅集会所</t>
    <rPh sb="0" eb="2">
      <t>カドマ</t>
    </rPh>
    <rPh sb="2" eb="4">
      <t>センゴク</t>
    </rPh>
    <rPh sb="4" eb="5">
      <t>ニシ</t>
    </rPh>
    <rPh sb="5" eb="6">
      <t>マチ</t>
    </rPh>
    <rPh sb="6" eb="8">
      <t>ジュウタク</t>
    </rPh>
    <rPh sb="8" eb="10">
      <t>シュウカイ</t>
    </rPh>
    <rPh sb="10" eb="11">
      <t>ショ</t>
    </rPh>
    <phoneticPr fontId="4"/>
  </si>
  <si>
    <t>42歳6か月</t>
    <rPh sb="2" eb="3">
      <t>サイ</t>
    </rPh>
    <rPh sb="5" eb="6">
      <t>ゲツ</t>
    </rPh>
    <phoneticPr fontId="3"/>
  </si>
  <si>
    <t>b</t>
    <phoneticPr fontId="3"/>
  </si>
  <si>
    <t>監査委員会</t>
    <rPh sb="0" eb="2">
      <t>カンサ</t>
    </rPh>
    <rPh sb="2" eb="4">
      <t>イイン</t>
    </rPh>
    <rPh sb="4" eb="5">
      <t>カイ</t>
    </rPh>
    <phoneticPr fontId="4"/>
  </si>
  <si>
    <t>…</t>
  </si>
  <si>
    <t>大阪維新の会</t>
    <rPh sb="0" eb="2">
      <t>オオサカ</t>
    </rPh>
    <rPh sb="2" eb="4">
      <t>イシン</t>
    </rPh>
    <rPh sb="5" eb="6">
      <t>カイ</t>
    </rPh>
    <phoneticPr fontId="4"/>
  </si>
  <si>
    <t>真政会</t>
    <rPh sb="0" eb="1">
      <t>シン</t>
    </rPh>
    <rPh sb="1" eb="2">
      <t>セイ</t>
    </rPh>
    <rPh sb="2" eb="3">
      <t>カイ</t>
    </rPh>
    <phoneticPr fontId="4"/>
  </si>
  <si>
    <t>42歳9か月</t>
  </si>
  <si>
    <t>環境水道部※</t>
    <rPh sb="0" eb="5">
      <t>カンキョウスイドウブ</t>
    </rPh>
    <phoneticPr fontId="3"/>
  </si>
  <si>
    <t>　　備考：環境水道部は企業会計職員を含んだ人数である。</t>
    <rPh sb="2" eb="4">
      <t>ビコウ</t>
    </rPh>
    <rPh sb="5" eb="7">
      <t>カンキョウ</t>
    </rPh>
    <rPh sb="7" eb="9">
      <t>スイドウ</t>
    </rPh>
    <rPh sb="9" eb="10">
      <t>ブ</t>
    </rPh>
    <rPh sb="11" eb="13">
      <t>キギョウ</t>
    </rPh>
    <rPh sb="13" eb="15">
      <t>カイケイ</t>
    </rPh>
    <rPh sb="15" eb="17">
      <t>ショクイン</t>
    </rPh>
    <rPh sb="18" eb="19">
      <t>フク</t>
    </rPh>
    <rPh sb="21" eb="23">
      <t>ニンズウ</t>
    </rPh>
    <phoneticPr fontId="4"/>
  </si>
  <si>
    <t>介護保険事業</t>
    <rPh sb="0" eb="2">
      <t>カイゴ</t>
    </rPh>
    <rPh sb="2" eb="4">
      <t>ホケン</t>
    </rPh>
    <rPh sb="4" eb="6">
      <t>ジギョウ</t>
    </rPh>
    <phoneticPr fontId="4"/>
  </si>
  <si>
    <t>菊川　亮</t>
    <rPh sb="0" eb="2">
      <t>キクカワ</t>
    </rPh>
    <rPh sb="3" eb="4">
      <t>リョウ</t>
    </rPh>
    <phoneticPr fontId="3"/>
  </si>
  <si>
    <t>八木下　理香子</t>
    <rPh sb="0" eb="3">
      <t>ヤギシタ</t>
    </rPh>
    <rPh sb="4" eb="7">
      <t>リカコ</t>
    </rPh>
    <phoneticPr fontId="3"/>
  </si>
  <si>
    <t>令和２年度</t>
    <rPh sb="0" eb="2">
      <t>レイワ</t>
    </rPh>
    <rPh sb="3" eb="5">
      <t>ネンド</t>
    </rPh>
    <rPh sb="4" eb="5">
      <t>ド</t>
    </rPh>
    <phoneticPr fontId="3"/>
  </si>
  <si>
    <t>令和３年度</t>
    <rPh sb="0" eb="2">
      <t>レイワ</t>
    </rPh>
    <rPh sb="3" eb="5">
      <t>ネンド</t>
    </rPh>
    <rPh sb="4" eb="5">
      <t>ド</t>
    </rPh>
    <phoneticPr fontId="3"/>
  </si>
  <si>
    <t>令和４年度</t>
    <rPh sb="0" eb="2">
      <t>レイワ</t>
    </rPh>
    <rPh sb="3" eb="5">
      <t>ネンド</t>
    </rPh>
    <rPh sb="4" eb="5">
      <t>ド</t>
    </rPh>
    <phoneticPr fontId="3"/>
  </si>
  <si>
    <t>令和５年度</t>
    <rPh sb="0" eb="2">
      <t>レイワ</t>
    </rPh>
    <rPh sb="3" eb="5">
      <t>ネンド</t>
    </rPh>
    <rPh sb="4" eb="5">
      <t>ド</t>
    </rPh>
    <phoneticPr fontId="3"/>
  </si>
  <si>
    <t>％</t>
    <phoneticPr fontId="3"/>
  </si>
  <si>
    <t>14-4．所得別、所得割納税義務者数</t>
    <rPh sb="5" eb="7">
      <t>ショトク</t>
    </rPh>
    <rPh sb="7" eb="8">
      <t>ベツ</t>
    </rPh>
    <rPh sb="9" eb="11">
      <t>ショトク</t>
    </rPh>
    <rPh sb="11" eb="12">
      <t>ワリ</t>
    </rPh>
    <rPh sb="12" eb="14">
      <t>ノウゼイ</t>
    </rPh>
    <rPh sb="14" eb="17">
      <t>ギムシャ</t>
    </rPh>
    <rPh sb="17" eb="18">
      <t>スウ</t>
    </rPh>
    <phoneticPr fontId="4"/>
  </si>
  <si>
    <t>本表は、各年７月１日現在の数値である。</t>
    <rPh sb="0" eb="1">
      <t>ホン</t>
    </rPh>
    <rPh sb="1" eb="2">
      <t>ヒョウ</t>
    </rPh>
    <rPh sb="4" eb="5">
      <t>カク</t>
    </rPh>
    <rPh sb="5" eb="6">
      <t>ネン</t>
    </rPh>
    <rPh sb="7" eb="8">
      <t>ガツ</t>
    </rPh>
    <rPh sb="9" eb="12">
      <t>ニチゲンザイ</t>
    </rPh>
    <rPh sb="10" eb="12">
      <t>ゲンザイ</t>
    </rPh>
    <rPh sb="13" eb="15">
      <t>スウチ</t>
    </rPh>
    <phoneticPr fontId="4"/>
  </si>
  <si>
    <t>令和２年</t>
    <rPh sb="0" eb="2">
      <t>レイワ</t>
    </rPh>
    <rPh sb="3" eb="4">
      <t>ネン</t>
    </rPh>
    <phoneticPr fontId="3"/>
  </si>
  <si>
    <t>令和３年</t>
    <rPh sb="0" eb="2">
      <t>レイワ</t>
    </rPh>
    <rPh sb="3" eb="4">
      <t>ネン</t>
    </rPh>
    <phoneticPr fontId="3"/>
  </si>
  <si>
    <t>令和４年</t>
    <rPh sb="0" eb="2">
      <t>レイワ</t>
    </rPh>
    <rPh sb="3" eb="4">
      <t>ネン</t>
    </rPh>
    <phoneticPr fontId="3"/>
  </si>
  <si>
    <t>令和５年</t>
    <rPh sb="0" eb="2">
      <t>レイワ</t>
    </rPh>
    <rPh sb="3" eb="4">
      <t>ネン</t>
    </rPh>
    <phoneticPr fontId="3"/>
  </si>
  <si>
    <t>令和６年</t>
    <rPh sb="0" eb="2">
      <t>レイワ</t>
    </rPh>
    <rPh sb="3" eb="4">
      <t>ネン</t>
    </rPh>
    <phoneticPr fontId="3"/>
  </si>
  <si>
    <t>14-5．市有地</t>
    <phoneticPr fontId="4"/>
  </si>
  <si>
    <t>資料：総務部財産活用課</t>
    <rPh sb="0" eb="2">
      <t>シリョウ</t>
    </rPh>
    <rPh sb="3" eb="5">
      <t>ソウム</t>
    </rPh>
    <rPh sb="6" eb="8">
      <t>ザイサン</t>
    </rPh>
    <rPh sb="8" eb="10">
      <t>カツヨウ</t>
    </rPh>
    <rPh sb="10" eb="11">
      <t>カ</t>
    </rPh>
    <phoneticPr fontId="4"/>
  </si>
  <si>
    <t>令和元年度</t>
    <rPh sb="0" eb="2">
      <t>レイワ</t>
    </rPh>
    <rPh sb="2" eb="4">
      <t>ガンネン</t>
    </rPh>
    <rPh sb="4" eb="5">
      <t>ド</t>
    </rPh>
    <phoneticPr fontId="7"/>
  </si>
  <si>
    <t>令和２年度</t>
    <rPh sb="0" eb="2">
      <t>レイワ</t>
    </rPh>
    <rPh sb="3" eb="5">
      <t>ネンド</t>
    </rPh>
    <rPh sb="4" eb="5">
      <t>ド</t>
    </rPh>
    <phoneticPr fontId="7"/>
  </si>
  <si>
    <t>令和３年度</t>
    <rPh sb="0" eb="2">
      <t>レイワ</t>
    </rPh>
    <rPh sb="3" eb="5">
      <t>ネンド</t>
    </rPh>
    <rPh sb="4" eb="5">
      <t>ド</t>
    </rPh>
    <phoneticPr fontId="7"/>
  </si>
  <si>
    <t>令和４年度</t>
    <rPh sb="0" eb="2">
      <t>レイワ</t>
    </rPh>
    <rPh sb="3" eb="5">
      <t>ネンド</t>
    </rPh>
    <rPh sb="4" eb="5">
      <t>ド</t>
    </rPh>
    <phoneticPr fontId="7"/>
  </si>
  <si>
    <t>14-6．行政委員会開会状況</t>
    <rPh sb="5" eb="7">
      <t>ギョウセイ</t>
    </rPh>
    <rPh sb="7" eb="10">
      <t>イインカイ</t>
    </rPh>
    <rPh sb="10" eb="12">
      <t>カイカイ</t>
    </rPh>
    <rPh sb="12" eb="14">
      <t>ジョウキョウ</t>
    </rPh>
    <phoneticPr fontId="4"/>
  </si>
  <si>
    <t>14-7．市議会の状況</t>
    <phoneticPr fontId="4"/>
  </si>
  <si>
    <t>14-8．会派・年齢別議員数</t>
    <rPh sb="5" eb="7">
      <t>カイハ</t>
    </rPh>
    <rPh sb="8" eb="10">
      <t>ネンレイ</t>
    </rPh>
    <rPh sb="10" eb="11">
      <t>ベツ</t>
    </rPh>
    <rPh sb="11" eb="13">
      <t>ギイン</t>
    </rPh>
    <rPh sb="13" eb="14">
      <t>スウ</t>
    </rPh>
    <phoneticPr fontId="4"/>
  </si>
  <si>
    <t>本表は、令和７年１月１日現在の市議会の数値である。</t>
    <rPh sb="0" eb="1">
      <t>ホン</t>
    </rPh>
    <rPh sb="1" eb="2">
      <t>ヒョウ</t>
    </rPh>
    <rPh sb="4" eb="6">
      <t>レイワ</t>
    </rPh>
    <rPh sb="7" eb="8">
      <t>ネン</t>
    </rPh>
    <rPh sb="9" eb="10">
      <t>ガツ</t>
    </rPh>
    <rPh sb="11" eb="12">
      <t>ヒ</t>
    </rPh>
    <rPh sb="12" eb="14">
      <t>ゲンザイ</t>
    </rPh>
    <rPh sb="15" eb="18">
      <t>シギカイ</t>
    </rPh>
    <rPh sb="19" eb="21">
      <t>スウチ</t>
    </rPh>
    <phoneticPr fontId="4"/>
  </si>
  <si>
    <t>14-9．選挙の執行状況</t>
    <rPh sb="5" eb="6">
      <t>セン</t>
    </rPh>
    <rPh sb="6" eb="7">
      <t>キョ</t>
    </rPh>
    <rPh sb="8" eb="9">
      <t>モリ</t>
    </rPh>
    <rPh sb="9" eb="10">
      <t>ギョウ</t>
    </rPh>
    <rPh sb="10" eb="11">
      <t>ジョウ</t>
    </rPh>
    <rPh sb="11" eb="12">
      <t>イワン</t>
    </rPh>
    <phoneticPr fontId="4"/>
  </si>
  <si>
    <t>14-10．選挙人名簿登録者数</t>
    <rPh sb="6" eb="8">
      <t>センキョ</t>
    </rPh>
    <rPh sb="8" eb="9">
      <t>ヒト</t>
    </rPh>
    <rPh sb="9" eb="11">
      <t>メイボ</t>
    </rPh>
    <rPh sb="11" eb="13">
      <t>トウロク</t>
    </rPh>
    <rPh sb="13" eb="14">
      <t>モノ</t>
    </rPh>
    <rPh sb="14" eb="15">
      <t>スウ</t>
    </rPh>
    <phoneticPr fontId="4"/>
  </si>
  <si>
    <t>第四中学校</t>
    <rPh sb="0" eb="1">
      <t>ダイ</t>
    </rPh>
    <rPh sb="1" eb="2">
      <t>ヨン</t>
    </rPh>
    <rPh sb="2" eb="5">
      <t>チュウガッコウ</t>
    </rPh>
    <phoneticPr fontId="4"/>
  </si>
  <si>
    <t>水桜小学校放課後児童クラブ室</t>
    <rPh sb="0" eb="1">
      <t>スイ</t>
    </rPh>
    <rPh sb="1" eb="2">
      <t>オウ</t>
    </rPh>
    <rPh sb="2" eb="5">
      <t>ショウガッコウ</t>
    </rPh>
    <rPh sb="5" eb="8">
      <t>ホウカゴ</t>
    </rPh>
    <rPh sb="8" eb="10">
      <t>ジドウ</t>
    </rPh>
    <rPh sb="13" eb="14">
      <t>シツ</t>
    </rPh>
    <phoneticPr fontId="4"/>
  </si>
  <si>
    <t>小選挙区（第６区）</t>
    <rPh sb="0" eb="1">
      <t>ショウ</t>
    </rPh>
    <rPh sb="1" eb="4">
      <t>センキョク</t>
    </rPh>
    <rPh sb="5" eb="6">
      <t>ダイ</t>
    </rPh>
    <rPh sb="7" eb="8">
      <t>ク</t>
    </rPh>
    <phoneticPr fontId="4"/>
  </si>
  <si>
    <t>令和３年10月31日</t>
    <phoneticPr fontId="3"/>
  </si>
  <si>
    <t>令和６年10月27日</t>
    <phoneticPr fontId="3"/>
  </si>
  <si>
    <t>平成28年７月10日</t>
    <phoneticPr fontId="3"/>
  </si>
  <si>
    <t>令和４年７月21日</t>
    <phoneticPr fontId="3"/>
  </si>
  <si>
    <t>平成31年４月７日</t>
    <phoneticPr fontId="3"/>
  </si>
  <si>
    <t>令和５年４月９日</t>
    <phoneticPr fontId="3"/>
  </si>
  <si>
    <t>(平成28年７月24日)</t>
    <rPh sb="1" eb="3">
      <t>ヘイセイ</t>
    </rPh>
    <rPh sb="5" eb="6">
      <t>ネン</t>
    </rPh>
    <rPh sb="7" eb="8">
      <t>ガツ</t>
    </rPh>
    <rPh sb="10" eb="11">
      <t>ニチ</t>
    </rPh>
    <phoneticPr fontId="3"/>
  </si>
  <si>
    <t>平成25年６月16日</t>
    <phoneticPr fontId="3"/>
  </si>
  <si>
    <t>平成28年７月24日</t>
    <phoneticPr fontId="3"/>
  </si>
  <si>
    <t>令和２年７月５日</t>
    <phoneticPr fontId="3"/>
  </si>
  <si>
    <t>令和６年７月７日</t>
    <phoneticPr fontId="3"/>
  </si>
  <si>
    <t>平成27年４月26日</t>
    <phoneticPr fontId="3"/>
  </si>
  <si>
    <t>平成31年４月21日</t>
    <phoneticPr fontId="3"/>
  </si>
  <si>
    <t>令和５年４月23日</t>
    <phoneticPr fontId="3"/>
  </si>
  <si>
    <t>１</t>
    <phoneticPr fontId="3"/>
  </si>
  <si>
    <t>２</t>
    <phoneticPr fontId="3"/>
  </si>
  <si>
    <t>３</t>
    <phoneticPr fontId="3"/>
  </si>
  <si>
    <t>４</t>
    <phoneticPr fontId="3"/>
  </si>
  <si>
    <t>５</t>
    <phoneticPr fontId="3"/>
  </si>
  <si>
    <t>６</t>
    <phoneticPr fontId="3"/>
  </si>
  <si>
    <t>７</t>
    <phoneticPr fontId="3"/>
  </si>
  <si>
    <t>８</t>
    <phoneticPr fontId="3"/>
  </si>
  <si>
    <t>９</t>
    <phoneticPr fontId="3"/>
  </si>
  <si>
    <t>令和６年度</t>
    <rPh sb="0" eb="2">
      <t>レイワ</t>
    </rPh>
    <rPh sb="3" eb="5">
      <t>ネンド</t>
    </rPh>
    <rPh sb="4" eb="5">
      <t>ド</t>
    </rPh>
    <phoneticPr fontId="3"/>
  </si>
  <si>
    <t>令和元年</t>
    <rPh sb="0" eb="2">
      <t>レイワ</t>
    </rPh>
    <rPh sb="2" eb="4">
      <t>ガンネン</t>
    </rPh>
    <phoneticPr fontId="6"/>
  </si>
  <si>
    <t>令和２年</t>
    <rPh sb="0" eb="2">
      <t>レイワ</t>
    </rPh>
    <rPh sb="3" eb="4">
      <t>ネン</t>
    </rPh>
    <phoneticPr fontId="6"/>
  </si>
  <si>
    <t>令和３年</t>
    <rPh sb="0" eb="2">
      <t>レイワ</t>
    </rPh>
    <rPh sb="3" eb="4">
      <t>ネン</t>
    </rPh>
    <phoneticPr fontId="6"/>
  </si>
  <si>
    <t>令和４年</t>
    <rPh sb="0" eb="2">
      <t>レイワ</t>
    </rPh>
    <rPh sb="3" eb="4">
      <t>ネン</t>
    </rPh>
    <phoneticPr fontId="6"/>
  </si>
  <si>
    <t>14-14．年齢別職員数</t>
    <rPh sb="6" eb="8">
      <t>ネンレイ</t>
    </rPh>
    <rPh sb="8" eb="9">
      <t>ベツ</t>
    </rPh>
    <rPh sb="9" eb="11">
      <t>ショクイン</t>
    </rPh>
    <rPh sb="11" eb="12">
      <t>スウ</t>
    </rPh>
    <phoneticPr fontId="4"/>
  </si>
  <si>
    <t>本表は、各年４月１日現在の数値である。</t>
    <phoneticPr fontId="4"/>
  </si>
  <si>
    <t>43歳6か月</t>
    <rPh sb="2" eb="3">
      <t>サイ</t>
    </rPh>
    <rPh sb="5" eb="6">
      <t>ゲツ</t>
    </rPh>
    <phoneticPr fontId="3"/>
  </si>
  <si>
    <t>14-15．年齢（５区分）別職員構成比</t>
    <rPh sb="6" eb="8">
      <t>ネンレイ</t>
    </rPh>
    <rPh sb="10" eb="12">
      <t>クブン</t>
    </rPh>
    <rPh sb="13" eb="14">
      <t>ベツ</t>
    </rPh>
    <rPh sb="14" eb="16">
      <t>ショクイン</t>
    </rPh>
    <rPh sb="16" eb="19">
      <t>コウセイヒ</t>
    </rPh>
    <phoneticPr fontId="4"/>
  </si>
  <si>
    <t>14-16．市民課窓口事務処理状況</t>
    <rPh sb="6" eb="9">
      <t>シミンカ</t>
    </rPh>
    <rPh sb="9" eb="11">
      <t>マドグチ</t>
    </rPh>
    <rPh sb="11" eb="13">
      <t>ジム</t>
    </rPh>
    <rPh sb="13" eb="15">
      <t>ショリ</t>
    </rPh>
    <rPh sb="15" eb="17">
      <t>ジョウキョウ</t>
    </rPh>
    <phoneticPr fontId="4"/>
  </si>
  <si>
    <t>令和２年度</t>
    <rPh sb="0" eb="2">
      <t>レイワ</t>
    </rPh>
    <phoneticPr fontId="3"/>
  </si>
  <si>
    <t>令和３年度</t>
    <rPh sb="0" eb="2">
      <t>レイワ</t>
    </rPh>
    <phoneticPr fontId="3"/>
  </si>
  <si>
    <t>令和４年度</t>
    <rPh sb="0" eb="2">
      <t>レイワ</t>
    </rPh>
    <phoneticPr fontId="3"/>
  </si>
  <si>
    <t>令和５年度</t>
    <rPh sb="0" eb="2">
      <t>レイワ</t>
    </rPh>
    <phoneticPr fontId="3"/>
  </si>
  <si>
    <t>14-17．市民サービスコーナー事務処理状況</t>
    <rPh sb="6" eb="8">
      <t>シミン</t>
    </rPh>
    <rPh sb="16" eb="18">
      <t>ジム</t>
    </rPh>
    <rPh sb="18" eb="20">
      <t>ショリ</t>
    </rPh>
    <rPh sb="20" eb="22">
      <t>ジョウキョウ</t>
    </rPh>
    <phoneticPr fontId="4"/>
  </si>
  <si>
    <t>単位：件</t>
    <phoneticPr fontId="3"/>
  </si>
  <si>
    <t>令和２年度</t>
  </si>
  <si>
    <t>令和３年度</t>
  </si>
  <si>
    <t>令和４年度</t>
  </si>
  <si>
    <t>令和５年度</t>
    <phoneticPr fontId="3"/>
  </si>
  <si>
    <t>14-18．ふるさと納税　寄附実績</t>
    <rPh sb="10" eb="12">
      <t>ノウゼイ</t>
    </rPh>
    <rPh sb="13" eb="15">
      <t>キフ</t>
    </rPh>
    <rPh sb="15" eb="17">
      <t>ジッセキ</t>
    </rPh>
    <phoneticPr fontId="4"/>
  </si>
  <si>
    <t>備考：令和２年11月から新たにポータルサイトを追加</t>
    <rPh sb="0" eb="2">
      <t>ビコウ</t>
    </rPh>
    <rPh sb="23" eb="25">
      <t>ツイカ</t>
    </rPh>
    <phoneticPr fontId="3"/>
  </si>
  <si>
    <t>本表は令和７年４月１日現在の内容である。</t>
    <rPh sb="0" eb="1">
      <t>ホン</t>
    </rPh>
    <rPh sb="1" eb="2">
      <t>ヒョウ</t>
    </rPh>
    <rPh sb="3" eb="5">
      <t>レイワ</t>
    </rPh>
    <rPh sb="6" eb="7">
      <t>ネン</t>
    </rPh>
    <rPh sb="8" eb="9">
      <t>ガツ</t>
    </rPh>
    <rPh sb="10" eb="11">
      <t>ニチ</t>
    </rPh>
    <rPh sb="11" eb="13">
      <t>ゲンザイ</t>
    </rPh>
    <rPh sb="14" eb="16">
      <t>ナイヨウ</t>
    </rPh>
    <phoneticPr fontId="3"/>
  </si>
  <si>
    <t>昭和38.８.１</t>
    <rPh sb="0" eb="2">
      <t>ショウワ</t>
    </rPh>
    <phoneticPr fontId="3"/>
  </si>
  <si>
    <t>昭和48.７.10</t>
    <rPh sb="0" eb="2">
      <t>ショウワ</t>
    </rPh>
    <phoneticPr fontId="3"/>
  </si>
  <si>
    <t>昭和60.７.10</t>
    <rPh sb="0" eb="2">
      <t>ショウワ</t>
    </rPh>
    <phoneticPr fontId="3"/>
  </si>
  <si>
    <t>平成17.７.10</t>
    <rPh sb="0" eb="2">
      <t>ヘイセイ</t>
    </rPh>
    <phoneticPr fontId="3"/>
  </si>
  <si>
    <t>平成28.７.24</t>
    <rPh sb="0" eb="2">
      <t>ヘイセイ</t>
    </rPh>
    <phoneticPr fontId="3"/>
  </si>
  <si>
    <t>昭和48.７.９</t>
    <rPh sb="0" eb="2">
      <t>ショウワ</t>
    </rPh>
    <phoneticPr fontId="3"/>
  </si>
  <si>
    <t>昭和60.７.９</t>
    <rPh sb="0" eb="2">
      <t>ショウワ</t>
    </rPh>
    <phoneticPr fontId="3"/>
  </si>
  <si>
    <t>平成17.７.９</t>
    <rPh sb="0" eb="2">
      <t>ヘイセイ</t>
    </rPh>
    <phoneticPr fontId="3"/>
  </si>
  <si>
    <t>平成28.６.７</t>
    <rPh sb="0" eb="2">
      <t>ヘイセイ</t>
    </rPh>
    <phoneticPr fontId="3"/>
  </si>
  <si>
    <t>昭和42.１.１</t>
    <rPh sb="0" eb="2">
      <t>ショウワ</t>
    </rPh>
    <phoneticPr fontId="3"/>
  </si>
  <si>
    <t>昭和47.５.21</t>
    <rPh sb="0" eb="2">
      <t>ショウワ</t>
    </rPh>
    <phoneticPr fontId="3"/>
  </si>
  <si>
    <t>昭和57.１.30</t>
    <rPh sb="0" eb="2">
      <t>ショウワ</t>
    </rPh>
    <phoneticPr fontId="3"/>
  </si>
  <si>
    <t>平成元.10.１</t>
    <rPh sb="0" eb="2">
      <t>ヘイセイ</t>
    </rPh>
    <rPh sb="2" eb="3">
      <t>モト</t>
    </rPh>
    <phoneticPr fontId="3"/>
  </si>
  <si>
    <t>平成９.10.１</t>
    <rPh sb="0" eb="2">
      <t>ヘイセイ</t>
    </rPh>
    <phoneticPr fontId="3"/>
  </si>
  <si>
    <t>平成12.４.１</t>
    <rPh sb="0" eb="2">
      <t>ヘイセイ</t>
    </rPh>
    <phoneticPr fontId="3"/>
  </si>
  <si>
    <t>平成18.１.１</t>
    <rPh sb="0" eb="2">
      <t>ヘイセイ</t>
    </rPh>
    <phoneticPr fontId="3"/>
  </si>
  <si>
    <t>平成20.４.１</t>
    <rPh sb="0" eb="2">
      <t>ヘイセイ</t>
    </rPh>
    <phoneticPr fontId="3"/>
  </si>
  <si>
    <t>平成22.３.２</t>
    <rPh sb="0" eb="2">
      <t>ヘイセイ</t>
    </rPh>
    <phoneticPr fontId="3"/>
  </si>
  <si>
    <t>平成24.４.１</t>
    <rPh sb="0" eb="2">
      <t>ヘイセイ</t>
    </rPh>
    <phoneticPr fontId="3"/>
  </si>
  <si>
    <t>平成28.10.１</t>
    <rPh sb="0" eb="2">
      <t>ヘイセイ</t>
    </rPh>
    <phoneticPr fontId="3"/>
  </si>
  <si>
    <t>平成30.３.２</t>
    <rPh sb="0" eb="2">
      <t>ヘイセイ</t>
    </rPh>
    <phoneticPr fontId="3"/>
  </si>
  <si>
    <t>平成30.４.１</t>
    <rPh sb="0" eb="2">
      <t>ヘイセイ</t>
    </rPh>
    <phoneticPr fontId="3"/>
  </si>
  <si>
    <t>令和２.４.１</t>
    <rPh sb="0" eb="2">
      <t>レイワ</t>
    </rPh>
    <phoneticPr fontId="3"/>
  </si>
  <si>
    <t>令和４.４.１</t>
    <rPh sb="0" eb="2">
      <t>レイワ</t>
    </rPh>
    <phoneticPr fontId="3"/>
  </si>
  <si>
    <t>令和６.４.１</t>
    <rPh sb="0" eb="2">
      <t>レイワ</t>
    </rPh>
    <phoneticPr fontId="3"/>
  </si>
  <si>
    <t>昭和48.５.31</t>
    <rPh sb="0" eb="2">
      <t>ショウワ</t>
    </rPh>
    <phoneticPr fontId="3"/>
  </si>
  <si>
    <t>昭和55.５.20</t>
    <rPh sb="0" eb="2">
      <t>ショウワ</t>
    </rPh>
    <phoneticPr fontId="3"/>
  </si>
  <si>
    <t>昭和50.12.１</t>
    <rPh sb="0" eb="2">
      <t>ショウワ</t>
    </rPh>
    <phoneticPr fontId="3"/>
  </si>
  <si>
    <t>平成元.９.30</t>
    <rPh sb="0" eb="2">
      <t>ヘイセイ</t>
    </rPh>
    <rPh sb="2" eb="3">
      <t>モト</t>
    </rPh>
    <phoneticPr fontId="3"/>
  </si>
  <si>
    <t>平成11.９.30</t>
    <rPh sb="0" eb="2">
      <t>ヘイセイ</t>
    </rPh>
    <phoneticPr fontId="3"/>
  </si>
  <si>
    <t>平成20.３.31</t>
    <rPh sb="0" eb="2">
      <t>ヘイセイ</t>
    </rPh>
    <phoneticPr fontId="3"/>
  </si>
  <si>
    <t>平成24.３.31</t>
    <rPh sb="0" eb="2">
      <t>ヘイセイ</t>
    </rPh>
    <phoneticPr fontId="3"/>
  </si>
  <si>
    <t>平成30.３.１</t>
    <rPh sb="0" eb="2">
      <t>ヘイセイ</t>
    </rPh>
    <phoneticPr fontId="3"/>
  </si>
  <si>
    <t>平成28.５.13</t>
    <phoneticPr fontId="3"/>
  </si>
  <si>
    <t>平成30.３.31</t>
    <rPh sb="0" eb="2">
      <t>ヘイセイ</t>
    </rPh>
    <phoneticPr fontId="3"/>
  </si>
  <si>
    <t>令和２.３.31</t>
    <rPh sb="0" eb="2">
      <t>レイワ</t>
    </rPh>
    <phoneticPr fontId="3"/>
  </si>
  <si>
    <t>令和４.３.31</t>
    <rPh sb="0" eb="2">
      <t>レイワ</t>
    </rPh>
    <phoneticPr fontId="3"/>
  </si>
  <si>
    <t>令和６.３.31</t>
    <rPh sb="0" eb="2">
      <t>レイワ</t>
    </rPh>
    <phoneticPr fontId="3"/>
  </si>
  <si>
    <t>昭和61.10.１</t>
    <rPh sb="0" eb="2">
      <t>ショウワ</t>
    </rPh>
    <phoneticPr fontId="3"/>
  </si>
  <si>
    <t>平成14.10.１</t>
    <rPh sb="0" eb="2">
      <t>ヘイセイ</t>
    </rPh>
    <phoneticPr fontId="3"/>
  </si>
  <si>
    <t>平成22.10.１</t>
    <rPh sb="0" eb="2">
      <t>ヘイセイ</t>
    </rPh>
    <phoneticPr fontId="3"/>
  </si>
  <si>
    <t>平成２.10.１</t>
    <rPh sb="0" eb="2">
      <t>ヘイセイ</t>
    </rPh>
    <phoneticPr fontId="3"/>
  </si>
  <si>
    <t>昭和42.９.25</t>
    <rPh sb="0" eb="2">
      <t>ショウワ</t>
    </rPh>
    <phoneticPr fontId="3"/>
  </si>
  <si>
    <t>昭和61.９.30</t>
    <rPh sb="0" eb="2">
      <t>ショウワ</t>
    </rPh>
    <phoneticPr fontId="3"/>
  </si>
  <si>
    <t>平成14.９.30</t>
    <rPh sb="0" eb="2">
      <t>ヘイセイ</t>
    </rPh>
    <phoneticPr fontId="3"/>
  </si>
  <si>
    <t>平成22.９.30</t>
    <rPh sb="0" eb="2">
      <t>ヘイセイ</t>
    </rPh>
    <phoneticPr fontId="3"/>
  </si>
  <si>
    <t>平成28.８.31</t>
    <rPh sb="0" eb="2">
      <t>ヘイセイ</t>
    </rPh>
    <phoneticPr fontId="3"/>
  </si>
  <si>
    <t>平成２.９.30</t>
    <rPh sb="0" eb="2">
      <t>ヘイセイ</t>
    </rPh>
    <phoneticPr fontId="3"/>
  </si>
  <si>
    <t>平成７.12.20</t>
    <rPh sb="0" eb="2">
      <t>ヘイセイ</t>
    </rPh>
    <phoneticPr fontId="3"/>
  </si>
  <si>
    <t>平成16.４.１</t>
    <rPh sb="0" eb="2">
      <t>ヘイセイ</t>
    </rPh>
    <phoneticPr fontId="3"/>
  </si>
  <si>
    <t>平成７.12.19</t>
    <rPh sb="0" eb="2">
      <t>ヘイセイ</t>
    </rPh>
    <phoneticPr fontId="3"/>
  </si>
  <si>
    <t>平成12.３.31</t>
    <rPh sb="0" eb="2">
      <t>ヘイセイ</t>
    </rPh>
    <phoneticPr fontId="3"/>
  </si>
  <si>
    <t>平成16.３.31</t>
    <rPh sb="0" eb="2">
      <t>ヘイセイ</t>
    </rPh>
    <phoneticPr fontId="3"/>
  </si>
  <si>
    <t>昭和40.４.１</t>
    <rPh sb="0" eb="2">
      <t>ショウワ</t>
    </rPh>
    <phoneticPr fontId="3"/>
  </si>
  <si>
    <t>昭和47.５.25</t>
    <rPh sb="0" eb="2">
      <t>ショウワ</t>
    </rPh>
    <phoneticPr fontId="3"/>
  </si>
  <si>
    <t>昭和51.７.１</t>
    <rPh sb="0" eb="2">
      <t>ショウワ</t>
    </rPh>
    <phoneticPr fontId="3"/>
  </si>
  <si>
    <t>平成２.４.１</t>
    <rPh sb="0" eb="2">
      <t>ヘイセイ</t>
    </rPh>
    <phoneticPr fontId="3"/>
  </si>
  <si>
    <t>平成22.４.１</t>
    <rPh sb="0" eb="2">
      <t>ヘイセイ</t>
    </rPh>
    <phoneticPr fontId="3"/>
  </si>
  <si>
    <t>昭和47.５.24</t>
    <rPh sb="0" eb="2">
      <t>ショウワ</t>
    </rPh>
    <phoneticPr fontId="3"/>
  </si>
  <si>
    <t>昭和51.３.31</t>
    <rPh sb="0" eb="2">
      <t>ショウワ</t>
    </rPh>
    <phoneticPr fontId="3"/>
  </si>
  <si>
    <t>昭和57.１.29</t>
    <rPh sb="0" eb="2">
      <t>ショウワ</t>
    </rPh>
    <phoneticPr fontId="3"/>
  </si>
  <si>
    <t>平成２.３.31</t>
    <rPh sb="0" eb="2">
      <t>ヘイセイ</t>
    </rPh>
    <phoneticPr fontId="3"/>
  </si>
  <si>
    <t>平成26.３.31</t>
    <rPh sb="0" eb="2">
      <t>ヘイセイ</t>
    </rPh>
    <phoneticPr fontId="3"/>
  </si>
  <si>
    <t>ａ</t>
    <phoneticPr fontId="3"/>
  </si>
  <si>
    <t>ｆ</t>
    <phoneticPr fontId="3"/>
  </si>
  <si>
    <t>ｇ</t>
    <phoneticPr fontId="3"/>
  </si>
  <si>
    <t>ｈ</t>
    <phoneticPr fontId="3"/>
  </si>
  <si>
    <t>ｉ</t>
    <phoneticPr fontId="3"/>
  </si>
  <si>
    <t>ｊ</t>
    <phoneticPr fontId="3"/>
  </si>
  <si>
    <t>ｋ</t>
    <phoneticPr fontId="3"/>
  </si>
  <si>
    <t>ｍ</t>
    <phoneticPr fontId="3"/>
  </si>
  <si>
    <t>ｎ</t>
    <phoneticPr fontId="3"/>
  </si>
  <si>
    <t>ｏ</t>
    <phoneticPr fontId="3"/>
  </si>
  <si>
    <t>ｐ</t>
    <phoneticPr fontId="3"/>
  </si>
  <si>
    <t>ｑ</t>
    <phoneticPr fontId="3"/>
  </si>
  <si>
    <t>ｒ</t>
    <phoneticPr fontId="3"/>
  </si>
  <si>
    <t>ｓ</t>
    <phoneticPr fontId="3"/>
  </si>
  <si>
    <t>ｔ</t>
    <phoneticPr fontId="3"/>
  </si>
  <si>
    <t>ｕ</t>
    <phoneticPr fontId="3"/>
  </si>
  <si>
    <t>ｘ</t>
    <phoneticPr fontId="3"/>
  </si>
  <si>
    <t>ｙ</t>
    <phoneticPr fontId="3"/>
  </si>
  <si>
    <t>ｚ</t>
    <phoneticPr fontId="3"/>
  </si>
  <si>
    <t>ａａ</t>
    <phoneticPr fontId="3"/>
  </si>
  <si>
    <t>構成比</t>
    <phoneticPr fontId="3"/>
  </si>
  <si>
    <t>前年度比</t>
    <phoneticPr fontId="3"/>
  </si>
  <si>
    <t xml:space="preserve">　　　歳　入　決　算　状　況 </t>
    <phoneticPr fontId="3"/>
  </si>
  <si>
    <t xml:space="preserve"> 14-2．普　通　会　計　　　</t>
    <phoneticPr fontId="3"/>
  </si>
  <si>
    <t xml:space="preserve"> 14-3．性　質　別　　　</t>
    <phoneticPr fontId="3"/>
  </si>
  <si>
    <t>　　　歳　出　決　算　状　況</t>
    <phoneticPr fontId="3"/>
  </si>
  <si>
    <t>資料：総務部課税課</t>
    <phoneticPr fontId="3"/>
  </si>
  <si>
    <t>単位：㎡</t>
    <phoneticPr fontId="3"/>
  </si>
  <si>
    <t>　　資料：議会事務局</t>
    <phoneticPr fontId="3"/>
  </si>
  <si>
    <t>　　資料：教育部教育総務課、選挙管理委員会事務局、監査委員会事務局、</t>
    <rPh sb="5" eb="7">
      <t>キョウイク</t>
    </rPh>
    <rPh sb="7" eb="8">
      <t>ブ</t>
    </rPh>
    <rPh sb="8" eb="10">
      <t>キョウイク</t>
    </rPh>
    <rPh sb="10" eb="13">
      <t>ソウムカ</t>
    </rPh>
    <rPh sb="14" eb="18">
      <t>センキョカンリ</t>
    </rPh>
    <rPh sb="18" eb="21">
      <t>イインカイ</t>
    </rPh>
    <rPh sb="21" eb="24">
      <t>ジムキョク</t>
    </rPh>
    <rPh sb="25" eb="27">
      <t>カンサ</t>
    </rPh>
    <rPh sb="27" eb="30">
      <t>イインカイ</t>
    </rPh>
    <rPh sb="30" eb="33">
      <t>ジムキョク</t>
    </rPh>
    <phoneticPr fontId="4"/>
  </si>
  <si>
    <t>　　　　　公平委員会事務局、固定資産評価審査委員会事務局、農業委員会事務局</t>
    <rPh sb="14" eb="16">
      <t>コテイ</t>
    </rPh>
    <rPh sb="16" eb="20">
      <t>シサンヒョウカ</t>
    </rPh>
    <rPh sb="20" eb="22">
      <t>シンサ</t>
    </rPh>
    <rPh sb="22" eb="25">
      <t>イインカイ</t>
    </rPh>
    <rPh sb="25" eb="28">
      <t>ジムキョク</t>
    </rPh>
    <rPh sb="34" eb="37">
      <t>ジムキョク</t>
    </rPh>
    <phoneticPr fontId="3"/>
  </si>
  <si>
    <t xml:space="preserve">備考：その他の証明とは、身分に関する証明、火葬許可書の写し、他課証明、戸籍受理証明、戸籍記載事項証明
　　　（令和元年度よりその他の証明に含める）の合計である。
　　　戸(除)籍謄抄本、住民票謄抄本、戸籍記載事項証明、戸籍附票、住民票記載事項証明、閲覧、印鑑登録証明書、
　　　不在証明については、令和３年度以前は件数ベース、令和４年度からは通数ベースでの合計数である。
　　　戸籍関係届とは、市役所本庁窓口戸籍届出件数より出生届、死亡届を除いた件数である。
　　　コンビニ交付サービスは、住民票（写）と印鑑登録証明書の合計数である。
　　　各証明件数には、公用を含む。
　　　マイナンバー発行及びパスポート発行件数は交付件数である。
</t>
    <rPh sb="0" eb="2">
      <t>ビコウ</t>
    </rPh>
    <rPh sb="5" eb="6">
      <t>タ</t>
    </rPh>
    <rPh sb="7" eb="9">
      <t>ショウメイ</t>
    </rPh>
    <rPh sb="12" eb="14">
      <t>ミブン</t>
    </rPh>
    <rPh sb="15" eb="16">
      <t>カン</t>
    </rPh>
    <rPh sb="18" eb="20">
      <t>ショウメイ</t>
    </rPh>
    <rPh sb="21" eb="23">
      <t>カソウ</t>
    </rPh>
    <rPh sb="23" eb="26">
      <t>キョカショ</t>
    </rPh>
    <rPh sb="27" eb="28">
      <t>ウツ</t>
    </rPh>
    <rPh sb="30" eb="31">
      <t>タ</t>
    </rPh>
    <rPh sb="31" eb="32">
      <t>カ</t>
    </rPh>
    <rPh sb="32" eb="34">
      <t>ショウメイ</t>
    </rPh>
    <rPh sb="35" eb="37">
      <t>コセキ</t>
    </rPh>
    <rPh sb="37" eb="39">
      <t>ジュリ</t>
    </rPh>
    <rPh sb="39" eb="41">
      <t>ショウメイ</t>
    </rPh>
    <phoneticPr fontId="4"/>
  </si>
  <si>
    <t>a</t>
    <phoneticPr fontId="3"/>
  </si>
  <si>
    <t>　　の決算状況　その１（歳入）</t>
    <phoneticPr fontId="3"/>
  </si>
  <si>
    <t>14-1．一般・特別・企業会計　　</t>
    <phoneticPr fontId="3"/>
  </si>
  <si>
    <t>　　の決算状況　その２（歳出）</t>
    <phoneticPr fontId="3"/>
  </si>
  <si>
    <t xml:space="preserve"> 　　</t>
    <phoneticPr fontId="4"/>
  </si>
  <si>
    <t>南部市民サービスコーナー：島頭４丁目４番１号（南部市民センター内）</t>
    <rPh sb="0" eb="2">
      <t>ナンブ</t>
    </rPh>
    <rPh sb="2" eb="4">
      <t>シミン</t>
    </rPh>
    <rPh sb="13" eb="14">
      <t>シマ</t>
    </rPh>
    <rPh sb="14" eb="15">
      <t>アタマ</t>
    </rPh>
    <rPh sb="16" eb="18">
      <t>チョウメ</t>
    </rPh>
    <rPh sb="19" eb="20">
      <t>バン</t>
    </rPh>
    <rPh sb="21" eb="22">
      <t>ゴウ</t>
    </rPh>
    <rPh sb="31" eb="32">
      <t>ウチ</t>
    </rPh>
    <phoneticPr fontId="4"/>
  </si>
  <si>
    <t>企画財政部秘書課、環境水道部経営総務課、会計課、教育部教育総務課</t>
    <rPh sb="0" eb="2">
      <t>キカク</t>
    </rPh>
    <rPh sb="2" eb="4">
      <t>ザイセイ</t>
    </rPh>
    <rPh sb="4" eb="5">
      <t>ブ</t>
    </rPh>
    <rPh sb="5" eb="8">
      <t>ヒショカ</t>
    </rPh>
    <rPh sb="24" eb="26">
      <t>キョウイク</t>
    </rPh>
    <rPh sb="26" eb="27">
      <t>ブ</t>
    </rPh>
    <rPh sb="27" eb="29">
      <t>キョウイク</t>
    </rPh>
    <rPh sb="29" eb="31">
      <t>ソウム</t>
    </rPh>
    <rPh sb="31" eb="32">
      <t>カ</t>
    </rPh>
    <phoneticPr fontId="4"/>
  </si>
  <si>
    <t>資料：</t>
    <phoneticPr fontId="3"/>
  </si>
  <si>
    <t>14-11．職員数の推移</t>
    <rPh sb="6" eb="8">
      <t>ショクイン</t>
    </rPh>
    <rPh sb="8" eb="9">
      <t>スウ</t>
    </rPh>
    <rPh sb="10" eb="12">
      <t>スイイ</t>
    </rPh>
    <phoneticPr fontId="4"/>
  </si>
  <si>
    <t>14-12．職員の採用及び退職者の推移</t>
    <rPh sb="6" eb="8">
      <t>ショクイン</t>
    </rPh>
    <rPh sb="9" eb="11">
      <t>サイヨウ</t>
    </rPh>
    <rPh sb="11" eb="12">
      <t>オヨ</t>
    </rPh>
    <rPh sb="13" eb="15">
      <t>タイショク</t>
    </rPh>
    <rPh sb="15" eb="16">
      <t>モノ</t>
    </rPh>
    <rPh sb="17" eb="19">
      <t>スイイ</t>
    </rPh>
    <phoneticPr fontId="4"/>
  </si>
  <si>
    <t>本表は、各年度中の数値である。</t>
    <rPh sb="0" eb="1">
      <t>ホン</t>
    </rPh>
    <rPh sb="1" eb="2">
      <t>ヒョウ</t>
    </rPh>
    <rPh sb="4" eb="5">
      <t>カク</t>
    </rPh>
    <rPh sb="5" eb="6">
      <t>ネン</t>
    </rPh>
    <rPh sb="6" eb="7">
      <t>ド</t>
    </rPh>
    <rPh sb="7" eb="8">
      <t>ナカ</t>
    </rPh>
    <rPh sb="9" eb="11">
      <t>スウチ</t>
    </rPh>
    <phoneticPr fontId="4"/>
  </si>
  <si>
    <t>14-13．局・部別職員数</t>
    <rPh sb="6" eb="7">
      <t>キョク</t>
    </rPh>
    <rPh sb="8" eb="9">
      <t>ブ</t>
    </rPh>
    <rPh sb="9" eb="10">
      <t>ベツ</t>
    </rPh>
    <rPh sb="10" eb="12">
      <t>ショクイン</t>
    </rPh>
    <rPh sb="12" eb="13">
      <t>スウ</t>
    </rPh>
    <phoneticPr fontId="4"/>
  </si>
  <si>
    <t>本表は、令和６年４月１日現在の数値である。</t>
    <rPh sb="4" eb="6">
      <t>レイワ</t>
    </rPh>
    <rPh sb="7" eb="8">
      <t>ネン</t>
    </rPh>
    <phoneticPr fontId="4"/>
  </si>
  <si>
    <t>14-19．歴 代 特 別 職</t>
    <phoneticPr fontId="3"/>
  </si>
  <si>
    <t>氏　名</t>
    <rPh sb="0" eb="1">
      <t>シ</t>
    </rPh>
    <rPh sb="2" eb="3">
      <t>ナ</t>
    </rPh>
    <phoneticPr fontId="3"/>
  </si>
  <si>
    <t>大野　博</t>
    <phoneticPr fontId="3"/>
  </si>
  <si>
    <t>川口　武</t>
    <phoneticPr fontId="3"/>
  </si>
  <si>
    <t>蔀　浩市</t>
    <phoneticPr fontId="3"/>
  </si>
  <si>
    <t xml:space="preserve"> ※ 収入役は平成19年３月31日をもって廃止</t>
    <rPh sb="3" eb="6">
      <t>シュウニュウヤク</t>
    </rPh>
    <rPh sb="7" eb="9">
      <t>ヘイセイ</t>
    </rPh>
    <rPh sb="11" eb="12">
      <t>ネン</t>
    </rPh>
    <rPh sb="13" eb="14">
      <t>ガツ</t>
    </rPh>
    <rPh sb="16" eb="17">
      <t>ニチ</t>
    </rPh>
    <rPh sb="21" eb="23">
      <t>ハイシ</t>
    </rPh>
    <phoneticPr fontId="3"/>
  </si>
  <si>
    <t xml:space="preserve"> ※ 平成19年３月31日以前は助役</t>
    <phoneticPr fontId="3"/>
  </si>
  <si>
    <t xml:space="preserve"> ※ 平成29年３月31日以前は水道事業管理者
 ※ 不在の期間は局長等による職務代理
 ※ 令和２年度以降は市長が管理者の権限を行う</t>
    <rPh sb="3" eb="5">
      <t>ヘイセイ</t>
    </rPh>
    <rPh sb="7" eb="8">
      <t>ネン</t>
    </rPh>
    <rPh sb="9" eb="10">
      <t>ガツ</t>
    </rPh>
    <rPh sb="12" eb="13">
      <t>ニチ</t>
    </rPh>
    <rPh sb="13" eb="15">
      <t>イゼン</t>
    </rPh>
    <rPh sb="16" eb="18">
      <t>スイドウ</t>
    </rPh>
    <rPh sb="18" eb="20">
      <t>ジギョウ</t>
    </rPh>
    <rPh sb="20" eb="23">
      <t>カンリシャ</t>
    </rPh>
    <rPh sb="27" eb="29">
      <t>フザイ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</si>
</sst>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1" formatCode="_ * #,##0_ ;_ * \-#,##0_ ;_ * &quot;-&quot;_ ;_ @_ "/>
    <numFmt numFmtId="176" formatCode="#,##0.00_);[Red]\(#,##0.00\)"/>
    <numFmt numFmtId="177" formatCode="&quot;平&quot;&quot;成&quot;#,###&quot;年&quot;&quot;度&quot;"/>
    <numFmt numFmtId="178" formatCode="#,##0.0"/>
    <numFmt numFmtId="179" formatCode="0.0;&quot;△ &quot;0.0"/>
    <numFmt numFmtId="180" formatCode="0.0"/>
    <numFmt numFmtId="181" formatCode="#,##0.0;[Red]\-#,##0.0"/>
    <numFmt numFmtId="182" formatCode="#,##0.0;&quot;△ &quot;#,##0.0"/>
    <numFmt numFmtId="183" formatCode="0.0_);[Red]\(0.0\)"/>
    <numFmt numFmtId="184" formatCode="&quot;平&quot;&quot;成&quot;#,###&quot;年&quot;"/>
    <numFmt numFmtId="185" formatCode="#,##0;[Red]#,##0"/>
    <numFmt numFmtId="186" formatCode="\ \ ##"/>
    <numFmt numFmtId="187" formatCode="#,###"/>
    <numFmt numFmtId="188" formatCode="\ \ #,###"/>
    <numFmt numFmtId="189" formatCode="&quot;平&quot;&quot;成&quot;##&quot;年&quot;"/>
    <numFmt numFmtId="190" formatCode="&quot;平&quot;&quot;成&quot;##&quot;年&quot;&quot;度&quot;"/>
    <numFmt numFmtId="191" formatCode="0.0;[Red]0.0"/>
    <numFmt numFmtId="192" formatCode="0;0;"/>
    <numFmt numFmtId="193" formatCode="[$-411]ggge&quot;年&quot;m&quot;月&quot;d&quot;日&quot;;@"/>
    <numFmt numFmtId="194" formatCode="&quot;(&quot;#,###&quot;)&quot;"/>
    <numFmt numFmtId="195" formatCode="\(0.00%\)"/>
    <numFmt numFmtId="196" formatCode="\-"/>
    <numFmt numFmtId="197" formatCode="#,##0;[Red]\-#,##0;\-"/>
    <numFmt numFmtId="198" formatCode="_ * #,##0.0_ ;_ * \-#,##0.0_ ;_ * &quot;-&quot;?_ ;_ @_ "/>
  </numFmts>
  <fonts count="26" x14ac:knownFonts="1"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0"/>
      <name val="ＭＳ ゴシック"/>
      <family val="3"/>
      <charset val="128"/>
    </font>
    <font>
      <b/>
      <sz val="10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b/>
      <sz val="9"/>
      <name val="ＭＳ 明朝"/>
      <family val="1"/>
      <charset val="128"/>
    </font>
    <font>
      <b/>
      <sz val="8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b/>
      <sz val="11"/>
      <name val="ＭＳ 明朝"/>
      <family val="1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12"/>
      <color theme="1"/>
      <name val="ＭＳ Ｐゴシック"/>
      <family val="2"/>
      <scheme val="minor"/>
    </font>
    <font>
      <sz val="11"/>
      <name val="ＭＳ Ｐゴシック"/>
      <family val="2"/>
      <scheme val="minor"/>
    </font>
    <font>
      <sz val="10"/>
      <color theme="0"/>
      <name val="ＭＳ 明朝"/>
      <family val="1"/>
      <charset val="128"/>
    </font>
    <font>
      <sz val="18"/>
      <name val="ＭＳ 明朝"/>
      <family val="1"/>
      <charset val="128"/>
    </font>
    <font>
      <sz val="10"/>
      <color theme="0" tint="-0.34998626667073579"/>
      <name val="ＭＳ 明朝"/>
      <family val="1"/>
      <charset val="128"/>
    </font>
    <font>
      <b/>
      <sz val="10"/>
      <color theme="0" tint="-0.3499862666707357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auto="1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0">
    <xf numFmtId="0" fontId="0" fillId="0" borderId="0"/>
    <xf numFmtId="0" fontId="1" fillId="0" borderId="0"/>
    <xf numFmtId="38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38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</cellStyleXfs>
  <cellXfs count="593">
    <xf numFmtId="0" fontId="0" fillId="0" borderId="0" xfId="0"/>
    <xf numFmtId="176" fontId="5" fillId="0" borderId="0" xfId="1" applyNumberFormat="1" applyFont="1" applyFill="1" applyAlignment="1">
      <alignment vertical="center"/>
    </xf>
    <xf numFmtId="0" fontId="5" fillId="0" borderId="8" xfId="1" applyFont="1" applyFill="1" applyBorder="1" applyAlignment="1">
      <alignment vertical="center"/>
    </xf>
    <xf numFmtId="0" fontId="5" fillId="0" borderId="9" xfId="1" applyFont="1" applyFill="1" applyBorder="1" applyAlignment="1">
      <alignment vertical="center"/>
    </xf>
    <xf numFmtId="176" fontId="5" fillId="0" borderId="8" xfId="1" applyNumberFormat="1" applyFont="1" applyFill="1" applyBorder="1" applyAlignment="1">
      <alignment vertical="center"/>
    </xf>
    <xf numFmtId="0" fontId="8" fillId="0" borderId="14" xfId="1" applyFont="1" applyFill="1" applyBorder="1" applyAlignment="1">
      <alignment horizontal="right" vertical="center"/>
    </xf>
    <xf numFmtId="0" fontId="8" fillId="0" borderId="16" xfId="1" applyFont="1" applyFill="1" applyBorder="1" applyAlignment="1">
      <alignment horizontal="left" vertical="center"/>
    </xf>
    <xf numFmtId="0" fontId="8" fillId="0" borderId="15" xfId="1" applyFont="1" applyFill="1" applyBorder="1" applyAlignment="1">
      <alignment horizontal="left" vertical="center"/>
    </xf>
    <xf numFmtId="49" fontId="5" fillId="0" borderId="0" xfId="1" applyNumberFormat="1" applyFont="1" applyFill="1" applyBorder="1" applyAlignment="1">
      <alignment horizontal="right" vertical="center"/>
    </xf>
    <xf numFmtId="179" fontId="5" fillId="0" borderId="0" xfId="1" applyNumberFormat="1" applyFont="1" applyFill="1" applyBorder="1" applyAlignment="1">
      <alignment vertical="center"/>
    </xf>
    <xf numFmtId="38" fontId="5" fillId="0" borderId="0" xfId="2" applyFont="1" applyFill="1" applyBorder="1" applyAlignment="1">
      <alignment horizontal="right" vertical="center"/>
    </xf>
    <xf numFmtId="179" fontId="5" fillId="0" borderId="0" xfId="1" applyNumberFormat="1" applyFont="1" applyFill="1" applyBorder="1" applyAlignment="1">
      <alignment horizontal="right" vertical="center"/>
    </xf>
    <xf numFmtId="3" fontId="5" fillId="0" borderId="0" xfId="2" applyNumberFormat="1" applyFont="1" applyFill="1" applyBorder="1" applyAlignment="1">
      <alignment horizontal="right" vertical="center"/>
    </xf>
    <xf numFmtId="178" fontId="5" fillId="0" borderId="0" xfId="1" applyNumberFormat="1" applyFont="1" applyFill="1" applyBorder="1" applyAlignment="1">
      <alignment horizontal="right" vertical="center"/>
    </xf>
    <xf numFmtId="184" fontId="5" fillId="0" borderId="7" xfId="1" applyNumberFormat="1" applyFont="1" applyFill="1" applyBorder="1" applyAlignment="1">
      <alignment horizontal="center" vertical="center"/>
    </xf>
    <xf numFmtId="0" fontId="5" fillId="0" borderId="26" xfId="1" applyFont="1" applyFill="1" applyBorder="1" applyAlignment="1">
      <alignment horizontal="center" vertical="center"/>
    </xf>
    <xf numFmtId="187" fontId="5" fillId="0" borderId="0" xfId="2" applyNumberFormat="1" applyFont="1" applyFill="1" applyBorder="1" applyAlignment="1">
      <alignment horizontal="right" vertical="center"/>
    </xf>
    <xf numFmtId="187" fontId="5" fillId="0" borderId="0" xfId="1" applyNumberFormat="1" applyFont="1" applyFill="1" applyAlignment="1">
      <alignment vertical="center"/>
    </xf>
    <xf numFmtId="0" fontId="5" fillId="0" borderId="22" xfId="1" applyFont="1" applyFill="1" applyBorder="1" applyAlignment="1">
      <alignment vertical="center"/>
    </xf>
    <xf numFmtId="38" fontId="5" fillId="0" borderId="22" xfId="2" applyFont="1" applyFill="1" applyBorder="1" applyAlignment="1">
      <alignment horizontal="right" vertical="center"/>
    </xf>
    <xf numFmtId="0" fontId="5" fillId="0" borderId="9" xfId="1" applyFont="1" applyFill="1" applyBorder="1" applyAlignment="1">
      <alignment horizontal="distributed" vertical="center"/>
    </xf>
    <xf numFmtId="0" fontId="8" fillId="0" borderId="0" xfId="1" applyFont="1" applyFill="1" applyAlignment="1">
      <alignment vertical="center"/>
    </xf>
    <xf numFmtId="0" fontId="5" fillId="0" borderId="5" xfId="1" applyFont="1" applyFill="1" applyBorder="1" applyAlignment="1">
      <alignment vertical="center"/>
    </xf>
    <xf numFmtId="0" fontId="5" fillId="0" borderId="0" xfId="1" applyFont="1" applyFill="1" applyAlignment="1">
      <alignment horizontal="right" vertical="center"/>
    </xf>
    <xf numFmtId="0" fontId="11" fillId="0" borderId="0" xfId="1" applyFont="1" applyFill="1" applyAlignment="1">
      <alignment vertical="center"/>
    </xf>
    <xf numFmtId="0" fontId="11" fillId="0" borderId="0" xfId="1" applyFont="1" applyFill="1"/>
    <xf numFmtId="0" fontId="11" fillId="0" borderId="0" xfId="1" applyFont="1" applyFill="1" applyBorder="1"/>
    <xf numFmtId="185" fontId="11" fillId="0" borderId="0" xfId="1" applyNumberFormat="1" applyFont="1" applyFill="1" applyBorder="1" applyAlignment="1">
      <alignment horizontal="right" vertical="center"/>
    </xf>
    <xf numFmtId="0" fontId="8" fillId="0" borderId="8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vertical="center"/>
    </xf>
    <xf numFmtId="0" fontId="5" fillId="0" borderId="0" xfId="1" applyFont="1" applyFill="1"/>
    <xf numFmtId="0" fontId="5" fillId="0" borderId="2" xfId="1" applyFont="1" applyFill="1" applyBorder="1" applyAlignment="1">
      <alignment horizontal="distributed" vertical="center"/>
    </xf>
    <xf numFmtId="0" fontId="8" fillId="0" borderId="15" xfId="1" applyFont="1" applyFill="1" applyBorder="1" applyAlignment="1">
      <alignment horizontal="center" vertical="center"/>
    </xf>
    <xf numFmtId="182" fontId="5" fillId="0" borderId="0" xfId="1" applyNumberFormat="1" applyFont="1" applyFill="1" applyBorder="1" applyAlignment="1">
      <alignment horizontal="right" vertical="center"/>
    </xf>
    <xf numFmtId="183" fontId="5" fillId="0" borderId="0" xfId="1" applyNumberFormat="1" applyFont="1" applyFill="1" applyBorder="1" applyAlignment="1">
      <alignment horizontal="right" vertical="center"/>
    </xf>
    <xf numFmtId="185" fontId="5" fillId="0" borderId="0" xfId="1" applyNumberFormat="1" applyFont="1" applyFill="1" applyBorder="1" applyAlignment="1">
      <alignment horizontal="right" vertical="center"/>
    </xf>
    <xf numFmtId="180" fontId="5" fillId="0" borderId="0" xfId="1" applyNumberFormat="1" applyFont="1" applyFill="1" applyBorder="1" applyAlignment="1">
      <alignment horizontal="right" vertical="center"/>
    </xf>
    <xf numFmtId="192" fontId="5" fillId="0" borderId="0" xfId="1" applyNumberFormat="1" applyFont="1" applyFill="1" applyBorder="1" applyAlignment="1">
      <alignment horizontal="right" vertical="center"/>
    </xf>
    <xf numFmtId="3" fontId="5" fillId="0" borderId="0" xfId="1" applyNumberFormat="1" applyFont="1" applyFill="1" applyAlignment="1">
      <alignment vertical="center"/>
    </xf>
    <xf numFmtId="0" fontId="11" fillId="0" borderId="14" xfId="1" applyFont="1" applyFill="1" applyBorder="1" applyAlignment="1">
      <alignment horizontal="right" vertical="center"/>
    </xf>
    <xf numFmtId="49" fontId="11" fillId="0" borderId="15" xfId="1" applyNumberFormat="1" applyFont="1" applyFill="1" applyBorder="1" applyAlignment="1">
      <alignment horizontal="center" vertical="center"/>
    </xf>
    <xf numFmtId="0" fontId="11" fillId="0" borderId="16" xfId="1" applyFont="1" applyFill="1" applyBorder="1" applyAlignment="1">
      <alignment horizontal="left" vertical="center"/>
    </xf>
    <xf numFmtId="0" fontId="11" fillId="0" borderId="15" xfId="1" applyFont="1" applyFill="1" applyBorder="1" applyAlignment="1">
      <alignment horizontal="left" vertical="center"/>
    </xf>
    <xf numFmtId="3" fontId="5" fillId="0" borderId="0" xfId="1" applyNumberFormat="1" applyFont="1" applyFill="1" applyBorder="1" applyAlignment="1">
      <alignment horizontal="right" vertical="center"/>
    </xf>
    <xf numFmtId="38" fontId="5" fillId="0" borderId="0" xfId="2" applyFont="1" applyFill="1" applyBorder="1" applyAlignment="1">
      <alignment vertical="center"/>
    </xf>
    <xf numFmtId="0" fontId="9" fillId="0" borderId="0" xfId="1" applyFont="1" applyFill="1" applyAlignment="1">
      <alignment vertical="center"/>
    </xf>
    <xf numFmtId="0" fontId="10" fillId="0" borderId="0" xfId="1" applyFont="1" applyFill="1" applyAlignment="1">
      <alignment vertical="center"/>
    </xf>
    <xf numFmtId="0" fontId="7" fillId="0" borderId="0" xfId="1" applyFont="1" applyFill="1" applyAlignment="1">
      <alignment vertical="center"/>
    </xf>
    <xf numFmtId="0" fontId="2" fillId="0" borderId="0" xfId="1" applyFont="1" applyFill="1" applyAlignment="1">
      <alignment vertical="center"/>
    </xf>
    <xf numFmtId="0" fontId="5" fillId="0" borderId="11" xfId="1" applyFont="1" applyFill="1" applyBorder="1" applyAlignment="1">
      <alignment vertical="center"/>
    </xf>
    <xf numFmtId="187" fontId="5" fillId="0" borderId="0" xfId="2" applyNumberFormat="1" applyFont="1" applyFill="1" applyBorder="1" applyAlignment="1">
      <alignment horizontal="center" vertical="center"/>
    </xf>
    <xf numFmtId="38" fontId="5" fillId="0" borderId="0" xfId="2" applyFont="1" applyFill="1" applyAlignment="1">
      <alignment horizontal="center" vertical="center"/>
    </xf>
    <xf numFmtId="3" fontId="5" fillId="0" borderId="26" xfId="2" applyNumberFormat="1" applyFont="1" applyFill="1" applyBorder="1" applyAlignment="1">
      <alignment horizontal="center" vertical="center"/>
    </xf>
    <xf numFmtId="187" fontId="5" fillId="0" borderId="16" xfId="2" applyNumberFormat="1" applyFont="1" applyFill="1" applyBorder="1" applyAlignment="1">
      <alignment horizontal="center" vertical="center"/>
    </xf>
    <xf numFmtId="187" fontId="5" fillId="0" borderId="14" xfId="2" applyNumberFormat="1" applyFont="1" applyFill="1" applyBorder="1" applyAlignment="1">
      <alignment horizontal="center" vertical="center"/>
    </xf>
    <xf numFmtId="187" fontId="5" fillId="0" borderId="7" xfId="2" applyNumberFormat="1" applyFont="1" applyFill="1" applyBorder="1" applyAlignment="1">
      <alignment horizontal="center" vertical="center"/>
    </xf>
    <xf numFmtId="3" fontId="5" fillId="0" borderId="16" xfId="2" applyNumberFormat="1" applyFont="1" applyFill="1" applyBorder="1" applyAlignment="1">
      <alignment horizontal="center" vertical="center"/>
    </xf>
    <xf numFmtId="187" fontId="5" fillId="0" borderId="15" xfId="2" applyNumberFormat="1" applyFont="1" applyFill="1" applyBorder="1" applyAlignment="1">
      <alignment horizontal="center" vertical="center"/>
    </xf>
    <xf numFmtId="187" fontId="5" fillId="0" borderId="25" xfId="2" applyNumberFormat="1" applyFont="1" applyFill="1" applyBorder="1" applyAlignment="1">
      <alignment horizontal="center" vertical="center"/>
    </xf>
    <xf numFmtId="185" fontId="5" fillId="0" borderId="0" xfId="2" applyNumberFormat="1" applyFont="1" applyFill="1" applyBorder="1" applyAlignment="1">
      <alignment horizontal="right" vertical="center"/>
    </xf>
    <xf numFmtId="0" fontId="8" fillId="0" borderId="0" xfId="1" applyFont="1" applyFill="1" applyBorder="1" applyAlignment="1">
      <alignment horizontal="center" vertical="center"/>
    </xf>
    <xf numFmtId="191" fontId="5" fillId="0" borderId="0" xfId="1" applyNumberFormat="1" applyFont="1" applyFill="1" applyBorder="1" applyAlignment="1">
      <alignment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vertical="center"/>
    </xf>
    <xf numFmtId="191" fontId="5" fillId="0" borderId="22" xfId="1" applyNumberFormat="1" applyFont="1" applyFill="1" applyBorder="1" applyAlignment="1">
      <alignment vertical="center"/>
    </xf>
    <xf numFmtId="191" fontId="5" fillId="0" borderId="22" xfId="1" applyNumberFormat="1" applyFont="1" applyFill="1" applyBorder="1" applyAlignment="1">
      <alignment horizontal="right" vertical="center"/>
    </xf>
    <xf numFmtId="0" fontId="8" fillId="0" borderId="0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7" xfId="1" applyFont="1" applyFill="1" applyBorder="1" applyAlignment="1">
      <alignment vertical="center"/>
    </xf>
    <xf numFmtId="187" fontId="8" fillId="0" borderId="0" xfId="2" applyNumberFormat="1" applyFont="1" applyFill="1" applyBorder="1" applyAlignment="1">
      <alignment horizontal="right" vertical="center"/>
    </xf>
    <xf numFmtId="38" fontId="5" fillId="0" borderId="0" xfId="2" applyFont="1" applyFill="1" applyBorder="1" applyAlignment="1">
      <alignment vertical="center" shrinkToFit="1"/>
    </xf>
    <xf numFmtId="187" fontId="5" fillId="0" borderId="22" xfId="2" applyNumberFormat="1" applyFont="1" applyFill="1" applyBorder="1" applyAlignment="1">
      <alignment vertical="center" shrinkToFit="1"/>
    </xf>
    <xf numFmtId="187" fontId="5" fillId="0" borderId="0" xfId="2" applyNumberFormat="1" applyFont="1" applyFill="1" applyBorder="1" applyAlignment="1">
      <alignment vertical="center" shrinkToFit="1"/>
    </xf>
    <xf numFmtId="3" fontId="5" fillId="0" borderId="22" xfId="2" applyNumberFormat="1" applyFont="1" applyFill="1" applyBorder="1" applyAlignment="1">
      <alignment vertical="center" shrinkToFit="1"/>
    </xf>
    <xf numFmtId="3" fontId="5" fillId="0" borderId="0" xfId="2" applyNumberFormat="1" applyFont="1" applyFill="1" applyBorder="1" applyAlignment="1">
      <alignment vertical="center" shrinkToFit="1"/>
    </xf>
    <xf numFmtId="187" fontId="7" fillId="0" borderId="0" xfId="2" applyNumberFormat="1" applyFont="1" applyFill="1" applyBorder="1" applyAlignment="1">
      <alignment vertical="center" shrinkToFit="1"/>
    </xf>
    <xf numFmtId="38" fontId="7" fillId="0" borderId="0" xfId="2" applyFont="1" applyFill="1" applyBorder="1" applyAlignment="1">
      <alignment vertical="center" shrinkToFit="1"/>
    </xf>
    <xf numFmtId="187" fontId="7" fillId="0" borderId="8" xfId="2" applyNumberFormat="1" applyFont="1" applyFill="1" applyBorder="1" applyAlignment="1">
      <alignment vertical="center" shrinkToFit="1"/>
    </xf>
    <xf numFmtId="38" fontId="7" fillId="0" borderId="8" xfId="2" applyFont="1" applyFill="1" applyBorder="1" applyAlignment="1">
      <alignment vertical="center" shrinkToFit="1"/>
    </xf>
    <xf numFmtId="187" fontId="5" fillId="0" borderId="25" xfId="2" applyNumberFormat="1" applyFont="1" applyFill="1" applyBorder="1" applyAlignment="1">
      <alignment vertical="center" shrinkToFit="1"/>
    </xf>
    <xf numFmtId="187" fontId="5" fillId="0" borderId="8" xfId="2" applyNumberFormat="1" applyFont="1" applyFill="1" applyBorder="1" applyAlignment="1">
      <alignment vertical="center" shrinkToFit="1"/>
    </xf>
    <xf numFmtId="187" fontId="5" fillId="0" borderId="0" xfId="2" applyNumberFormat="1" applyFont="1" applyFill="1" applyBorder="1" applyAlignment="1">
      <alignment horizontal="right" vertical="center" shrinkToFit="1"/>
    </xf>
    <xf numFmtId="0" fontId="7" fillId="0" borderId="0" xfId="1" applyFont="1" applyFill="1" applyAlignment="1">
      <alignment horizontal="center" vertical="center"/>
    </xf>
    <xf numFmtId="188" fontId="7" fillId="0" borderId="27" xfId="1" applyNumberFormat="1" applyFont="1" applyFill="1" applyBorder="1" applyAlignment="1">
      <alignment horizontal="center" vertical="center"/>
    </xf>
    <xf numFmtId="38" fontId="7" fillId="0" borderId="27" xfId="2" applyFont="1" applyFill="1" applyBorder="1" applyAlignment="1">
      <alignment horizontal="center" vertical="center"/>
    </xf>
    <xf numFmtId="191" fontId="7" fillId="0" borderId="0" xfId="1" applyNumberFormat="1" applyFont="1" applyFill="1" applyBorder="1" applyAlignment="1">
      <alignment vertical="center"/>
    </xf>
    <xf numFmtId="186" fontId="7" fillId="0" borderId="8" xfId="1" applyNumberFormat="1" applyFont="1" applyFill="1" applyBorder="1" applyAlignment="1">
      <alignment horizontal="center" vertical="center"/>
    </xf>
    <xf numFmtId="191" fontId="7" fillId="0" borderId="25" xfId="1" applyNumberFormat="1" applyFont="1" applyFill="1" applyBorder="1" applyAlignment="1">
      <alignment vertical="center"/>
    </xf>
    <xf numFmtId="191" fontId="7" fillId="0" borderId="8" xfId="1" applyNumberFormat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3" fontId="7" fillId="0" borderId="0" xfId="1" applyNumberFormat="1" applyFont="1" applyFill="1" applyBorder="1" applyAlignment="1">
      <alignment horizontal="right" vertical="center"/>
    </xf>
    <xf numFmtId="187" fontId="15" fillId="0" borderId="0" xfId="1" applyNumberFormat="1" applyFont="1" applyFill="1" applyBorder="1" applyAlignment="1">
      <alignment horizontal="right" vertical="center"/>
    </xf>
    <xf numFmtId="0" fontId="15" fillId="0" borderId="0" xfId="1" applyFont="1" applyFill="1" applyAlignment="1">
      <alignment vertical="center"/>
    </xf>
    <xf numFmtId="0" fontId="7" fillId="0" borderId="0" xfId="1" applyFont="1" applyFill="1" applyBorder="1" applyAlignment="1">
      <alignment horizontal="center" vertical="center"/>
    </xf>
    <xf numFmtId="38" fontId="7" fillId="0" borderId="0" xfId="2" applyFont="1" applyFill="1" applyBorder="1" applyAlignment="1">
      <alignment horizontal="right" vertical="center"/>
    </xf>
    <xf numFmtId="179" fontId="7" fillId="0" borderId="0" xfId="1" applyNumberFormat="1" applyFont="1" applyFill="1" applyBorder="1" applyAlignment="1">
      <alignment vertical="center"/>
    </xf>
    <xf numFmtId="3" fontId="7" fillId="0" borderId="0" xfId="2" applyNumberFormat="1" applyFont="1" applyFill="1" applyBorder="1" applyAlignment="1">
      <alignment horizontal="right" vertical="center"/>
    </xf>
    <xf numFmtId="179" fontId="7" fillId="0" borderId="0" xfId="1" applyNumberFormat="1" applyFont="1" applyFill="1" applyBorder="1" applyAlignment="1">
      <alignment horizontal="right" vertical="center"/>
    </xf>
    <xf numFmtId="182" fontId="7" fillId="0" borderId="0" xfId="1" applyNumberFormat="1" applyFont="1" applyFill="1" applyBorder="1" applyAlignment="1">
      <alignment horizontal="right" vertical="center"/>
    </xf>
    <xf numFmtId="0" fontId="2" fillId="0" borderId="0" xfId="1" applyFont="1" applyFill="1" applyBorder="1" applyAlignment="1">
      <alignment vertical="center"/>
    </xf>
    <xf numFmtId="0" fontId="5" fillId="0" borderId="8" xfId="1" applyFont="1" applyFill="1" applyBorder="1" applyAlignment="1">
      <alignment horizontal="distributed" vertical="center"/>
    </xf>
    <xf numFmtId="38" fontId="5" fillId="0" borderId="8" xfId="7" applyFont="1" applyFill="1" applyBorder="1" applyAlignment="1">
      <alignment horizontal="right" vertical="center"/>
    </xf>
    <xf numFmtId="38" fontId="5" fillId="0" borderId="0" xfId="7" applyFont="1" applyFill="1" applyBorder="1" applyAlignment="1">
      <alignment horizontal="right" vertical="center"/>
    </xf>
    <xf numFmtId="38" fontId="9" fillId="0" borderId="0" xfId="7" applyFont="1" applyFill="1" applyBorder="1" applyAlignment="1">
      <alignment horizontal="right" vertical="center"/>
    </xf>
    <xf numFmtId="176" fontId="7" fillId="0" borderId="0" xfId="1" applyNumberFormat="1" applyFont="1" applyFill="1" applyAlignment="1">
      <alignment vertical="center"/>
    </xf>
    <xf numFmtId="49" fontId="2" fillId="0" borderId="0" xfId="1" applyNumberFormat="1" applyFont="1" applyFill="1" applyAlignment="1">
      <alignment vertical="center"/>
    </xf>
    <xf numFmtId="187" fontId="5" fillId="0" borderId="21" xfId="2" applyNumberFormat="1" applyFont="1" applyFill="1" applyBorder="1" applyAlignment="1">
      <alignment horizontal="center" vertical="center"/>
    </xf>
    <xf numFmtId="187" fontId="5" fillId="0" borderId="22" xfId="2" applyNumberFormat="1" applyFont="1" applyFill="1" applyBorder="1" applyAlignment="1">
      <alignment horizontal="center" vertical="center"/>
    </xf>
    <xf numFmtId="3" fontId="5" fillId="0" borderId="0" xfId="2" applyNumberFormat="1" applyFont="1" applyFill="1" applyBorder="1" applyAlignment="1">
      <alignment vertical="center"/>
    </xf>
    <xf numFmtId="187" fontId="5" fillId="0" borderId="0" xfId="2" applyNumberFormat="1" applyFont="1" applyFill="1" applyBorder="1" applyAlignment="1">
      <alignment horizontal="center" vertical="center" wrapText="1" shrinkToFit="1"/>
    </xf>
    <xf numFmtId="0" fontId="7" fillId="0" borderId="8" xfId="1" applyFont="1" applyFill="1" applyBorder="1" applyAlignment="1">
      <alignment vertical="center"/>
    </xf>
    <xf numFmtId="187" fontId="8" fillId="0" borderId="0" xfId="2" applyNumberFormat="1" applyFont="1" applyFill="1" applyBorder="1" applyAlignment="1">
      <alignment vertical="center" shrinkToFit="1"/>
    </xf>
    <xf numFmtId="38" fontId="8" fillId="0" borderId="0" xfId="2" applyFont="1" applyFill="1" applyBorder="1" applyAlignment="1">
      <alignment vertical="center" shrinkToFit="1"/>
    </xf>
    <xf numFmtId="187" fontId="14" fillId="0" borderId="0" xfId="2" applyNumberFormat="1" applyFont="1" applyFill="1" applyBorder="1" applyAlignment="1">
      <alignment vertical="center" shrinkToFit="1"/>
    </xf>
    <xf numFmtId="38" fontId="14" fillId="0" borderId="0" xfId="2" applyFont="1" applyFill="1" applyBorder="1" applyAlignment="1">
      <alignment vertical="center" shrinkToFit="1"/>
    </xf>
    <xf numFmtId="194" fontId="18" fillId="0" borderId="7" xfId="1" applyNumberFormat="1" applyFont="1" applyFill="1" applyBorder="1" applyAlignment="1">
      <alignment horizontal="center" vertical="center"/>
    </xf>
    <xf numFmtId="0" fontId="18" fillId="0" borderId="7" xfId="1" applyFont="1" applyFill="1" applyBorder="1" applyAlignment="1">
      <alignment horizontal="center" vertical="center"/>
    </xf>
    <xf numFmtId="0" fontId="19" fillId="0" borderId="7" xfId="1" applyFont="1" applyFill="1" applyBorder="1" applyAlignment="1">
      <alignment horizontal="center" vertical="center"/>
    </xf>
    <xf numFmtId="0" fontId="18" fillId="0" borderId="22" xfId="1" applyFont="1" applyFill="1" applyBorder="1" applyAlignment="1">
      <alignment horizontal="center" vertical="center"/>
    </xf>
    <xf numFmtId="0" fontId="5" fillId="0" borderId="12" xfId="1" applyFont="1" applyFill="1" applyBorder="1" applyAlignment="1">
      <alignment vertical="center"/>
    </xf>
    <xf numFmtId="0" fontId="5" fillId="0" borderId="0" xfId="1" applyFont="1" applyFill="1" applyBorder="1"/>
    <xf numFmtId="3" fontId="5" fillId="0" borderId="8" xfId="1" applyNumberFormat="1" applyFont="1" applyFill="1" applyBorder="1" applyAlignment="1">
      <alignment vertical="center"/>
    </xf>
    <xf numFmtId="3" fontId="5" fillId="0" borderId="25" xfId="1" applyNumberFormat="1" applyFont="1" applyFill="1" applyBorder="1" applyAlignment="1">
      <alignment vertical="center"/>
    </xf>
    <xf numFmtId="188" fontId="7" fillId="0" borderId="9" xfId="1" applyNumberFormat="1" applyFont="1" applyFill="1" applyBorder="1" applyAlignment="1">
      <alignment horizontal="center" vertical="center"/>
    </xf>
    <xf numFmtId="0" fontId="14" fillId="0" borderId="8" xfId="1" applyFont="1" applyFill="1" applyBorder="1" applyAlignment="1">
      <alignment horizontal="center" vertical="center"/>
    </xf>
    <xf numFmtId="188" fontId="7" fillId="0" borderId="8" xfId="1" applyNumberFormat="1" applyFont="1" applyFill="1" applyBorder="1" applyAlignment="1">
      <alignment horizontal="center" vertical="center"/>
    </xf>
    <xf numFmtId="38" fontId="7" fillId="0" borderId="0" xfId="7" applyFont="1" applyFill="1" applyBorder="1" applyAlignment="1">
      <alignment horizontal="right" vertical="center"/>
    </xf>
    <xf numFmtId="0" fontId="9" fillId="0" borderId="0" xfId="1" applyFont="1" applyFill="1" applyBorder="1" applyAlignment="1">
      <alignment vertical="center"/>
    </xf>
    <xf numFmtId="0" fontId="9" fillId="0" borderId="22" xfId="1" applyFont="1" applyFill="1" applyBorder="1" applyAlignment="1">
      <alignment vertical="center"/>
    </xf>
    <xf numFmtId="0" fontId="17" fillId="0" borderId="0" xfId="1" applyFont="1" applyFill="1" applyAlignment="1">
      <alignment vertical="center"/>
    </xf>
    <xf numFmtId="0" fontId="9" fillId="0" borderId="8" xfId="1" applyFont="1" applyFill="1" applyBorder="1" applyAlignment="1">
      <alignment vertical="center"/>
    </xf>
    <xf numFmtId="0" fontId="18" fillId="0" borderId="7" xfId="1" applyFont="1" applyFill="1" applyBorder="1" applyAlignment="1">
      <alignment vertical="center"/>
    </xf>
    <xf numFmtId="0" fontId="18" fillId="0" borderId="22" xfId="1" applyFont="1" applyFill="1" applyBorder="1" applyAlignment="1">
      <alignment vertical="center"/>
    </xf>
    <xf numFmtId="0" fontId="0" fillId="0" borderId="0" xfId="0" applyAlignme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178" fontId="5" fillId="0" borderId="0" xfId="1" applyNumberFormat="1" applyFont="1" applyFill="1" applyBorder="1" applyAlignment="1">
      <alignment vertical="center"/>
    </xf>
    <xf numFmtId="178" fontId="5" fillId="0" borderId="8" xfId="1" applyNumberFormat="1" applyFont="1" applyFill="1" applyBorder="1" applyAlignment="1">
      <alignment vertical="center"/>
    </xf>
    <xf numFmtId="178" fontId="5" fillId="0" borderId="0" xfId="1" applyNumberFormat="1" applyFont="1" applyFill="1" applyAlignment="1">
      <alignment vertical="center"/>
    </xf>
    <xf numFmtId="176" fontId="5" fillId="0" borderId="8" xfId="1" applyNumberFormat="1" applyFont="1" applyFill="1" applyBorder="1" applyAlignment="1">
      <alignment horizontal="right" vertical="center" shrinkToFit="1"/>
    </xf>
    <xf numFmtId="38" fontId="7" fillId="0" borderId="8" xfId="2" applyFont="1" applyFill="1" applyBorder="1" applyAlignment="1">
      <alignment horizontal="center" vertical="center"/>
    </xf>
    <xf numFmtId="0" fontId="5" fillId="0" borderId="0" xfId="4" applyFont="1" applyFill="1" applyAlignment="1">
      <alignment vertical="center"/>
    </xf>
    <xf numFmtId="0" fontId="5" fillId="0" borderId="7" xfId="4" applyFont="1" applyFill="1" applyBorder="1" applyAlignment="1">
      <alignment vertical="center"/>
    </xf>
    <xf numFmtId="0" fontId="5" fillId="0" borderId="0" xfId="4" applyFont="1" applyFill="1" applyBorder="1" applyAlignment="1">
      <alignment vertical="center"/>
    </xf>
    <xf numFmtId="185" fontId="5" fillId="0" borderId="0" xfId="9" applyNumberFormat="1" applyFont="1" applyFill="1" applyBorder="1" applyAlignment="1">
      <alignment horizontal="right" vertical="center"/>
    </xf>
    <xf numFmtId="185" fontId="5" fillId="0" borderId="0" xfId="9" applyNumberFormat="1" applyFont="1" applyFill="1" applyBorder="1" applyAlignment="1">
      <alignment vertical="center"/>
    </xf>
    <xf numFmtId="185" fontId="7" fillId="0" borderId="25" xfId="9" applyNumberFormat="1" applyFont="1" applyFill="1" applyBorder="1" applyAlignment="1">
      <alignment horizontal="right" vertical="center"/>
    </xf>
    <xf numFmtId="185" fontId="7" fillId="0" borderId="8" xfId="9" applyNumberFormat="1" applyFont="1" applyFill="1" applyBorder="1" applyAlignment="1">
      <alignment horizontal="right" vertical="center"/>
    </xf>
    <xf numFmtId="0" fontId="7" fillId="0" borderId="0" xfId="4" applyFont="1" applyFill="1" applyAlignment="1">
      <alignment vertical="center"/>
    </xf>
    <xf numFmtId="0" fontId="7" fillId="0" borderId="0" xfId="4" applyFont="1" applyFill="1" applyBorder="1" applyAlignment="1">
      <alignment horizontal="center" vertical="center"/>
    </xf>
    <xf numFmtId="38" fontId="7" fillId="0" borderId="0" xfId="9" applyFont="1" applyFill="1" applyBorder="1" applyAlignment="1">
      <alignment horizontal="right" vertical="center"/>
    </xf>
    <xf numFmtId="187" fontId="7" fillId="0" borderId="0" xfId="9" applyNumberFormat="1" applyFont="1" applyFill="1" applyBorder="1" applyAlignment="1">
      <alignment horizontal="right" vertical="center"/>
    </xf>
    <xf numFmtId="185" fontId="7" fillId="0" borderId="0" xfId="9" applyNumberFormat="1" applyFont="1" applyFill="1" applyBorder="1" applyAlignment="1">
      <alignment horizontal="right" vertical="center"/>
    </xf>
    <xf numFmtId="38" fontId="5" fillId="0" borderId="0" xfId="9" applyFont="1" applyFill="1" applyBorder="1" applyAlignment="1">
      <alignment horizontal="right" vertical="center"/>
    </xf>
    <xf numFmtId="38" fontId="5" fillId="0" borderId="0" xfId="4" applyNumberFormat="1" applyFont="1" applyFill="1" applyAlignment="1">
      <alignment vertical="center"/>
    </xf>
    <xf numFmtId="0" fontId="5" fillId="0" borderId="7" xfId="4" applyFont="1" applyFill="1" applyBorder="1" applyAlignment="1">
      <alignment horizontal="distributed" vertical="center"/>
    </xf>
    <xf numFmtId="0" fontId="8" fillId="0" borderId="7" xfId="4" applyFont="1" applyFill="1" applyBorder="1" applyAlignment="1">
      <alignment horizontal="distributed" vertical="center"/>
    </xf>
    <xf numFmtId="0" fontId="5" fillId="0" borderId="8" xfId="4" applyFont="1" applyFill="1" applyBorder="1" applyAlignment="1">
      <alignment vertical="center"/>
    </xf>
    <xf numFmtId="0" fontId="5" fillId="0" borderId="9" xfId="4" applyFont="1" applyFill="1" applyBorder="1" applyAlignment="1">
      <alignment horizontal="distributed" vertical="center"/>
    </xf>
    <xf numFmtId="38" fontId="5" fillId="0" borderId="8" xfId="9" applyFont="1" applyFill="1" applyBorder="1" applyAlignment="1">
      <alignment horizontal="right" vertical="center"/>
    </xf>
    <xf numFmtId="0" fontId="8" fillId="0" borderId="0" xfId="4" applyFont="1" applyFill="1" applyBorder="1" applyAlignment="1">
      <alignment vertical="center"/>
    </xf>
    <xf numFmtId="0" fontId="7" fillId="0" borderId="0" xfId="4" applyFont="1" applyFill="1" applyBorder="1" applyAlignment="1">
      <alignment vertical="center"/>
    </xf>
    <xf numFmtId="0" fontId="2" fillId="0" borderId="0" xfId="4" applyFont="1" applyFill="1" applyBorder="1" applyAlignment="1">
      <alignment vertical="center"/>
    </xf>
    <xf numFmtId="38" fontId="2" fillId="0" borderId="0" xfId="4" applyNumberFormat="1" applyFont="1" applyFill="1" applyBorder="1" applyAlignment="1">
      <alignment vertical="center"/>
    </xf>
    <xf numFmtId="182" fontId="5" fillId="0" borderId="8" xfId="1" applyNumberFormat="1" applyFont="1" applyFill="1" applyBorder="1" applyAlignment="1">
      <alignment horizontal="right" vertical="center"/>
    </xf>
    <xf numFmtId="191" fontId="7" fillId="0" borderId="22" xfId="1" applyNumberFormat="1" applyFont="1" applyFill="1" applyBorder="1" applyAlignment="1">
      <alignment vertical="center"/>
    </xf>
    <xf numFmtId="178" fontId="5" fillId="0" borderId="8" xfId="1" applyNumberFormat="1" applyFont="1" applyFill="1" applyBorder="1" applyAlignment="1">
      <alignment horizontal="right" vertical="center"/>
    </xf>
    <xf numFmtId="0" fontId="18" fillId="0" borderId="9" xfId="1" applyFont="1" applyFill="1" applyBorder="1" applyAlignment="1">
      <alignment horizontal="center" vertical="center"/>
    </xf>
    <xf numFmtId="185" fontId="5" fillId="0" borderId="8" xfId="2" applyNumberFormat="1" applyFont="1" applyFill="1" applyBorder="1" applyAlignment="1">
      <alignment horizontal="right" vertical="center"/>
    </xf>
    <xf numFmtId="0" fontId="18" fillId="0" borderId="25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vertical="center" shrinkToFit="1"/>
    </xf>
    <xf numFmtId="185" fontId="5" fillId="0" borderId="0" xfId="2" applyNumberFormat="1" applyFont="1" applyFill="1" applyBorder="1" applyAlignment="1">
      <alignment horizontal="center" vertical="center"/>
    </xf>
    <xf numFmtId="185" fontId="7" fillId="0" borderId="25" xfId="1" applyNumberFormat="1" applyFont="1" applyFill="1" applyBorder="1" applyAlignment="1">
      <alignment horizontal="right" vertical="center" shrinkToFit="1"/>
    </xf>
    <xf numFmtId="185" fontId="7" fillId="0" borderId="34" xfId="1" applyNumberFormat="1" applyFont="1" applyFill="1" applyBorder="1" applyAlignment="1">
      <alignment horizontal="right" vertical="center" shrinkToFit="1"/>
    </xf>
    <xf numFmtId="197" fontId="5" fillId="0" borderId="22" xfId="1" applyNumberFormat="1" applyFont="1" applyFill="1" applyBorder="1" applyAlignment="1">
      <alignment horizontal="right" vertical="center" shrinkToFit="1"/>
    </xf>
    <xf numFmtId="0" fontId="5" fillId="0" borderId="0" xfId="4" applyFont="1" applyFill="1" applyAlignment="1">
      <alignment horizontal="right" vertical="center"/>
    </xf>
    <xf numFmtId="185" fontId="7" fillId="0" borderId="8" xfId="9" applyNumberFormat="1" applyFont="1" applyFill="1" applyBorder="1" applyAlignment="1">
      <alignment vertical="center"/>
    </xf>
    <xf numFmtId="187" fontId="5" fillId="0" borderId="22" xfId="2" applyNumberFormat="1" applyFont="1" applyFill="1" applyBorder="1" applyAlignment="1">
      <alignment horizontal="center" vertical="center" shrinkToFit="1"/>
    </xf>
    <xf numFmtId="179" fontId="5" fillId="0" borderId="0" xfId="2" applyNumberFormat="1" applyFont="1" applyFill="1" applyBorder="1" applyAlignment="1">
      <alignment horizontal="right" vertical="center"/>
    </xf>
    <xf numFmtId="179" fontId="7" fillId="0" borderId="0" xfId="2" applyNumberFormat="1" applyFont="1" applyFill="1" applyBorder="1" applyAlignment="1">
      <alignment horizontal="right" vertical="center"/>
    </xf>
    <xf numFmtId="0" fontId="5" fillId="0" borderId="0" xfId="1" applyFont="1" applyAlignment="1">
      <alignment vertical="center"/>
    </xf>
    <xf numFmtId="41" fontId="5" fillId="0" borderId="0" xfId="2" applyNumberFormat="1" applyFont="1" applyFill="1" applyBorder="1" applyAlignment="1">
      <alignment horizontal="distributed" vertical="center"/>
    </xf>
    <xf numFmtId="41" fontId="5" fillId="0" borderId="0" xfId="1" applyNumberFormat="1" applyFont="1" applyFill="1" applyBorder="1" applyAlignment="1">
      <alignment horizontal="distributed" vertical="center"/>
    </xf>
    <xf numFmtId="41" fontId="5" fillId="0" borderId="0" xfId="1" applyNumberFormat="1" applyFont="1" applyFill="1" applyAlignment="1">
      <alignment horizontal="distributed" vertical="center"/>
    </xf>
    <xf numFmtId="41" fontId="5" fillId="0" borderId="8" xfId="7" applyNumberFormat="1" applyFont="1" applyFill="1" applyBorder="1" applyAlignment="1">
      <alignment horizontal="distributed" vertical="center"/>
    </xf>
    <xf numFmtId="186" fontId="7" fillId="0" borderId="9" xfId="4" applyNumberFormat="1" applyFont="1" applyFill="1" applyBorder="1" applyAlignment="1">
      <alignment horizontal="center" vertical="center"/>
    </xf>
    <xf numFmtId="40" fontId="5" fillId="0" borderId="0" xfId="2" applyNumberFormat="1" applyFont="1" applyFill="1" applyBorder="1" applyAlignment="1">
      <alignment horizontal="right" vertical="center"/>
    </xf>
    <xf numFmtId="40" fontId="5" fillId="0" borderId="0" xfId="7" applyNumberFormat="1" applyFont="1" applyFill="1" applyBorder="1" applyAlignment="1">
      <alignment horizontal="right" vertical="center" shrinkToFit="1"/>
    </xf>
    <xf numFmtId="40" fontId="5" fillId="0" borderId="12" xfId="7" applyNumberFormat="1" applyFont="1" applyFill="1" applyBorder="1" applyAlignment="1">
      <alignment horizontal="right" vertical="center" shrinkToFit="1"/>
    </xf>
    <xf numFmtId="40" fontId="5" fillId="0" borderId="29" xfId="7" applyNumberFormat="1" applyFont="1" applyFill="1" applyBorder="1" applyAlignment="1">
      <alignment horizontal="right" vertical="center" shrinkToFit="1"/>
    </xf>
    <xf numFmtId="40" fontId="5" fillId="0" borderId="31" xfId="7" applyNumberFormat="1" applyFont="1" applyFill="1" applyBorder="1" applyAlignment="1">
      <alignment horizontal="right" vertical="center" shrinkToFit="1"/>
    </xf>
    <xf numFmtId="40" fontId="5" fillId="0" borderId="29" xfId="2" applyNumberFormat="1" applyFont="1" applyFill="1" applyBorder="1" applyAlignment="1">
      <alignment vertical="center"/>
    </xf>
    <xf numFmtId="40" fontId="5" fillId="0" borderId="0" xfId="2" applyNumberFormat="1" applyFont="1" applyFill="1" applyBorder="1" applyAlignment="1">
      <alignment vertical="center"/>
    </xf>
    <xf numFmtId="40" fontId="5" fillId="0" borderId="31" xfId="2" applyNumberFormat="1" applyFont="1" applyFill="1" applyBorder="1" applyAlignment="1">
      <alignment vertical="center"/>
    </xf>
    <xf numFmtId="40" fontId="5" fillId="0" borderId="12" xfId="2" applyNumberFormat="1" applyFont="1" applyFill="1" applyBorder="1" applyAlignment="1">
      <alignment vertical="center"/>
    </xf>
    <xf numFmtId="0" fontId="9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5" fillId="0" borderId="0" xfId="1" quotePrefix="1" applyFont="1" applyFill="1" applyBorder="1" applyAlignment="1">
      <alignment horizontal="center" vertical="center"/>
    </xf>
    <xf numFmtId="3" fontId="5" fillId="0" borderId="12" xfId="2" applyNumberFormat="1" applyFont="1" applyFill="1" applyBorder="1" applyAlignment="1">
      <alignment horizontal="center" vertical="center"/>
    </xf>
    <xf numFmtId="187" fontId="5" fillId="0" borderId="13" xfId="2" applyNumberFormat="1" applyFont="1" applyFill="1" applyBorder="1" applyAlignment="1">
      <alignment horizontal="center" vertical="center"/>
    </xf>
    <xf numFmtId="178" fontId="7" fillId="0" borderId="0" xfId="1" applyNumberFormat="1" applyFont="1" applyFill="1" applyBorder="1" applyAlignment="1">
      <alignment horizontal="right" vertical="center"/>
    </xf>
    <xf numFmtId="182" fontId="7" fillId="0" borderId="0" xfId="1" applyNumberFormat="1" applyFont="1" applyFill="1" applyAlignment="1">
      <alignment horizontal="right" vertical="center"/>
    </xf>
    <xf numFmtId="182" fontId="5" fillId="0" borderId="0" xfId="1" applyNumberFormat="1" applyFont="1" applyFill="1" applyAlignment="1">
      <alignment horizontal="right" vertical="center"/>
    </xf>
    <xf numFmtId="182" fontId="8" fillId="0" borderId="0" xfId="1" applyNumberFormat="1" applyFont="1" applyFill="1" applyAlignment="1">
      <alignment horizontal="right" vertical="center"/>
    </xf>
    <xf numFmtId="198" fontId="5" fillId="0" borderId="0" xfId="1" applyNumberFormat="1" applyFont="1" applyFill="1" applyBorder="1" applyAlignment="1">
      <alignment horizontal="distributed" vertical="center"/>
    </xf>
    <xf numFmtId="178" fontId="5" fillId="0" borderId="0" xfId="1" applyNumberFormat="1" applyFont="1" applyFill="1" applyAlignment="1">
      <alignment horizontal="right" vertical="center"/>
    </xf>
    <xf numFmtId="181" fontId="5" fillId="0" borderId="0" xfId="1" applyNumberFormat="1" applyFont="1" applyFill="1" applyBorder="1" applyAlignment="1">
      <alignment horizontal="right" vertical="center"/>
    </xf>
    <xf numFmtId="0" fontId="19" fillId="0" borderId="9" xfId="1" applyFont="1" applyFill="1" applyBorder="1" applyAlignment="1">
      <alignment horizontal="center" vertical="center"/>
    </xf>
    <xf numFmtId="194" fontId="18" fillId="0" borderId="22" xfId="1" applyNumberFormat="1" applyFont="1" applyFill="1" applyBorder="1" applyAlignment="1">
      <alignment horizontal="center" vertical="center"/>
    </xf>
    <xf numFmtId="0" fontId="19" fillId="0" borderId="22" xfId="1" applyFont="1" applyFill="1" applyBorder="1" applyAlignment="1">
      <alignment horizontal="center" vertical="center"/>
    </xf>
    <xf numFmtId="0" fontId="19" fillId="0" borderId="25" xfId="1" applyFont="1" applyFill="1" applyBorder="1" applyAlignment="1">
      <alignment horizontal="center" vertical="center"/>
    </xf>
    <xf numFmtId="178" fontId="7" fillId="0" borderId="0" xfId="2" applyNumberFormat="1" applyFont="1" applyFill="1" applyBorder="1" applyAlignment="1">
      <alignment horizontal="right" vertical="center"/>
    </xf>
    <xf numFmtId="179" fontId="7" fillId="0" borderId="0" xfId="1" applyNumberFormat="1" applyFont="1" applyFill="1" applyAlignment="1">
      <alignment horizontal="right" vertical="center"/>
    </xf>
    <xf numFmtId="178" fontId="5" fillId="0" borderId="0" xfId="2" applyNumberFormat="1" applyFont="1" applyFill="1" applyBorder="1" applyAlignment="1">
      <alignment horizontal="right" vertical="center"/>
    </xf>
    <xf numFmtId="0" fontId="5" fillId="0" borderId="0" xfId="1" applyNumberFormat="1" applyFont="1" applyFill="1" applyBorder="1" applyAlignment="1">
      <alignment horizontal="right" vertical="center"/>
    </xf>
    <xf numFmtId="187" fontId="7" fillId="0" borderId="0" xfId="2" applyNumberFormat="1" applyFont="1" applyFill="1" applyBorder="1" applyAlignment="1">
      <alignment horizontal="right" vertical="center"/>
    </xf>
    <xf numFmtId="178" fontId="7" fillId="0" borderId="0" xfId="1" applyNumberFormat="1" applyFont="1" applyFill="1" applyBorder="1" applyAlignment="1">
      <alignment vertical="center"/>
    </xf>
    <xf numFmtId="181" fontId="7" fillId="0" borderId="0" xfId="2" applyNumberFormat="1" applyFont="1" applyFill="1" applyBorder="1" applyAlignment="1">
      <alignment horizontal="right" vertical="center"/>
    </xf>
    <xf numFmtId="179" fontId="5" fillId="0" borderId="0" xfId="1" applyNumberFormat="1" applyFont="1" applyFill="1" applyAlignment="1">
      <alignment horizontal="right" vertical="center"/>
    </xf>
    <xf numFmtId="198" fontId="5" fillId="0" borderId="0" xfId="1" applyNumberFormat="1" applyFont="1" applyFill="1" applyAlignment="1">
      <alignment horizontal="distributed" vertical="center"/>
    </xf>
    <xf numFmtId="38" fontId="7" fillId="0" borderId="0" xfId="2" applyFont="1" applyFill="1" applyBorder="1" applyAlignment="1" applyProtection="1">
      <alignment vertical="center"/>
      <protection locked="0"/>
    </xf>
    <xf numFmtId="179" fontId="7" fillId="0" borderId="0" xfId="1" applyNumberFormat="1" applyFont="1" applyFill="1" applyAlignment="1" applyProtection="1">
      <alignment vertical="center"/>
      <protection locked="0"/>
    </xf>
    <xf numFmtId="178" fontId="5" fillId="0" borderId="0" xfId="2" applyNumberFormat="1" applyFont="1" applyFill="1" applyBorder="1" applyAlignment="1" applyProtection="1">
      <alignment vertical="center"/>
      <protection locked="0"/>
    </xf>
    <xf numFmtId="179" fontId="5" fillId="0" borderId="0" xfId="1" applyNumberFormat="1" applyFont="1" applyFill="1" applyAlignment="1" applyProtection="1">
      <alignment vertical="center"/>
      <protection locked="0"/>
    </xf>
    <xf numFmtId="178" fontId="5" fillId="0" borderId="8" xfId="2" applyNumberFormat="1" applyFont="1" applyFill="1" applyBorder="1" applyAlignment="1" applyProtection="1">
      <alignment vertical="center"/>
      <protection locked="0"/>
    </xf>
    <xf numFmtId="179" fontId="5" fillId="0" borderId="8" xfId="1" applyNumberFormat="1" applyFont="1" applyFill="1" applyBorder="1" applyAlignment="1" applyProtection="1">
      <alignment vertical="center"/>
      <protection locked="0"/>
    </xf>
    <xf numFmtId="41" fontId="5" fillId="0" borderId="8" xfId="2" applyNumberFormat="1" applyFont="1" applyFill="1" applyBorder="1" applyAlignment="1" applyProtection="1">
      <alignment horizontal="distributed" vertical="center"/>
      <protection locked="0"/>
    </xf>
    <xf numFmtId="41" fontId="5" fillId="0" borderId="8" xfId="1" applyNumberFormat="1" applyFont="1" applyFill="1" applyBorder="1" applyAlignment="1" applyProtection="1">
      <alignment horizontal="distributed" vertical="center"/>
      <protection locked="0"/>
    </xf>
    <xf numFmtId="194" fontId="6" fillId="0" borderId="22" xfId="1" applyNumberFormat="1" applyFont="1" applyFill="1" applyBorder="1" applyAlignment="1">
      <alignment horizontal="center" vertical="center"/>
    </xf>
    <xf numFmtId="194" fontId="6" fillId="0" borderId="7" xfId="1" applyNumberFormat="1" applyFont="1" applyFill="1" applyBorder="1" applyAlignment="1">
      <alignment horizontal="center" vertical="center"/>
    </xf>
    <xf numFmtId="185" fontId="5" fillId="0" borderId="22" xfId="9" applyNumberFormat="1" applyFont="1" applyFill="1" applyBorder="1" applyAlignment="1">
      <alignment horizontal="right" vertical="center"/>
    </xf>
    <xf numFmtId="185" fontId="7" fillId="0" borderId="22" xfId="9" applyNumberFormat="1" applyFont="1" applyFill="1" applyBorder="1" applyAlignment="1">
      <alignment horizontal="right" vertical="center"/>
    </xf>
    <xf numFmtId="40" fontId="5" fillId="0" borderId="5" xfId="7" applyNumberFormat="1" applyFont="1" applyFill="1" applyBorder="1" applyAlignment="1">
      <alignment horizontal="right" vertical="center" shrinkToFit="1"/>
    </xf>
    <xf numFmtId="40" fontId="7" fillId="0" borderId="0" xfId="2" applyNumberFormat="1" applyFont="1" applyFill="1" applyBorder="1" applyAlignment="1">
      <alignment vertical="center"/>
    </xf>
    <xf numFmtId="195" fontId="5" fillId="0" borderId="12" xfId="8" applyNumberFormat="1" applyFont="1" applyFill="1" applyBorder="1" applyAlignment="1">
      <alignment horizontal="right" vertical="center"/>
    </xf>
    <xf numFmtId="195" fontId="7" fillId="0" borderId="12" xfId="8" applyNumberFormat="1" applyFont="1" applyFill="1" applyBorder="1" applyAlignment="1">
      <alignment horizontal="right" vertical="center"/>
    </xf>
    <xf numFmtId="40" fontId="5" fillId="0" borderId="28" xfId="7" applyNumberFormat="1" applyFont="1" applyFill="1" applyBorder="1" applyAlignment="1">
      <alignment horizontal="right" vertical="center" shrinkToFit="1"/>
    </xf>
    <xf numFmtId="40" fontId="7" fillId="0" borderId="28" xfId="7" applyNumberFormat="1" applyFont="1" applyFill="1" applyBorder="1" applyAlignment="1">
      <alignment horizontal="right" vertical="center" shrinkToFit="1"/>
    </xf>
    <xf numFmtId="40" fontId="7" fillId="0" borderId="0" xfId="7" applyNumberFormat="1" applyFont="1" applyFill="1" applyBorder="1" applyAlignment="1">
      <alignment horizontal="right" vertical="center" shrinkToFit="1"/>
    </xf>
    <xf numFmtId="0" fontId="5" fillId="0" borderId="26" xfId="1" applyFont="1" applyFill="1" applyBorder="1" applyAlignment="1">
      <alignment horizontal="center" vertical="center" shrinkToFit="1"/>
    </xf>
    <xf numFmtId="0" fontId="7" fillId="0" borderId="5" xfId="1" applyFont="1" applyFill="1" applyBorder="1" applyAlignment="1">
      <alignment horizontal="distributed" vertical="center" shrinkToFit="1"/>
    </xf>
    <xf numFmtId="0" fontId="7" fillId="0" borderId="21" xfId="1" applyFont="1" applyFill="1" applyBorder="1" applyAlignment="1">
      <alignment horizontal="distributed" vertical="center" shrinkToFit="1"/>
    </xf>
    <xf numFmtId="3" fontId="7" fillId="0" borderId="21" xfId="2" applyNumberFormat="1" applyFont="1" applyFill="1" applyBorder="1" applyAlignment="1">
      <alignment vertical="center" shrinkToFit="1"/>
    </xf>
    <xf numFmtId="3" fontId="7" fillId="0" borderId="0" xfId="2" applyNumberFormat="1" applyFont="1" applyFill="1" applyBorder="1" applyAlignment="1">
      <alignment vertical="center" shrinkToFit="1"/>
    </xf>
    <xf numFmtId="3" fontId="7" fillId="0" borderId="5" xfId="2" applyNumberFormat="1" applyFont="1" applyFill="1" applyBorder="1" applyAlignment="1">
      <alignment vertical="center" shrinkToFit="1"/>
    </xf>
    <xf numFmtId="0" fontId="5" fillId="0" borderId="0" xfId="1" applyFont="1" applyFill="1" applyAlignment="1">
      <alignment horizontal="distributed" vertical="center" shrinkToFit="1"/>
    </xf>
    <xf numFmtId="0" fontId="5" fillId="0" borderId="22" xfId="1" applyFont="1" applyFill="1" applyBorder="1" applyAlignment="1">
      <alignment horizontal="distributed" vertical="center" shrinkToFit="1"/>
    </xf>
    <xf numFmtId="193" fontId="8" fillId="0" borderId="0" xfId="1" applyNumberFormat="1" applyFont="1" applyFill="1" applyAlignment="1">
      <alignment horizontal="distributed" vertical="center" shrinkToFit="1"/>
    </xf>
    <xf numFmtId="0" fontId="5" fillId="0" borderId="22" xfId="1" applyFont="1" applyFill="1" applyBorder="1" applyAlignment="1">
      <alignment vertical="center" shrinkToFit="1"/>
    </xf>
    <xf numFmtId="2" fontId="8" fillId="0" borderId="0" xfId="1" applyNumberFormat="1" applyFont="1" applyFill="1" applyAlignment="1">
      <alignment vertical="center" shrinkToFit="1"/>
    </xf>
    <xf numFmtId="0" fontId="5" fillId="0" borderId="0" xfId="1" quotePrefix="1" applyFont="1" applyFill="1" applyAlignment="1">
      <alignment horizontal="center" vertical="center" shrinkToFit="1"/>
    </xf>
    <xf numFmtId="0" fontId="7" fillId="0" borderId="0" xfId="1" applyFont="1" applyFill="1" applyAlignment="1">
      <alignment vertical="center" shrinkToFit="1"/>
    </xf>
    <xf numFmtId="193" fontId="8" fillId="0" borderId="0" xfId="1" quotePrefix="1" applyNumberFormat="1" applyFont="1" applyFill="1" applyAlignment="1">
      <alignment horizontal="distributed" vertical="center" shrinkToFit="1"/>
    </xf>
    <xf numFmtId="0" fontId="8" fillId="0" borderId="0" xfId="1" applyFont="1" applyFill="1" applyAlignment="1">
      <alignment vertical="center" shrinkToFit="1"/>
    </xf>
    <xf numFmtId="0" fontId="5" fillId="0" borderId="0" xfId="1" applyFont="1" applyFill="1" applyAlignment="1">
      <alignment horizontal="center" vertical="center" shrinkToFit="1"/>
    </xf>
    <xf numFmtId="193" fontId="7" fillId="0" borderId="0" xfId="1" applyNumberFormat="1" applyFont="1" applyFill="1" applyAlignment="1">
      <alignment horizontal="center" vertical="center" shrinkToFit="1"/>
    </xf>
    <xf numFmtId="0" fontId="7" fillId="0" borderId="22" xfId="1" applyFont="1" applyFill="1" applyBorder="1" applyAlignment="1">
      <alignment vertical="center" shrinkToFit="1"/>
    </xf>
    <xf numFmtId="2" fontId="14" fillId="0" borderId="0" xfId="1" applyNumberFormat="1" applyFont="1" applyFill="1" applyAlignment="1">
      <alignment vertical="center" shrinkToFit="1"/>
    </xf>
    <xf numFmtId="193" fontId="8" fillId="0" borderId="7" xfId="1" quotePrefix="1" applyNumberFormat="1" applyFont="1" applyFill="1" applyBorder="1" applyAlignment="1">
      <alignment horizontal="distributed" vertical="center" shrinkToFit="1"/>
    </xf>
    <xf numFmtId="193" fontId="14" fillId="0" borderId="0" xfId="1" quotePrefix="1" applyNumberFormat="1" applyFont="1" applyFill="1" applyAlignment="1">
      <alignment horizontal="distributed" vertical="center" shrinkToFit="1"/>
    </xf>
    <xf numFmtId="185" fontId="8" fillId="0" borderId="0" xfId="1" applyNumberFormat="1" applyFont="1" applyFill="1" applyAlignment="1">
      <alignment vertical="center" shrinkToFit="1"/>
    </xf>
    <xf numFmtId="185" fontId="14" fillId="0" borderId="0" xfId="1" applyNumberFormat="1" applyFont="1" applyFill="1" applyAlignment="1">
      <alignment vertical="center" shrinkToFit="1"/>
    </xf>
    <xf numFmtId="49" fontId="7" fillId="0" borderId="0" xfId="1" applyNumberFormat="1" applyFont="1" applyFill="1" applyAlignment="1">
      <alignment horizontal="left" vertical="center" shrinkToFit="1"/>
    </xf>
    <xf numFmtId="58" fontId="8" fillId="0" borderId="7" xfId="1" applyNumberFormat="1" applyFont="1" applyFill="1" applyBorder="1" applyAlignment="1">
      <alignment horizontal="distributed" vertical="center" shrinkToFit="1"/>
    </xf>
    <xf numFmtId="0" fontId="7" fillId="0" borderId="7" xfId="1" applyFont="1" applyFill="1" applyBorder="1" applyAlignment="1">
      <alignment vertical="center" shrinkToFit="1"/>
    </xf>
    <xf numFmtId="0" fontId="7" fillId="0" borderId="0" xfId="1" applyFont="1" applyFill="1" applyAlignment="1">
      <alignment horizontal="right" vertical="center" shrinkToFit="1"/>
    </xf>
    <xf numFmtId="38" fontId="7" fillId="0" borderId="0" xfId="1" applyNumberFormat="1" applyFont="1" applyFill="1" applyAlignment="1">
      <alignment vertical="center" shrinkToFit="1"/>
    </xf>
    <xf numFmtId="0" fontId="7" fillId="0" borderId="7" xfId="1" applyFont="1" applyFill="1" applyBorder="1" applyAlignment="1">
      <alignment horizontal="left" vertical="center" shrinkToFit="1"/>
    </xf>
    <xf numFmtId="58" fontId="8" fillId="0" borderId="7" xfId="1" quotePrefix="1" applyNumberFormat="1" applyFont="1" applyFill="1" applyBorder="1" applyAlignment="1">
      <alignment horizontal="distributed" vertical="center" shrinkToFit="1"/>
    </xf>
    <xf numFmtId="49" fontId="7" fillId="0" borderId="7" xfId="1" applyNumberFormat="1" applyFont="1" applyFill="1" applyBorder="1" applyAlignment="1">
      <alignment vertical="center" shrinkToFit="1"/>
    </xf>
    <xf numFmtId="0" fontId="8" fillId="0" borderId="22" xfId="1" applyFont="1" applyFill="1" applyBorder="1" applyAlignment="1">
      <alignment horizontal="distributed" vertical="center" shrinkToFit="1"/>
    </xf>
    <xf numFmtId="0" fontId="5" fillId="0" borderId="0" xfId="1" applyFont="1" applyFill="1" applyAlignment="1">
      <alignment horizontal="right" vertical="center" shrinkToFit="1"/>
    </xf>
    <xf numFmtId="0" fontId="5" fillId="0" borderId="7" xfId="1" applyFont="1" applyFill="1" applyBorder="1" applyAlignment="1">
      <alignment horizontal="center" vertical="center" shrinkToFit="1"/>
    </xf>
    <xf numFmtId="0" fontId="5" fillId="0" borderId="8" xfId="1" applyFont="1" applyFill="1" applyBorder="1" applyAlignment="1">
      <alignment vertical="center" shrinkToFit="1"/>
    </xf>
    <xf numFmtId="0" fontId="7" fillId="0" borderId="9" xfId="1" applyFont="1" applyFill="1" applyBorder="1" applyAlignment="1">
      <alignment horizontal="left" vertical="center" shrinkToFit="1"/>
    </xf>
    <xf numFmtId="0" fontId="7" fillId="0" borderId="8" xfId="1" applyFont="1" applyFill="1" applyBorder="1" applyAlignment="1">
      <alignment vertical="center" shrinkToFit="1"/>
    </xf>
    <xf numFmtId="2" fontId="7" fillId="0" borderId="8" xfId="1" applyNumberFormat="1" applyFont="1" applyFill="1" applyBorder="1" applyAlignment="1">
      <alignment vertical="center" shrinkToFit="1"/>
    </xf>
    <xf numFmtId="0" fontId="5" fillId="0" borderId="9" xfId="1" applyFont="1" applyFill="1" applyBorder="1" applyAlignment="1">
      <alignment horizontal="center" vertical="center" shrinkToFit="1"/>
    </xf>
    <xf numFmtId="0" fontId="5" fillId="0" borderId="25" xfId="1" applyFont="1" applyFill="1" applyBorder="1" applyAlignment="1">
      <alignment horizontal="distributed" vertical="center" shrinkToFit="1"/>
    </xf>
    <xf numFmtId="2" fontId="7" fillId="0" borderId="0" xfId="1" applyNumberFormat="1" applyFont="1" applyFill="1" applyAlignment="1">
      <alignment vertical="center" shrinkToFit="1"/>
    </xf>
    <xf numFmtId="0" fontId="5" fillId="0" borderId="10" xfId="1" applyFont="1" applyFill="1" applyBorder="1" applyAlignment="1">
      <alignment vertical="center" shrinkToFit="1"/>
    </xf>
    <xf numFmtId="187" fontId="5" fillId="0" borderId="0" xfId="1" applyNumberFormat="1" applyFont="1" applyFill="1" applyAlignment="1">
      <alignment vertical="center" shrinkToFit="1"/>
    </xf>
    <xf numFmtId="57" fontId="5" fillId="0" borderId="0" xfId="1" applyNumberFormat="1" applyFont="1" applyFill="1" applyAlignment="1">
      <alignment vertical="center"/>
    </xf>
    <xf numFmtId="0" fontId="5" fillId="0" borderId="21" xfId="1" applyFont="1" applyFill="1" applyBorder="1" applyAlignment="1">
      <alignment vertical="center"/>
    </xf>
    <xf numFmtId="41" fontId="5" fillId="0" borderId="0" xfId="9" applyNumberFormat="1" applyFont="1" applyFill="1" applyBorder="1" applyAlignment="1">
      <alignment horizontal="distributed" vertical="center"/>
    </xf>
    <xf numFmtId="41" fontId="5" fillId="0" borderId="22" xfId="2" applyNumberFormat="1" applyFont="1" applyFill="1" applyBorder="1" applyAlignment="1">
      <alignment horizontal="distributed" vertical="center"/>
    </xf>
    <xf numFmtId="38" fontId="7" fillId="0" borderId="22" xfId="2" applyFont="1" applyFill="1" applyBorder="1" applyAlignment="1">
      <alignment horizontal="center" vertical="center"/>
    </xf>
    <xf numFmtId="188" fontId="5" fillId="0" borderId="7" xfId="1" applyNumberFormat="1" applyFont="1" applyFill="1" applyBorder="1" applyAlignment="1">
      <alignment horizontal="center" vertical="center"/>
    </xf>
    <xf numFmtId="38" fontId="7" fillId="0" borderId="25" xfId="2" applyFont="1" applyFill="1" applyBorder="1" applyAlignment="1">
      <alignment horizontal="center" vertical="center"/>
    </xf>
    <xf numFmtId="188" fontId="7" fillId="0" borderId="7" xfId="1" applyNumberFormat="1" applyFont="1" applyFill="1" applyBorder="1" applyAlignment="1">
      <alignment horizontal="center" vertical="center"/>
    </xf>
    <xf numFmtId="190" fontId="5" fillId="0" borderId="3" xfId="4" applyNumberFormat="1" applyFont="1" applyFill="1" applyBorder="1" applyAlignment="1">
      <alignment horizontal="distributed" vertical="center"/>
    </xf>
    <xf numFmtId="190" fontId="5" fillId="0" borderId="18" xfId="4" applyNumberFormat="1" applyFont="1" applyFill="1" applyBorder="1" applyAlignment="1">
      <alignment horizontal="distributed" vertical="center"/>
    </xf>
    <xf numFmtId="190" fontId="7" fillId="0" borderId="18" xfId="4" applyNumberFormat="1" applyFont="1" applyFill="1" applyBorder="1" applyAlignment="1">
      <alignment horizontal="distributed" vertical="center"/>
    </xf>
    <xf numFmtId="38" fontId="5" fillId="0" borderId="5" xfId="9" applyFont="1" applyFill="1" applyBorder="1" applyAlignment="1">
      <alignment horizontal="right" vertical="center"/>
    </xf>
    <xf numFmtId="38" fontId="7" fillId="0" borderId="5" xfId="9" applyFont="1" applyFill="1" applyBorder="1" applyAlignment="1">
      <alignment horizontal="right" vertical="center"/>
    </xf>
    <xf numFmtId="190" fontId="5" fillId="0" borderId="4" xfId="1" applyNumberFormat="1" applyFont="1" applyFill="1" applyBorder="1" applyAlignment="1">
      <alignment horizontal="center" vertical="center"/>
    </xf>
    <xf numFmtId="190" fontId="7" fillId="0" borderId="4" xfId="1" applyNumberFormat="1" applyFont="1" applyFill="1" applyBorder="1" applyAlignment="1">
      <alignment horizontal="center" vertical="center"/>
    </xf>
    <xf numFmtId="38" fontId="5" fillId="0" borderId="21" xfId="1" applyNumberFormat="1" applyFont="1" applyFill="1" applyBorder="1" applyAlignment="1">
      <alignment horizontal="right" vertical="center"/>
    </xf>
    <xf numFmtId="38" fontId="5" fillId="0" borderId="5" xfId="1" applyNumberFormat="1" applyFont="1" applyFill="1" applyBorder="1" applyAlignment="1">
      <alignment horizontal="right" vertical="center"/>
    </xf>
    <xf numFmtId="38" fontId="7" fillId="0" borderId="5" xfId="1" applyNumberFormat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 wrapText="1"/>
    </xf>
    <xf numFmtId="0" fontId="5" fillId="0" borderId="10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12" xfId="1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horizontal="center" vertical="center"/>
    </xf>
    <xf numFmtId="177" fontId="5" fillId="0" borderId="4" xfId="1" applyNumberFormat="1" applyFont="1" applyFill="1" applyBorder="1" applyAlignment="1">
      <alignment horizontal="center" vertical="center"/>
    </xf>
    <xf numFmtId="177" fontId="5" fillId="0" borderId="2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5" fillId="0" borderId="0" xfId="4" applyFont="1" applyFill="1" applyAlignment="1">
      <alignment horizontal="center" vertical="center"/>
    </xf>
    <xf numFmtId="0" fontId="2" fillId="0" borderId="0" xfId="4" applyFont="1" applyFill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0" fontId="5" fillId="0" borderId="8" xfId="1" applyFont="1" applyFill="1" applyBorder="1" applyAlignment="1">
      <alignment horizontal="right" vertical="center"/>
    </xf>
    <xf numFmtId="0" fontId="5" fillId="0" borderId="7" xfId="1" applyFont="1" applyFill="1" applyBorder="1" applyAlignment="1">
      <alignment horizontal="distributed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distributed" vertical="center"/>
    </xf>
    <xf numFmtId="0" fontId="2" fillId="0" borderId="0" xfId="1" applyFont="1" applyAlignment="1">
      <alignment horizontal="center" vertical="center"/>
    </xf>
    <xf numFmtId="0" fontId="5" fillId="0" borderId="24" xfId="1" applyFont="1" applyFill="1" applyBorder="1" applyAlignment="1">
      <alignment horizontal="center" vertical="center"/>
    </xf>
    <xf numFmtId="0" fontId="5" fillId="0" borderId="23" xfId="1" applyFont="1" applyFill="1" applyBorder="1" applyAlignment="1">
      <alignment horizontal="center" vertical="center" shrinkToFit="1"/>
    </xf>
    <xf numFmtId="0" fontId="5" fillId="0" borderId="0" xfId="1" applyFont="1" applyFill="1" applyAlignment="1">
      <alignment vertical="center" shrinkToFit="1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177" fontId="7" fillId="0" borderId="4" xfId="1" applyNumberFormat="1" applyFont="1" applyFill="1" applyBorder="1" applyAlignment="1">
      <alignment horizontal="center" vertical="center"/>
    </xf>
    <xf numFmtId="38" fontId="5" fillId="0" borderId="0" xfId="2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center" vertical="distributed" textRotation="255" wrapText="1"/>
    </xf>
    <xf numFmtId="0" fontId="5" fillId="0" borderId="22" xfId="1" applyFont="1" applyFill="1" applyBorder="1" applyAlignment="1">
      <alignment horizontal="center" vertical="center"/>
    </xf>
    <xf numFmtId="3" fontId="5" fillId="0" borderId="0" xfId="2" applyNumberFormat="1" applyFont="1" applyFill="1" applyBorder="1" applyAlignment="1">
      <alignment horizontal="center" vertical="center"/>
    </xf>
    <xf numFmtId="187" fontId="11" fillId="0" borderId="0" xfId="2" applyNumberFormat="1" applyFont="1" applyFill="1" applyBorder="1" applyAlignment="1">
      <alignment horizontal="right" vertical="center"/>
    </xf>
    <xf numFmtId="0" fontId="5" fillId="0" borderId="25" xfId="1" applyFont="1" applyFill="1" applyBorder="1" applyAlignment="1">
      <alignment horizontal="center" vertical="center"/>
    </xf>
    <xf numFmtId="3" fontId="5" fillId="0" borderId="8" xfId="2" applyNumberFormat="1" applyFont="1" applyFill="1" applyBorder="1" applyAlignment="1">
      <alignment horizontal="center" vertical="center"/>
    </xf>
    <xf numFmtId="3" fontId="5" fillId="0" borderId="5" xfId="2" applyNumberFormat="1" applyFont="1" applyFill="1" applyBorder="1" applyAlignment="1">
      <alignment horizontal="center" vertical="center"/>
    </xf>
    <xf numFmtId="0" fontId="5" fillId="0" borderId="21" xfId="1" applyFont="1" applyFill="1" applyBorder="1" applyAlignment="1">
      <alignment horizontal="center" vertical="center"/>
    </xf>
    <xf numFmtId="49" fontId="5" fillId="0" borderId="26" xfId="1" applyNumberFormat="1" applyFont="1" applyFill="1" applyBorder="1" applyAlignment="1">
      <alignment horizontal="center" vertical="center"/>
    </xf>
    <xf numFmtId="3" fontId="5" fillId="0" borderId="8" xfId="2" applyNumberFormat="1" applyFont="1" applyFill="1" applyBorder="1" applyAlignment="1">
      <alignment horizontal="right" vertical="center"/>
    </xf>
    <xf numFmtId="179" fontId="5" fillId="0" borderId="8" xfId="1" applyNumberFormat="1" applyFont="1" applyFill="1" applyBorder="1" applyAlignment="1">
      <alignment horizontal="right" vertical="center"/>
    </xf>
    <xf numFmtId="178" fontId="5" fillId="0" borderId="8" xfId="2" applyNumberFormat="1" applyFont="1" applyFill="1" applyBorder="1" applyAlignment="1">
      <alignment horizontal="right" vertical="center"/>
    </xf>
    <xf numFmtId="0" fontId="2" fillId="0" borderId="0" xfId="1" applyFont="1" applyFill="1" applyAlignment="1">
      <alignment horizontal="right" vertical="center"/>
    </xf>
    <xf numFmtId="0" fontId="5" fillId="0" borderId="6" xfId="1" applyFont="1" applyFill="1" applyBorder="1" applyAlignment="1">
      <alignment vertical="center"/>
    </xf>
    <xf numFmtId="0" fontId="5" fillId="0" borderId="26" xfId="4" applyFont="1" applyFill="1" applyBorder="1" applyAlignment="1">
      <alignment horizontal="center" vertical="center" wrapText="1"/>
    </xf>
    <xf numFmtId="0" fontId="5" fillId="0" borderId="26" xfId="4" applyFont="1" applyFill="1" applyBorder="1" applyAlignment="1">
      <alignment horizontal="center" vertical="center"/>
    </xf>
    <xf numFmtId="0" fontId="7" fillId="0" borderId="8" xfId="4" applyFont="1" applyFill="1" applyBorder="1" applyAlignment="1">
      <alignment vertical="center"/>
    </xf>
    <xf numFmtId="176" fontId="5" fillId="0" borderId="9" xfId="1" applyNumberFormat="1" applyFont="1" applyFill="1" applyBorder="1" applyAlignment="1">
      <alignment horizontal="right" vertical="center" shrinkToFit="1"/>
    </xf>
    <xf numFmtId="0" fontId="5" fillId="0" borderId="12" xfId="1" applyFont="1" applyFill="1" applyBorder="1" applyAlignment="1">
      <alignment horizontal="distributed" vertical="center"/>
    </xf>
    <xf numFmtId="0" fontId="5" fillId="0" borderId="31" xfId="1" applyFont="1" applyFill="1" applyBorder="1" applyAlignment="1">
      <alignment horizontal="distributed" vertical="center"/>
    </xf>
    <xf numFmtId="0" fontId="7" fillId="0" borderId="8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right" vertical="center"/>
    </xf>
    <xf numFmtId="197" fontId="5" fillId="0" borderId="21" xfId="1" applyNumberFormat="1" applyFont="1" applyFill="1" applyBorder="1" applyAlignment="1">
      <alignment horizontal="right" vertical="center" shrinkToFit="1"/>
    </xf>
    <xf numFmtId="197" fontId="5" fillId="0" borderId="5" xfId="1" applyNumberFormat="1" applyFont="1" applyFill="1" applyBorder="1" applyAlignment="1">
      <alignment horizontal="right" vertical="center" shrinkToFit="1"/>
    </xf>
    <xf numFmtId="197" fontId="5" fillId="0" borderId="0" xfId="1" applyNumberFormat="1" applyFont="1" applyFill="1" applyBorder="1" applyAlignment="1">
      <alignment horizontal="right" vertical="center" shrinkToFit="1"/>
    </xf>
    <xf numFmtId="185" fontId="7" fillId="0" borderId="8" xfId="1" applyNumberFormat="1" applyFont="1" applyFill="1" applyBorder="1" applyAlignment="1">
      <alignment horizontal="right" vertical="center" shrinkToFit="1"/>
    </xf>
    <xf numFmtId="0" fontId="5" fillId="0" borderId="26" xfId="1" applyFont="1" applyFill="1" applyBorder="1" applyAlignment="1">
      <alignment horizontal="distributed" vertical="center"/>
    </xf>
    <xf numFmtId="0" fontId="5" fillId="0" borderId="14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20" xfId="1" applyFont="1" applyFill="1" applyBorder="1" applyAlignment="1">
      <alignment horizontal="center" vertical="center"/>
    </xf>
    <xf numFmtId="0" fontId="5" fillId="0" borderId="23" xfId="1" applyFont="1" applyFill="1" applyBorder="1" applyAlignment="1">
      <alignment horizontal="center" vertical="center"/>
    </xf>
    <xf numFmtId="188" fontId="5" fillId="0" borderId="7" xfId="1" applyNumberFormat="1" applyFont="1" applyBorder="1" applyAlignment="1">
      <alignment horizontal="center" vertical="center"/>
    </xf>
    <xf numFmtId="0" fontId="5" fillId="0" borderId="0" xfId="1" applyFont="1" applyFill="1" applyBorder="1" applyAlignment="1">
      <alignment horizontal="right" vertical="center"/>
    </xf>
    <xf numFmtId="188" fontId="7" fillId="0" borderId="7" xfId="1" applyNumberFormat="1" applyFont="1" applyBorder="1" applyAlignment="1">
      <alignment horizontal="center" vertical="center"/>
    </xf>
    <xf numFmtId="0" fontId="14" fillId="0" borderId="0" xfId="4" applyFont="1" applyFill="1" applyBorder="1" applyAlignment="1">
      <alignment vertical="center"/>
    </xf>
    <xf numFmtId="38" fontId="5" fillId="0" borderId="25" xfId="2" applyFont="1" applyFill="1" applyBorder="1" applyAlignment="1">
      <alignment horizontal="right" vertical="center"/>
    </xf>
    <xf numFmtId="38" fontId="5" fillId="0" borderId="8" xfId="2" applyFont="1" applyFill="1" applyBorder="1" applyAlignment="1">
      <alignment horizontal="right" vertical="center"/>
    </xf>
    <xf numFmtId="190" fontId="5" fillId="0" borderId="3" xfId="1" applyNumberFormat="1" applyFont="1" applyBorder="1" applyAlignment="1">
      <alignment horizontal="center" vertical="center"/>
    </xf>
    <xf numFmtId="190" fontId="7" fillId="0" borderId="4" xfId="1" applyNumberFormat="1" applyFont="1" applyBorder="1" applyAlignment="1">
      <alignment horizontal="center" vertical="center"/>
    </xf>
    <xf numFmtId="0" fontId="11" fillId="0" borderId="7" xfId="4" applyFont="1" applyFill="1" applyBorder="1" applyAlignment="1">
      <alignment horizontal="distributed" vertical="center" shrinkToFit="1"/>
    </xf>
    <xf numFmtId="198" fontId="5" fillId="0" borderId="0" xfId="2" applyNumberFormat="1" applyFont="1" applyFill="1" applyBorder="1" applyAlignment="1">
      <alignment horizontal="distributed" vertical="center"/>
    </xf>
    <xf numFmtId="49" fontId="2" fillId="0" borderId="0" xfId="1" applyNumberFormat="1" applyFont="1" applyFill="1" applyAlignment="1">
      <alignment horizontal="right" vertical="center"/>
    </xf>
    <xf numFmtId="38" fontId="5" fillId="0" borderId="0" xfId="2" applyFont="1" applyFill="1" applyBorder="1" applyAlignment="1" applyProtection="1">
      <alignment vertical="center"/>
      <protection locked="0"/>
    </xf>
    <xf numFmtId="185" fontId="7" fillId="0" borderId="0" xfId="9" applyNumberFormat="1" applyFont="1" applyFill="1" applyBorder="1" applyAlignment="1">
      <alignment vertical="center"/>
    </xf>
    <xf numFmtId="40" fontId="7" fillId="0" borderId="29" xfId="2" applyNumberFormat="1" applyFont="1" applyFill="1" applyBorder="1" applyAlignment="1">
      <alignment vertical="center"/>
    </xf>
    <xf numFmtId="40" fontId="7" fillId="0" borderId="31" xfId="2" applyNumberFormat="1" applyFont="1" applyFill="1" applyBorder="1" applyAlignment="1">
      <alignment vertical="center"/>
    </xf>
    <xf numFmtId="40" fontId="7" fillId="0" borderId="12" xfId="2" applyNumberFormat="1" applyFont="1" applyFill="1" applyBorder="1" applyAlignment="1">
      <alignment vertical="center"/>
    </xf>
    <xf numFmtId="0" fontId="7" fillId="0" borderId="22" xfId="1" applyFont="1" applyFill="1" applyBorder="1" applyAlignment="1">
      <alignment vertical="center"/>
    </xf>
    <xf numFmtId="197" fontId="5" fillId="0" borderId="37" xfId="1" applyNumberFormat="1" applyFont="1" applyFill="1" applyBorder="1" applyAlignment="1">
      <alignment horizontal="right" vertical="center" shrinkToFit="1"/>
    </xf>
    <xf numFmtId="197" fontId="5" fillId="0" borderId="38" xfId="1" applyNumberFormat="1" applyFont="1" applyFill="1" applyBorder="1" applyAlignment="1">
      <alignment horizontal="right" vertical="center" shrinkToFit="1"/>
    </xf>
    <xf numFmtId="197" fontId="5" fillId="0" borderId="28" xfId="1" applyNumberFormat="1" applyFont="1" applyFill="1" applyBorder="1" applyAlignment="1">
      <alignment horizontal="right" vertical="center" shrinkToFit="1"/>
    </xf>
    <xf numFmtId="197" fontId="5" fillId="0" borderId="33" xfId="1" applyNumberFormat="1" applyFont="1" applyFill="1" applyBorder="1" applyAlignment="1">
      <alignment horizontal="right" vertical="center" shrinkToFit="1"/>
    </xf>
    <xf numFmtId="197" fontId="5" fillId="0" borderId="39" xfId="1" applyNumberFormat="1" applyFont="1" applyFill="1" applyBorder="1" applyAlignment="1">
      <alignment horizontal="right" vertical="center" shrinkToFit="1"/>
    </xf>
    <xf numFmtId="197" fontId="5" fillId="0" borderId="29" xfId="1" applyNumberFormat="1" applyFont="1" applyFill="1" applyBorder="1" applyAlignment="1">
      <alignment horizontal="right" vertical="center" shrinkToFit="1"/>
    </xf>
    <xf numFmtId="0" fontId="17" fillId="0" borderId="8" xfId="0" applyFont="1" applyFill="1" applyBorder="1" applyAlignment="1">
      <alignment horizontal="center" vertical="center"/>
    </xf>
    <xf numFmtId="38" fontId="17" fillId="0" borderId="8" xfId="2" applyFont="1" applyFill="1" applyBorder="1" applyAlignment="1">
      <alignment horizontal="center" vertical="center"/>
    </xf>
    <xf numFmtId="0" fontId="17" fillId="0" borderId="25" xfId="0" applyFont="1" applyFill="1" applyBorder="1" applyAlignment="1">
      <alignment horizontal="center" vertical="center"/>
    </xf>
    <xf numFmtId="0" fontId="17" fillId="0" borderId="8" xfId="1" applyFont="1" applyFill="1" applyBorder="1" applyAlignment="1">
      <alignment horizontal="center" vertical="center"/>
    </xf>
    <xf numFmtId="41" fontId="7" fillId="0" borderId="0" xfId="9" applyNumberFormat="1" applyFont="1" applyFill="1" applyBorder="1" applyAlignment="1">
      <alignment horizontal="distributed" vertical="center"/>
    </xf>
    <xf numFmtId="38" fontId="7" fillId="0" borderId="8" xfId="9" applyFont="1" applyFill="1" applyBorder="1" applyAlignment="1">
      <alignment horizontal="right" vertical="center"/>
    </xf>
    <xf numFmtId="41" fontId="7" fillId="0" borderId="0" xfId="2" applyNumberFormat="1" applyFont="1" applyFill="1" applyBorder="1" applyAlignment="1">
      <alignment horizontal="distributed" vertical="center"/>
    </xf>
    <xf numFmtId="38" fontId="7" fillId="0" borderId="8" xfId="2" applyFont="1" applyFill="1" applyBorder="1" applyAlignment="1">
      <alignment horizontal="right" vertical="center"/>
    </xf>
    <xf numFmtId="197" fontId="7" fillId="0" borderId="8" xfId="7" applyNumberFormat="1" applyFont="1" applyFill="1" applyBorder="1" applyAlignment="1">
      <alignment horizontal="right" vertical="center" shrinkToFit="1"/>
    </xf>
    <xf numFmtId="0" fontId="21" fillId="0" borderId="0" xfId="0" applyFont="1" applyFill="1"/>
    <xf numFmtId="0" fontId="22" fillId="0" borderId="0" xfId="1" applyFont="1" applyFill="1" applyAlignment="1">
      <alignment vertical="center"/>
    </xf>
    <xf numFmtId="0" fontId="9" fillId="0" borderId="23" xfId="1" applyFont="1" applyFill="1" applyBorder="1" applyAlignment="1">
      <alignment horizontal="center" vertical="center"/>
    </xf>
    <xf numFmtId="0" fontId="9" fillId="0" borderId="5" xfId="1" applyFont="1" applyFill="1" applyBorder="1" applyAlignment="1">
      <alignment vertical="center"/>
    </xf>
    <xf numFmtId="0" fontId="9" fillId="0" borderId="6" xfId="1" applyFont="1" applyFill="1" applyBorder="1" applyAlignment="1">
      <alignment vertical="center"/>
    </xf>
    <xf numFmtId="0" fontId="9" fillId="0" borderId="9" xfId="1" applyFont="1" applyFill="1" applyBorder="1" applyAlignment="1">
      <alignment vertical="center"/>
    </xf>
    <xf numFmtId="0" fontId="17" fillId="0" borderId="0" xfId="1" applyFont="1" applyFill="1" applyBorder="1" applyAlignment="1">
      <alignment vertical="center"/>
    </xf>
    <xf numFmtId="0" fontId="9" fillId="0" borderId="0" xfId="1" applyFont="1" applyFill="1"/>
    <xf numFmtId="0" fontId="9" fillId="0" borderId="0" xfId="1" applyFont="1" applyFill="1" applyBorder="1"/>
    <xf numFmtId="0" fontId="9" fillId="0" borderId="26" xfId="1" applyFont="1" applyFill="1" applyBorder="1" applyAlignment="1">
      <alignment horizontal="center" vertical="center"/>
    </xf>
    <xf numFmtId="0" fontId="17" fillId="0" borderId="23" xfId="1" applyFont="1" applyFill="1" applyBorder="1" applyAlignment="1">
      <alignment horizontal="center" vertical="center"/>
    </xf>
    <xf numFmtId="0" fontId="17" fillId="0" borderId="26" xfId="1" applyFont="1" applyFill="1" applyBorder="1" applyAlignment="1">
      <alignment horizontal="center" vertical="center"/>
    </xf>
    <xf numFmtId="0" fontId="17" fillId="0" borderId="14" xfId="1" applyFont="1" applyFill="1" applyBorder="1" applyAlignment="1">
      <alignment horizontal="center" vertical="center"/>
    </xf>
    <xf numFmtId="0" fontId="17" fillId="0" borderId="7" xfId="1" applyFont="1" applyFill="1" applyBorder="1" applyAlignment="1">
      <alignment horizontal="center" vertical="center"/>
    </xf>
    <xf numFmtId="38" fontId="17" fillId="0" borderId="22" xfId="7" applyFont="1" applyFill="1" applyBorder="1" applyAlignment="1">
      <alignment horizontal="right" vertical="center"/>
    </xf>
    <xf numFmtId="38" fontId="17" fillId="0" borderId="0" xfId="7" applyFont="1" applyFill="1" applyBorder="1" applyAlignment="1">
      <alignment horizontal="right" vertical="center"/>
    </xf>
    <xf numFmtId="38" fontId="17" fillId="0" borderId="0" xfId="7" applyFont="1" applyFill="1" applyBorder="1" applyAlignment="1">
      <alignment vertical="center"/>
    </xf>
    <xf numFmtId="197" fontId="17" fillId="0" borderId="0" xfId="7" applyNumberFormat="1" applyFont="1" applyFill="1" applyBorder="1" applyAlignment="1">
      <alignment horizontal="right" vertical="center"/>
    </xf>
    <xf numFmtId="0" fontId="9" fillId="0" borderId="7" xfId="1" applyFont="1" applyFill="1" applyBorder="1" applyAlignment="1">
      <alignment horizontal="center" vertical="center"/>
    </xf>
    <xf numFmtId="38" fontId="9" fillId="0" borderId="22" xfId="7" applyFont="1" applyFill="1" applyBorder="1" applyAlignment="1">
      <alignment horizontal="right" vertical="center"/>
    </xf>
    <xf numFmtId="196" fontId="9" fillId="0" borderId="0" xfId="7" applyNumberFormat="1" applyFont="1" applyFill="1" applyBorder="1" applyAlignment="1">
      <alignment horizontal="right" vertical="center"/>
    </xf>
    <xf numFmtId="0" fontId="9" fillId="0" borderId="25" xfId="1" applyFont="1" applyFill="1" applyBorder="1" applyAlignment="1">
      <alignment vertical="center"/>
    </xf>
    <xf numFmtId="0" fontId="9" fillId="0" borderId="10" xfId="1" applyFont="1" applyFill="1" applyBorder="1" applyAlignment="1">
      <alignment vertical="center"/>
    </xf>
    <xf numFmtId="0" fontId="8" fillId="0" borderId="23" xfId="1" applyFont="1" applyFill="1" applyBorder="1" applyAlignment="1">
      <alignment vertical="distributed" textRotation="255" wrapText="1"/>
    </xf>
    <xf numFmtId="0" fontId="8" fillId="0" borderId="26" xfId="1" applyFont="1" applyFill="1" applyBorder="1" applyAlignment="1">
      <alignment vertical="distributed" textRotation="255" wrapText="1"/>
    </xf>
    <xf numFmtId="0" fontId="24" fillId="0" borderId="0" xfId="1" applyFont="1" applyFill="1" applyBorder="1" applyAlignment="1">
      <alignment horizontal="center" vertical="center"/>
    </xf>
    <xf numFmtId="0" fontId="24" fillId="0" borderId="0" xfId="1" applyFont="1" applyFill="1" applyBorder="1" applyAlignment="1">
      <alignment vertical="center"/>
    </xf>
    <xf numFmtId="184" fontId="24" fillId="0" borderId="0" xfId="1" applyNumberFormat="1" applyFont="1" applyFill="1" applyBorder="1" applyAlignment="1">
      <alignment horizontal="center" vertical="center"/>
    </xf>
    <xf numFmtId="191" fontId="24" fillId="0" borderId="0" xfId="1" applyNumberFormat="1" applyFont="1" applyFill="1" applyBorder="1" applyAlignment="1">
      <alignment vertical="center"/>
    </xf>
    <xf numFmtId="186" fontId="24" fillId="0" borderId="0" xfId="1" applyNumberFormat="1" applyFont="1" applyFill="1" applyBorder="1" applyAlignment="1">
      <alignment horizontal="center" vertical="center"/>
    </xf>
    <xf numFmtId="186" fontId="25" fillId="0" borderId="0" xfId="1" applyNumberFormat="1" applyFont="1" applyFill="1" applyBorder="1" applyAlignment="1">
      <alignment horizontal="center" vertical="center"/>
    </xf>
    <xf numFmtId="191" fontId="25" fillId="0" borderId="0" xfId="1" applyNumberFormat="1" applyFont="1" applyFill="1" applyBorder="1" applyAlignment="1">
      <alignment vertical="center"/>
    </xf>
    <xf numFmtId="0" fontId="25" fillId="0" borderId="0" xfId="1" applyFont="1" applyFill="1" applyBorder="1" applyAlignment="1">
      <alignment horizontal="center" vertical="center"/>
    </xf>
    <xf numFmtId="0" fontId="24" fillId="0" borderId="0" xfId="1" applyFont="1" applyFill="1" applyBorder="1" applyAlignment="1">
      <alignment horizontal="distributed" vertical="center"/>
    </xf>
    <xf numFmtId="191" fontId="24" fillId="0" borderId="0" xfId="1" applyNumberFormat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 wrapText="1"/>
    </xf>
    <xf numFmtId="0" fontId="7" fillId="0" borderId="0" xfId="1" applyFont="1" applyFill="1" applyBorder="1" applyAlignment="1">
      <alignment horizontal="distributed" vertical="center"/>
    </xf>
    <xf numFmtId="0" fontId="5" fillId="0" borderId="0" xfId="1" applyFont="1" applyFill="1" applyAlignment="1">
      <alignment horizontal="distributed" vertical="center" wrapText="1"/>
    </xf>
    <xf numFmtId="0" fontId="11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 applyProtection="1">
      <alignment horizontal="center" vertical="center" shrinkToFit="1"/>
    </xf>
    <xf numFmtId="0" fontId="5" fillId="0" borderId="0" xfId="1" applyFont="1" applyFill="1" applyBorder="1" applyAlignment="1" applyProtection="1">
      <alignment horizontal="distributed" vertical="center" shrinkToFit="1"/>
    </xf>
    <xf numFmtId="0" fontId="8" fillId="0" borderId="0" xfId="1" applyFont="1" applyFill="1" applyBorder="1" applyAlignment="1">
      <alignment horizontal="distributed" vertical="center"/>
    </xf>
    <xf numFmtId="0" fontId="8" fillId="0" borderId="0" xfId="1" applyFont="1" applyFill="1" applyBorder="1" applyAlignment="1">
      <alignment horizontal="distributed" vertical="center" indent="1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12" xfId="1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horizontal="center" vertical="center"/>
    </xf>
    <xf numFmtId="49" fontId="5" fillId="0" borderId="4" xfId="1" applyNumberFormat="1" applyFont="1" applyFill="1" applyBorder="1" applyAlignment="1">
      <alignment horizontal="center" vertical="center"/>
    </xf>
    <xf numFmtId="49" fontId="5" fillId="0" borderId="1" xfId="1" applyNumberFormat="1" applyFont="1" applyFill="1" applyBorder="1" applyAlignment="1">
      <alignment horizontal="center" vertical="center"/>
    </xf>
    <xf numFmtId="0" fontId="5" fillId="0" borderId="18" xfId="1" applyFont="1" applyFill="1" applyBorder="1" applyAlignment="1">
      <alignment horizontal="center" vertical="center" textRotation="255"/>
    </xf>
    <xf numFmtId="0" fontId="5" fillId="0" borderId="22" xfId="1" applyFont="1" applyFill="1" applyBorder="1" applyAlignment="1">
      <alignment horizontal="center" vertical="center" textRotation="255"/>
    </xf>
    <xf numFmtId="0" fontId="5" fillId="0" borderId="24" xfId="1" applyFont="1" applyFill="1" applyBorder="1" applyAlignment="1">
      <alignment horizontal="center" vertical="center" textRotation="255"/>
    </xf>
    <xf numFmtId="177" fontId="5" fillId="0" borderId="4" xfId="1" applyNumberFormat="1" applyFont="1" applyFill="1" applyBorder="1" applyAlignment="1">
      <alignment horizontal="center" vertical="center"/>
    </xf>
    <xf numFmtId="177" fontId="5" fillId="0" borderId="1" xfId="1" applyNumberFormat="1" applyFont="1" applyFill="1" applyBorder="1" applyAlignment="1">
      <alignment horizontal="center" vertical="center"/>
    </xf>
    <xf numFmtId="177" fontId="5" fillId="0" borderId="2" xfId="1" applyNumberFormat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2" fillId="0" borderId="0" xfId="4" applyFont="1" applyFill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distributed" vertical="center"/>
    </xf>
    <xf numFmtId="0" fontId="5" fillId="0" borderId="6" xfId="1" applyFont="1" applyFill="1" applyBorder="1" applyAlignment="1">
      <alignment horizontal="distributed" vertical="center"/>
    </xf>
    <xf numFmtId="186" fontId="7" fillId="0" borderId="0" xfId="4" applyNumberFormat="1" applyFont="1" applyFill="1" applyBorder="1" applyAlignment="1">
      <alignment horizontal="center" vertical="center"/>
    </xf>
    <xf numFmtId="186" fontId="7" fillId="0" borderId="7" xfId="4" applyNumberFormat="1" applyFont="1" applyFill="1" applyBorder="1" applyAlignment="1">
      <alignment horizontal="center" vertical="center"/>
    </xf>
    <xf numFmtId="0" fontId="5" fillId="0" borderId="0" xfId="4" applyFont="1" applyFill="1" applyAlignment="1">
      <alignment horizontal="center" vertical="center"/>
    </xf>
    <xf numFmtId="0" fontId="5" fillId="0" borderId="3" xfId="4" applyFont="1" applyFill="1" applyBorder="1" applyAlignment="1">
      <alignment horizontal="center" vertical="center"/>
    </xf>
    <xf numFmtId="0" fontId="5" fillId="0" borderId="26" xfId="4" applyFont="1" applyFill="1" applyBorder="1" applyAlignment="1">
      <alignment horizontal="center" vertical="center"/>
    </xf>
    <xf numFmtId="0" fontId="5" fillId="0" borderId="3" xfId="4" applyFont="1" applyFill="1" applyBorder="1" applyAlignment="1">
      <alignment horizontal="center" vertical="center" wrapText="1"/>
    </xf>
    <xf numFmtId="0" fontId="5" fillId="0" borderId="26" xfId="4" applyFont="1" applyFill="1" applyBorder="1" applyAlignment="1">
      <alignment horizontal="center" vertical="center" wrapText="1"/>
    </xf>
    <xf numFmtId="184" fontId="5" fillId="0" borderId="0" xfId="4" applyNumberFormat="1" applyFont="1" applyFill="1" applyBorder="1" applyAlignment="1">
      <alignment horizontal="center" vertical="center"/>
    </xf>
    <xf numFmtId="184" fontId="5" fillId="0" borderId="7" xfId="4" applyNumberFormat="1" applyFont="1" applyFill="1" applyBorder="1" applyAlignment="1">
      <alignment horizontal="center" vertical="center"/>
    </xf>
    <xf numFmtId="186" fontId="5" fillId="0" borderId="0" xfId="4" applyNumberFormat="1" applyFont="1" applyFill="1" applyBorder="1" applyAlignment="1">
      <alignment horizontal="center" vertical="center"/>
    </xf>
    <xf numFmtId="186" fontId="5" fillId="0" borderId="7" xfId="4" applyNumberFormat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distributed" vertical="center"/>
    </xf>
    <xf numFmtId="0" fontId="5" fillId="0" borderId="12" xfId="1" applyFont="1" applyFill="1" applyBorder="1" applyAlignment="1">
      <alignment horizontal="center" vertical="center" shrinkToFit="1"/>
    </xf>
    <xf numFmtId="0" fontId="5" fillId="0" borderId="13" xfId="1" applyFont="1" applyFill="1" applyBorder="1" applyAlignment="1">
      <alignment horizontal="center" vertical="center" shrinkToFit="1"/>
    </xf>
    <xf numFmtId="0" fontId="5" fillId="0" borderId="29" xfId="1" applyFont="1" applyFill="1" applyBorder="1" applyAlignment="1">
      <alignment horizontal="distributed" vertical="center"/>
    </xf>
    <xf numFmtId="0" fontId="5" fillId="0" borderId="30" xfId="1" applyFont="1" applyFill="1" applyBorder="1" applyAlignment="1">
      <alignment horizontal="distributed" vertical="center"/>
    </xf>
    <xf numFmtId="0" fontId="5" fillId="0" borderId="35" xfId="1" applyFont="1" applyFill="1" applyBorder="1" applyAlignment="1">
      <alignment horizontal="distributed" vertical="center"/>
    </xf>
    <xf numFmtId="0" fontId="5" fillId="0" borderId="36" xfId="1" applyFont="1" applyFill="1" applyBorder="1" applyAlignment="1">
      <alignment horizontal="distributed" vertical="center"/>
    </xf>
    <xf numFmtId="0" fontId="5" fillId="0" borderId="31" xfId="1" applyFont="1" applyFill="1" applyBorder="1" applyAlignment="1">
      <alignment horizontal="distributed" vertical="center"/>
    </xf>
    <xf numFmtId="0" fontId="5" fillId="0" borderId="32" xfId="1" applyFont="1" applyFill="1" applyBorder="1" applyAlignment="1">
      <alignment horizontal="distributed" vertical="center"/>
    </xf>
    <xf numFmtId="0" fontId="5" fillId="0" borderId="12" xfId="1" applyFont="1" applyFill="1" applyBorder="1" applyAlignment="1">
      <alignment horizontal="distributed" vertical="center"/>
    </xf>
    <xf numFmtId="0" fontId="5" fillId="0" borderId="13" xfId="1" applyFont="1" applyFill="1" applyBorder="1" applyAlignment="1">
      <alignment horizontal="distributed" vertical="center"/>
    </xf>
    <xf numFmtId="49" fontId="2" fillId="0" borderId="0" xfId="1" applyNumberFormat="1" applyFont="1" applyFill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0" fontId="5" fillId="0" borderId="0" xfId="1" applyFont="1" applyAlignment="1">
      <alignment horizontal="center" vertical="center"/>
    </xf>
    <xf numFmtId="49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5" fillId="0" borderId="18" xfId="1" applyFont="1" applyFill="1" applyBorder="1" applyAlignment="1">
      <alignment horizontal="center" vertical="center"/>
    </xf>
    <xf numFmtId="0" fontId="5" fillId="0" borderId="24" xfId="1" applyFont="1" applyFill="1" applyBorder="1" applyAlignment="1">
      <alignment horizontal="center" vertical="center"/>
    </xf>
    <xf numFmtId="0" fontId="5" fillId="0" borderId="18" xfId="1" applyFont="1" applyFill="1" applyBorder="1" applyAlignment="1">
      <alignment horizontal="distributed" vertical="center"/>
    </xf>
    <xf numFmtId="0" fontId="5" fillId="0" borderId="11" xfId="1" applyFont="1" applyFill="1" applyBorder="1" applyAlignment="1">
      <alignment horizontal="distributed" vertical="center"/>
    </xf>
    <xf numFmtId="0" fontId="5" fillId="0" borderId="24" xfId="1" applyFont="1" applyFill="1" applyBorder="1" applyAlignment="1">
      <alignment horizontal="distributed" vertical="center"/>
    </xf>
    <xf numFmtId="0" fontId="5" fillId="0" borderId="22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right" vertical="center"/>
    </xf>
    <xf numFmtId="188" fontId="5" fillId="0" borderId="0" xfId="1" applyNumberFormat="1" applyFont="1" applyBorder="1" applyAlignment="1">
      <alignment horizontal="center" vertical="center"/>
    </xf>
    <xf numFmtId="188" fontId="5" fillId="0" borderId="7" xfId="1" applyNumberFormat="1" applyFont="1" applyBorder="1" applyAlignment="1">
      <alignment horizontal="center" vertical="center"/>
    </xf>
    <xf numFmtId="188" fontId="7" fillId="0" borderId="0" xfId="1" applyNumberFormat="1" applyFont="1" applyBorder="1" applyAlignment="1">
      <alignment horizontal="center" vertical="center"/>
    </xf>
    <xf numFmtId="188" fontId="7" fillId="0" borderId="7" xfId="1" applyNumberFormat="1" applyFont="1" applyBorder="1" applyAlignment="1">
      <alignment horizontal="center" vertical="center"/>
    </xf>
    <xf numFmtId="0" fontId="7" fillId="0" borderId="0" xfId="1" applyFont="1" applyFill="1" applyBorder="1" applyAlignment="1">
      <alignment horizontal="right" vertical="center"/>
    </xf>
    <xf numFmtId="0" fontId="5" fillId="0" borderId="20" xfId="1" applyFont="1" applyFill="1" applyBorder="1" applyAlignment="1">
      <alignment horizontal="center" vertical="center"/>
    </xf>
    <xf numFmtId="0" fontId="5" fillId="0" borderId="23" xfId="1" applyFont="1" applyFill="1" applyBorder="1" applyAlignment="1">
      <alignment horizontal="center" vertical="center"/>
    </xf>
    <xf numFmtId="0" fontId="7" fillId="0" borderId="8" xfId="1" applyFont="1" applyFill="1" applyBorder="1" applyAlignment="1">
      <alignment horizontal="center" vertical="center"/>
    </xf>
    <xf numFmtId="0" fontId="7" fillId="0" borderId="9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left" vertical="center"/>
    </xf>
    <xf numFmtId="0" fontId="5" fillId="0" borderId="14" xfId="1" applyFont="1" applyFill="1" applyBorder="1" applyAlignment="1">
      <alignment horizontal="center" vertical="center" shrinkToFit="1"/>
    </xf>
    <xf numFmtId="0" fontId="5" fillId="0" borderId="16" xfId="1" applyFont="1" applyFill="1" applyBorder="1" applyAlignment="1">
      <alignment horizontal="center" vertical="center" shrinkToFit="1"/>
    </xf>
    <xf numFmtId="0" fontId="5" fillId="0" borderId="14" xfId="1" applyFont="1" applyFill="1" applyBorder="1" applyAlignment="1">
      <alignment horizontal="center" vertical="center" wrapText="1" shrinkToFit="1"/>
    </xf>
    <xf numFmtId="0" fontId="5" fillId="0" borderId="15" xfId="1" applyFont="1" applyFill="1" applyBorder="1" applyAlignment="1">
      <alignment horizontal="center" vertical="center" wrapText="1" shrinkToFit="1"/>
    </xf>
    <xf numFmtId="0" fontId="5" fillId="0" borderId="15" xfId="1" applyFont="1" applyFill="1" applyBorder="1" applyAlignment="1">
      <alignment horizontal="center" vertical="center" shrinkToFit="1"/>
    </xf>
    <xf numFmtId="0" fontId="5" fillId="0" borderId="5" xfId="1" applyFont="1" applyFill="1" applyBorder="1" applyAlignment="1">
      <alignment vertical="center" shrinkToFit="1"/>
    </xf>
    <xf numFmtId="0" fontId="5" fillId="0" borderId="6" xfId="1" applyFont="1" applyFill="1" applyBorder="1" applyAlignment="1">
      <alignment vertical="center" shrinkToFit="1"/>
    </xf>
    <xf numFmtId="0" fontId="2" fillId="0" borderId="0" xfId="1" applyFont="1" applyFill="1" applyAlignment="1">
      <alignment horizontal="center" vertical="center"/>
    </xf>
    <xf numFmtId="49" fontId="8" fillId="0" borderId="0" xfId="1" applyNumberFormat="1" applyFont="1" applyFill="1" applyAlignment="1">
      <alignment horizontal="center" vertical="center"/>
    </xf>
    <xf numFmtId="0" fontId="5" fillId="0" borderId="10" xfId="1" applyFont="1" applyFill="1" applyBorder="1" applyAlignment="1">
      <alignment horizontal="center" vertical="center" shrinkToFit="1"/>
    </xf>
    <xf numFmtId="0" fontId="5" fillId="0" borderId="11" xfId="1" applyFont="1" applyFill="1" applyBorder="1" applyAlignment="1">
      <alignment horizontal="center" vertical="center" shrinkToFit="1"/>
    </xf>
    <xf numFmtId="0" fontId="5" fillId="0" borderId="17" xfId="1" applyFont="1" applyFill="1" applyBorder="1" applyAlignment="1">
      <alignment horizontal="center" vertical="center" shrinkToFit="1"/>
    </xf>
    <xf numFmtId="0" fontId="5" fillId="0" borderId="23" xfId="1" applyFont="1" applyFill="1" applyBorder="1" applyAlignment="1">
      <alignment horizontal="center" vertical="center" shrinkToFit="1"/>
    </xf>
    <xf numFmtId="0" fontId="5" fillId="0" borderId="4" xfId="1" applyFont="1" applyFill="1" applyBorder="1" applyAlignment="1">
      <alignment horizontal="center" vertical="center" shrinkToFit="1"/>
    </xf>
    <xf numFmtId="0" fontId="5" fillId="0" borderId="1" xfId="1" applyFont="1" applyFill="1" applyBorder="1" applyAlignment="1">
      <alignment horizontal="center" vertical="center" shrinkToFit="1"/>
    </xf>
    <xf numFmtId="0" fontId="5" fillId="0" borderId="2" xfId="1" applyFont="1" applyFill="1" applyBorder="1" applyAlignment="1">
      <alignment horizontal="center" vertical="center" shrinkToFit="1"/>
    </xf>
    <xf numFmtId="0" fontId="5" fillId="0" borderId="18" xfId="1" applyFont="1" applyFill="1" applyBorder="1" applyAlignment="1">
      <alignment horizontal="center" vertical="center" shrinkToFit="1"/>
    </xf>
    <xf numFmtId="0" fontId="5" fillId="0" borderId="24" xfId="1" applyFont="1" applyFill="1" applyBorder="1" applyAlignment="1">
      <alignment horizontal="center" vertical="center" shrinkToFit="1"/>
    </xf>
    <xf numFmtId="189" fontId="5" fillId="0" borderId="4" xfId="1" applyNumberFormat="1" applyFont="1" applyFill="1" applyBorder="1" applyAlignment="1">
      <alignment horizontal="center" vertical="center" shrinkToFit="1"/>
    </xf>
    <xf numFmtId="189" fontId="5" fillId="0" borderId="17" xfId="1" applyNumberFormat="1" applyFont="1" applyFill="1" applyBorder="1" applyAlignment="1">
      <alignment horizontal="center" vertical="center" shrinkToFit="1"/>
    </xf>
    <xf numFmtId="189" fontId="5" fillId="0" borderId="23" xfId="1" applyNumberFormat="1" applyFont="1" applyFill="1" applyBorder="1" applyAlignment="1">
      <alignment horizontal="center" vertical="center" shrinkToFit="1"/>
    </xf>
    <xf numFmtId="189" fontId="5" fillId="0" borderId="18" xfId="1" applyNumberFormat="1" applyFont="1" applyFill="1" applyBorder="1" applyAlignment="1">
      <alignment horizontal="center" vertical="center" shrinkToFit="1"/>
    </xf>
    <xf numFmtId="189" fontId="5" fillId="0" borderId="24" xfId="1" applyNumberFormat="1" applyFont="1" applyFill="1" applyBorder="1" applyAlignment="1">
      <alignment horizontal="center" vertical="center" shrinkToFit="1"/>
    </xf>
    <xf numFmtId="0" fontId="5" fillId="0" borderId="0" xfId="1" applyFont="1" applyFill="1" applyAlignment="1">
      <alignment vertical="center" shrinkToFit="1"/>
    </xf>
    <xf numFmtId="0" fontId="5" fillId="0" borderId="7" xfId="1" applyFont="1" applyFill="1" applyBorder="1" applyAlignment="1">
      <alignment vertical="center" shrinkToFit="1"/>
    </xf>
    <xf numFmtId="0" fontId="9" fillId="0" borderId="0" xfId="1" applyFont="1" applyFill="1" applyBorder="1" applyAlignment="1">
      <alignment horizontal="center" vertical="center"/>
    </xf>
    <xf numFmtId="0" fontId="9" fillId="0" borderId="7" xfId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0" fontId="9" fillId="0" borderId="2" xfId="1" applyFont="1" applyFill="1" applyBorder="1" applyAlignment="1">
      <alignment horizontal="center" vertical="center"/>
    </xf>
    <xf numFmtId="38" fontId="17" fillId="0" borderId="0" xfId="2" applyFont="1" applyFill="1" applyBorder="1" applyAlignment="1">
      <alignment horizontal="center" vertical="center"/>
    </xf>
    <xf numFmtId="177" fontId="17" fillId="0" borderId="4" xfId="1" applyNumberFormat="1" applyFont="1" applyFill="1" applyBorder="1" applyAlignment="1">
      <alignment horizontal="center" vertical="center"/>
    </xf>
    <xf numFmtId="177" fontId="17" fillId="0" borderId="1" xfId="1" applyNumberFormat="1" applyFont="1" applyFill="1" applyBorder="1" applyAlignment="1">
      <alignment horizontal="center" vertical="center"/>
    </xf>
    <xf numFmtId="38" fontId="9" fillId="0" borderId="0" xfId="2" applyFont="1" applyFill="1" applyBorder="1" applyAlignment="1">
      <alignment horizontal="center" vertical="center"/>
    </xf>
    <xf numFmtId="177" fontId="9" fillId="0" borderId="4" xfId="1" applyNumberFormat="1" applyFont="1" applyFill="1" applyBorder="1" applyAlignment="1">
      <alignment horizontal="center" vertical="center"/>
    </xf>
    <xf numFmtId="177" fontId="9" fillId="0" borderId="1" xfId="1" applyNumberFormat="1" applyFont="1" applyFill="1" applyBorder="1" applyAlignment="1">
      <alignment horizontal="center" vertical="center"/>
    </xf>
    <xf numFmtId="177" fontId="9" fillId="0" borderId="2" xfId="1" applyNumberFormat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center" vertical="distributed" textRotation="255" wrapText="1"/>
    </xf>
    <xf numFmtId="0" fontId="8" fillId="0" borderId="17" xfId="1" applyFont="1" applyFill="1" applyBorder="1" applyAlignment="1">
      <alignment horizontal="center" vertical="distributed" textRotation="255" wrapText="1"/>
    </xf>
    <xf numFmtId="0" fontId="8" fillId="0" borderId="19" xfId="1" applyFont="1" applyFill="1" applyBorder="1" applyAlignment="1">
      <alignment horizontal="center" vertical="distributed" textRotation="255" wrapText="1"/>
    </xf>
    <xf numFmtId="0" fontId="8" fillId="0" borderId="23" xfId="1" applyFont="1" applyFill="1" applyBorder="1" applyAlignment="1">
      <alignment horizontal="center" vertical="distributed" textRotation="255" wrapText="1"/>
    </xf>
    <xf numFmtId="0" fontId="8" fillId="0" borderId="17" xfId="1" applyFont="1" applyFill="1" applyBorder="1" applyAlignment="1">
      <alignment horizontal="center" vertical="distributed" textRotation="255"/>
    </xf>
    <xf numFmtId="0" fontId="8" fillId="0" borderId="19" xfId="1" applyFont="1" applyFill="1" applyBorder="1" applyAlignment="1">
      <alignment horizontal="center" vertical="distributed" textRotation="255"/>
    </xf>
    <xf numFmtId="0" fontId="8" fillId="0" borderId="23" xfId="1" applyFont="1" applyFill="1" applyBorder="1" applyAlignment="1">
      <alignment horizontal="center" vertical="distributed" textRotation="255"/>
    </xf>
    <xf numFmtId="0" fontId="8" fillId="0" borderId="17" xfId="1" applyFont="1" applyFill="1" applyBorder="1" applyAlignment="1">
      <alignment horizontal="center" vertical="center" wrapText="1"/>
    </xf>
    <xf numFmtId="0" fontId="8" fillId="0" borderId="19" xfId="1" applyFont="1" applyFill="1" applyBorder="1" applyAlignment="1">
      <alignment horizontal="center" vertical="center" wrapText="1"/>
    </xf>
    <xf numFmtId="0" fontId="8" fillId="0" borderId="23" xfId="1" applyFont="1" applyFill="1" applyBorder="1" applyAlignment="1">
      <alignment horizontal="center" vertical="center" wrapText="1"/>
    </xf>
    <xf numFmtId="0" fontId="8" fillId="0" borderId="11" xfId="1" applyFont="1" applyFill="1" applyBorder="1" applyAlignment="1">
      <alignment horizontal="center" vertical="center"/>
    </xf>
    <xf numFmtId="0" fontId="8" fillId="0" borderId="7" xfId="1" applyFont="1" applyFill="1" applyBorder="1" applyAlignment="1">
      <alignment horizontal="center" vertical="center"/>
    </xf>
    <xf numFmtId="0" fontId="8" fillId="0" borderId="13" xfId="1" applyFont="1" applyFill="1" applyBorder="1" applyAlignment="1">
      <alignment horizontal="center" vertical="center"/>
    </xf>
    <xf numFmtId="0" fontId="8" fillId="0" borderId="18" xfId="1" applyFont="1" applyFill="1" applyBorder="1" applyAlignment="1">
      <alignment horizontal="center" vertical="distributed" textRotation="255" wrapText="1"/>
    </xf>
    <xf numFmtId="0" fontId="8" fillId="0" borderId="22" xfId="1" applyFont="1" applyFill="1" applyBorder="1" applyAlignment="1">
      <alignment horizontal="center" vertical="distributed" textRotation="255" wrapText="1"/>
    </xf>
    <xf numFmtId="0" fontId="8" fillId="0" borderId="24" xfId="1" applyFont="1" applyFill="1" applyBorder="1" applyAlignment="1">
      <alignment horizontal="center" vertical="distributed" textRotation="255" wrapText="1"/>
    </xf>
    <xf numFmtId="0" fontId="8" fillId="0" borderId="18" xfId="1" applyFont="1" applyFill="1" applyBorder="1" applyAlignment="1">
      <alignment horizontal="center" vertical="center" wrapText="1"/>
    </xf>
    <xf numFmtId="0" fontId="8" fillId="0" borderId="10" xfId="1" applyFont="1" applyFill="1" applyBorder="1" applyAlignment="1">
      <alignment horizontal="center" vertical="center" wrapText="1"/>
    </xf>
    <xf numFmtId="0" fontId="8" fillId="0" borderId="11" xfId="1" applyFont="1" applyFill="1" applyBorder="1" applyAlignment="1">
      <alignment horizontal="center" vertical="center" wrapText="1"/>
    </xf>
    <xf numFmtId="0" fontId="8" fillId="0" borderId="22" xfId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 wrapText="1"/>
    </xf>
    <xf numFmtId="189" fontId="17" fillId="0" borderId="18" xfId="1" applyNumberFormat="1" applyFont="1" applyFill="1" applyBorder="1" applyAlignment="1">
      <alignment horizontal="center" vertical="center"/>
    </xf>
    <xf numFmtId="189" fontId="17" fillId="0" borderId="10" xfId="1" applyNumberFormat="1" applyFont="1" applyFill="1" applyBorder="1" applyAlignment="1">
      <alignment horizontal="center" vertical="center"/>
    </xf>
    <xf numFmtId="189" fontId="9" fillId="0" borderId="18" xfId="1" applyNumberFormat="1" applyFont="1" applyFill="1" applyBorder="1" applyAlignment="1">
      <alignment horizontal="center" vertical="center"/>
    </xf>
    <xf numFmtId="189" fontId="9" fillId="0" borderId="10" xfId="1" applyNumberFormat="1" applyFont="1" applyFill="1" applyBorder="1" applyAlignment="1">
      <alignment horizontal="center" vertical="center"/>
    </xf>
    <xf numFmtId="189" fontId="9" fillId="0" borderId="11" xfId="1" applyNumberFormat="1" applyFont="1" applyFill="1" applyBorder="1" applyAlignment="1">
      <alignment horizontal="center" vertical="center"/>
    </xf>
    <xf numFmtId="0" fontId="9" fillId="0" borderId="10" xfId="1" applyFont="1" applyFill="1" applyBorder="1" applyAlignment="1">
      <alignment horizontal="center" vertical="center"/>
    </xf>
    <xf numFmtId="0" fontId="9" fillId="0" borderId="11" xfId="1" applyFont="1" applyFill="1" applyBorder="1" applyAlignment="1">
      <alignment horizontal="center" vertical="center"/>
    </xf>
    <xf numFmtId="0" fontId="9" fillId="0" borderId="12" xfId="1" applyFont="1" applyFill="1" applyBorder="1" applyAlignment="1">
      <alignment horizontal="center" vertical="center"/>
    </xf>
    <xf numFmtId="0" fontId="9" fillId="0" borderId="13" xfId="1" applyFont="1" applyFill="1" applyBorder="1" applyAlignment="1">
      <alignment horizontal="center" vertical="center"/>
    </xf>
    <xf numFmtId="0" fontId="23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5" fillId="0" borderId="1" xfId="4" applyFont="1" applyFill="1" applyBorder="1" applyAlignment="1">
      <alignment horizontal="center" vertical="center"/>
    </xf>
    <xf numFmtId="0" fontId="5" fillId="0" borderId="2" xfId="4" applyFont="1" applyFill="1" applyBorder="1" applyAlignment="1">
      <alignment horizontal="center" vertical="center"/>
    </xf>
    <xf numFmtId="0" fontId="5" fillId="0" borderId="5" xfId="4" applyFont="1" applyFill="1" applyBorder="1" applyAlignment="1">
      <alignment horizontal="distributed" vertical="center"/>
    </xf>
    <xf numFmtId="0" fontId="5" fillId="0" borderId="6" xfId="4" applyFont="1" applyFill="1" applyBorder="1" applyAlignment="1">
      <alignment horizontal="distributed" vertical="center"/>
    </xf>
    <xf numFmtId="0" fontId="8" fillId="0" borderId="0" xfId="4" applyFont="1" applyFill="1" applyAlignment="1">
      <alignment horizontal="left" vertical="top" wrapText="1"/>
    </xf>
    <xf numFmtId="187" fontId="11" fillId="0" borderId="0" xfId="2" applyNumberFormat="1" applyFont="1" applyFill="1" applyBorder="1" applyAlignment="1">
      <alignment horizontal="left" vertical="center"/>
    </xf>
    <xf numFmtId="187" fontId="11" fillId="0" borderId="7" xfId="2" applyNumberFormat="1" applyFont="1" applyFill="1" applyBorder="1" applyAlignment="1">
      <alignment horizontal="left" vertical="center"/>
    </xf>
    <xf numFmtId="3" fontId="5" fillId="0" borderId="0" xfId="2" applyNumberFormat="1" applyFont="1" applyFill="1" applyBorder="1" applyAlignment="1">
      <alignment horizontal="center" vertical="center"/>
    </xf>
    <xf numFmtId="187" fontId="5" fillId="0" borderId="24" xfId="2" applyNumberFormat="1" applyFont="1" applyFill="1" applyBorder="1" applyAlignment="1">
      <alignment horizontal="center" vertical="center"/>
    </xf>
    <xf numFmtId="187" fontId="5" fillId="0" borderId="12" xfId="2" applyNumberFormat="1" applyFont="1" applyFill="1" applyBorder="1" applyAlignment="1">
      <alignment horizontal="center" vertical="center"/>
    </xf>
    <xf numFmtId="187" fontId="11" fillId="0" borderId="22" xfId="2" applyNumberFormat="1" applyFont="1" applyFill="1" applyBorder="1" applyAlignment="1">
      <alignment horizontal="left" vertical="center"/>
    </xf>
    <xf numFmtId="0" fontId="5" fillId="0" borderId="25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3" fontId="5" fillId="0" borderId="8" xfId="2" applyNumberFormat="1" applyFont="1" applyFill="1" applyBorder="1" applyAlignment="1">
      <alignment horizontal="center" vertical="center"/>
    </xf>
    <xf numFmtId="187" fontId="5" fillId="0" borderId="1" xfId="2" applyNumberFormat="1" applyFont="1" applyFill="1" applyBorder="1" applyAlignment="1">
      <alignment horizontal="center" vertical="center"/>
    </xf>
    <xf numFmtId="0" fontId="5" fillId="0" borderId="15" xfId="1" applyFont="1" applyFill="1" applyBorder="1" applyAlignment="1">
      <alignment horizontal="center" vertical="center"/>
    </xf>
    <xf numFmtId="0" fontId="5" fillId="0" borderId="16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187" fontId="11" fillId="0" borderId="22" xfId="2" applyNumberFormat="1" applyFont="1" applyFill="1" applyBorder="1" applyAlignment="1">
      <alignment horizontal="left" vertical="top" wrapText="1"/>
    </xf>
    <xf numFmtId="187" fontId="11" fillId="0" borderId="0" xfId="2" applyNumberFormat="1" applyFont="1" applyFill="1" applyBorder="1" applyAlignment="1">
      <alignment horizontal="left" vertical="top"/>
    </xf>
    <xf numFmtId="187" fontId="11" fillId="0" borderId="22" xfId="2" applyNumberFormat="1" applyFont="1" applyFill="1" applyBorder="1" applyAlignment="1">
      <alignment horizontal="left" vertical="top"/>
    </xf>
    <xf numFmtId="187" fontId="11" fillId="0" borderId="24" xfId="2" applyNumberFormat="1" applyFont="1" applyFill="1" applyBorder="1" applyAlignment="1">
      <alignment horizontal="left" vertical="top"/>
    </xf>
    <xf numFmtId="187" fontId="11" fillId="0" borderId="12" xfId="2" applyNumberFormat="1" applyFont="1" applyFill="1" applyBorder="1" applyAlignment="1">
      <alignment horizontal="left" vertical="top"/>
    </xf>
    <xf numFmtId="49" fontId="5" fillId="0" borderId="8" xfId="1" applyNumberFormat="1" applyFont="1" applyFill="1" applyBorder="1" applyAlignment="1">
      <alignment horizontal="center" vertical="center"/>
    </xf>
    <xf numFmtId="3" fontId="5" fillId="0" borderId="5" xfId="2" applyNumberFormat="1" applyFont="1" applyFill="1" applyBorder="1" applyAlignment="1">
      <alignment horizontal="center" vertical="center"/>
    </xf>
    <xf numFmtId="0" fontId="5" fillId="0" borderId="21" xfId="1" applyFont="1" applyFill="1" applyBorder="1" applyAlignment="1">
      <alignment horizontal="center" vertical="center"/>
    </xf>
  </cellXfs>
  <cellStyles count="10">
    <cellStyle name="パーセント" xfId="8" builtinId="5"/>
    <cellStyle name="桁区切り" xfId="7" builtinId="6"/>
    <cellStyle name="桁区切り 2" xfId="2" xr:uid="{00000000-0005-0000-0000-000002000000}"/>
    <cellStyle name="桁区切り 2 2" xfId="9" xr:uid="{00000000-0005-0000-0000-000003000000}"/>
    <cellStyle name="標準" xfId="0" builtinId="0"/>
    <cellStyle name="標準 2" xfId="1" xr:uid="{00000000-0005-0000-0000-000005000000}"/>
    <cellStyle name="標準 2 2" xfId="4" xr:uid="{00000000-0005-0000-0000-000006000000}"/>
    <cellStyle name="標準 3" xfId="3" xr:uid="{00000000-0005-0000-0000-000007000000}"/>
    <cellStyle name="標準 4" xfId="5" xr:uid="{00000000-0005-0000-0000-000008000000}"/>
    <cellStyle name="標準 5" xfId="6" xr:uid="{00000000-0005-0000-0000-000009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900" b="0">
                <a:latin typeface="ＭＳ 明朝" panose="02020609040205080304" pitchFamily="17" charset="-128"/>
                <a:ea typeface="ＭＳ 明朝" panose="02020609040205080304" pitchFamily="17" charset="-128"/>
              </a:rPr>
              <a:t>令和６年 年齢別職員構成比</a:t>
            </a:r>
          </a:p>
        </c:rich>
      </c:tx>
      <c:layout>
        <c:manualLayout>
          <c:xMode val="edge"/>
          <c:yMode val="edge"/>
          <c:x val="0.20531974773190012"/>
          <c:y val="5.125214643585713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625808936596446"/>
          <c:y val="0.24179007201531916"/>
          <c:w val="0.54328706300382235"/>
          <c:h val="0.55214636859709698"/>
        </c:manualLayout>
      </c:layout>
      <c:pieChart>
        <c:varyColors val="1"/>
        <c:ser>
          <c:idx val="0"/>
          <c:order val="0"/>
          <c:spPr>
            <a:gradFill>
              <a:gsLst>
                <a:gs pos="0">
                  <a:schemeClr val="accent1">
                    <a:tint val="66000"/>
                    <a:satMod val="160000"/>
                  </a:schemeClr>
                </a:gs>
                <a:gs pos="50000">
                  <a:schemeClr val="accent1">
                    <a:tint val="44500"/>
                    <a:satMod val="160000"/>
                  </a:schemeClr>
                </a:gs>
                <a:gs pos="100000">
                  <a:schemeClr val="accent1">
                    <a:tint val="23500"/>
                    <a:satMod val="160000"/>
                  </a:schemeClr>
                </a:gs>
              </a:gsLst>
              <a:lin ang="5400000" scaled="0"/>
            </a:gradFill>
          </c:spPr>
          <c:dPt>
            <c:idx val="1"/>
            <c:bubble3D val="0"/>
            <c:spPr>
              <a:solidFill>
                <a:sysClr val="window" lastClr="FF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21AC-4963-890B-0A96734332CB}"/>
              </c:ext>
            </c:extLst>
          </c:dPt>
          <c:dPt>
            <c:idx val="2"/>
            <c:bubble3D val="0"/>
            <c:spPr>
              <a:pattFill prst="ltUpDiag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21AC-4963-890B-0A96734332CB}"/>
              </c:ext>
            </c:extLst>
          </c:dPt>
          <c:dPt>
            <c:idx val="3"/>
            <c:bubble3D val="0"/>
            <c:spPr>
              <a:pattFill prst="pct20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21AC-4963-890B-0A96734332CB}"/>
              </c:ext>
            </c:extLst>
          </c:dPt>
          <c:dPt>
            <c:idx val="4"/>
            <c:bubble3D val="0"/>
            <c:spPr>
              <a:pattFill prst="ltHorz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21AC-4963-890B-0A96734332CB}"/>
              </c:ext>
            </c:extLst>
          </c:dPt>
          <c:dLbls>
            <c:dLbl>
              <c:idx val="0"/>
              <c:layout>
                <c:manualLayout>
                  <c:x val="-0.15195061705583099"/>
                  <c:y val="-1.328822875406839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AC-4963-890B-0A96734332CB}"/>
                </c:ext>
              </c:extLst>
            </c:dLbl>
            <c:dLbl>
              <c:idx val="1"/>
              <c:layout>
                <c:manualLayout>
                  <c:x val="6.6802620664259654E-2"/>
                  <c:y val="-4.2905176130489846E-3"/>
                </c:manualLayout>
              </c:layout>
              <c:tx>
                <c:rich>
                  <a:bodyPr/>
                  <a:lstStyle/>
                  <a:p>
                    <a:fld id="{BFA62968-582D-4833-AA90-EE9CF60EBE44}" type="CATEGORYNAME">
                      <a:rPr lang="ja-JP" altLang="en-US" sz="800"/>
                      <a:pPr/>
                      <a:t>[分類名]</a:t>
                    </a:fld>
                    <a:endParaRPr lang="ja-JP" altLang="en-US" sz="800" baseline="0"/>
                  </a:p>
                  <a:p>
                    <a:fld id="{A363020E-3755-4D12-A4AC-CADF1D80D081}" type="PERCENTAGE">
                      <a:rPr lang="en-US" altLang="ja-JP" sz="800"/>
                      <a:pPr/>
                      <a:t>[パーセンテージ]</a:t>
                    </a:fld>
                    <a:endParaRPr lang="ja-JP" altLang="en-US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21AC-4963-890B-0A96734332CB}"/>
                </c:ext>
              </c:extLst>
            </c:dLbl>
            <c:dLbl>
              <c:idx val="2"/>
              <c:layout>
                <c:manualLayout>
                  <c:x val="-0.22734319227076116"/>
                  <c:y val="9.9839548957636852E-3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/>
                    </a:pPr>
                    <a:fld id="{36208CD7-CA5F-4AA5-BBB7-8A2F4BCF4B10}" type="CATEGORYNAME">
                      <a:rPr lang="ja-JP" altLang="en-US" sz="800"/>
                      <a:pPr>
                        <a:defRPr/>
                      </a:pPr>
                      <a:t>[分類名]</a:t>
                    </a:fld>
                    <a:r>
                      <a:rPr lang="ja-JP" altLang="en-US" sz="800" baseline="0"/>
                      <a:t>
</a:t>
                    </a:r>
                    <a:fld id="{B1A5BB8D-3102-4EB2-8108-DC7ABBF4CE54}" type="PERCENTAGE">
                      <a:rPr lang="en-US" altLang="ja-JP" sz="800" baseline="0"/>
                      <a:pPr>
                        <a:defRPr/>
                      </a:pPr>
                      <a:t>[パーセンテージ]</a:t>
                    </a:fld>
                    <a:endParaRPr lang="ja-JP" altLang="en-US" sz="800" baseline="0"/>
                  </a:p>
                </c:rich>
              </c:tx>
              <c:numFmt formatCode="0.0%" sourceLinked="0"/>
              <c:spPr>
                <a:solidFill>
                  <a:schemeClr val="bg1"/>
                </a:solidFill>
              </c:sp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9437842939150074"/>
                      <c:h val="0.12000379971615853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21AC-4963-890B-0A96734332CB}"/>
                </c:ext>
              </c:extLst>
            </c:dLbl>
            <c:dLbl>
              <c:idx val="3"/>
              <c:layout>
                <c:manualLayout>
                  <c:x val="7.0476389603935943E-2"/>
                  <c:y val="-0.16618506825273599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/>
                    </a:pPr>
                    <a:fld id="{6AFD4A06-95C4-418C-A37F-BC02C294C821}" type="CATEGORYNAME">
                      <a:rPr lang="ja-JP" altLang="en-US" sz="800"/>
                      <a:pPr>
                        <a:defRPr/>
                      </a:pPr>
                      <a:t>[分類名]</a:t>
                    </a:fld>
                    <a:r>
                      <a:rPr lang="ja-JP" altLang="en-US" sz="800" baseline="0"/>
                      <a:t>
</a:t>
                    </a:r>
                    <a:fld id="{5C828DC1-9883-4E9D-B971-76154DBFB3DD}" type="PERCENTAGE">
                      <a:rPr lang="en-US" altLang="ja-JP" sz="800" baseline="0"/>
                      <a:pPr>
                        <a:defRPr/>
                      </a:pPr>
                      <a:t>[パーセンテージ]</a:t>
                    </a:fld>
                    <a:endParaRPr lang="ja-JP" altLang="en-US" sz="800" baseline="0"/>
                  </a:p>
                </c:rich>
              </c:tx>
              <c:numFmt formatCode="0.0%" sourceLinked="0"/>
              <c:spPr>
                <a:solidFill>
                  <a:schemeClr val="bg1"/>
                </a:solidFill>
              </c:sp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9551514535285452"/>
                      <c:h val="0.10726003337461956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21AC-4963-890B-0A96734332CB}"/>
                </c:ext>
              </c:extLst>
            </c:dLbl>
            <c:dLbl>
              <c:idx val="4"/>
              <c:layout>
                <c:manualLayout>
                  <c:x val="0.21824928556954304"/>
                  <c:y val="9.5606009572207482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/>
                    </a:pPr>
                    <a:fld id="{83A80AE6-B4F5-4251-8EDC-5BEED7428979}" type="CATEGORYNAME">
                      <a:rPr lang="ja-JP" altLang="en-US" sz="800"/>
                      <a:pPr>
                        <a:defRPr/>
                      </a:pPr>
                      <a:t>[分類名]</a:t>
                    </a:fld>
                    <a:r>
                      <a:rPr lang="ja-JP" altLang="en-US" sz="800" baseline="0"/>
                      <a:t>
</a:t>
                    </a:r>
                    <a:fld id="{3D38669B-32A4-45D5-9346-458733A0B091}" type="PERCENTAGE">
                      <a:rPr lang="en-US" altLang="ja-JP" sz="800" baseline="0"/>
                      <a:pPr>
                        <a:defRPr/>
                      </a:pPr>
                      <a:t>[パーセンテージ]</a:t>
                    </a:fld>
                    <a:endParaRPr lang="ja-JP" altLang="en-US" sz="800" baseline="0"/>
                  </a:p>
                </c:rich>
              </c:tx>
              <c:numFmt formatCode="0.0%" sourceLinked="0"/>
              <c:spPr>
                <a:solidFill>
                  <a:schemeClr val="bg1"/>
                </a:solidFill>
              </c:sp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8187455381660886"/>
                      <c:h val="0.11150795548846588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21AC-4963-890B-0A96734332CB}"/>
                </c:ext>
              </c:extLst>
            </c:dLbl>
            <c:numFmt formatCode="0.0%" sourceLinked="0"/>
            <c:spPr>
              <a:solidFill>
                <a:schemeClr val="bg1"/>
              </a:solidFill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'14-14・15'!$N$40:$R$40</c:f>
              <c:strCache>
                <c:ptCount val="5"/>
                <c:pt idx="0">
                  <c:v>19歳以下</c:v>
                </c:pt>
                <c:pt idx="1">
                  <c:v>20～29歳</c:v>
                </c:pt>
                <c:pt idx="2">
                  <c:v>30～39歳</c:v>
                </c:pt>
                <c:pt idx="3">
                  <c:v>40～49歳</c:v>
                </c:pt>
                <c:pt idx="4">
                  <c:v>50歳以上</c:v>
                </c:pt>
              </c:strCache>
            </c:strRef>
          </c:cat>
          <c:val>
            <c:numRef>
              <c:f>'14-14・15'!$N$46:$R$46</c:f>
              <c:numCache>
                <c:formatCode>0.0;[Red]0.0</c:formatCode>
                <c:ptCount val="5"/>
                <c:pt idx="0">
                  <c:v>0.12135922330097086</c:v>
                </c:pt>
                <c:pt idx="1">
                  <c:v>8.1310679611650496</c:v>
                </c:pt>
                <c:pt idx="2">
                  <c:v>30.461165048543688</c:v>
                </c:pt>
                <c:pt idx="3">
                  <c:v>28.762135922330096</c:v>
                </c:pt>
                <c:pt idx="4">
                  <c:v>32.524271844660198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1AC-4963-890B-0A96734332CB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17318</xdr:colOff>
      <xdr:row>34</xdr:row>
      <xdr:rowOff>129886</xdr:rowOff>
    </xdr:from>
    <xdr:to>
      <xdr:col>11</xdr:col>
      <xdr:colOff>311727</xdr:colOff>
      <xdr:row>48</xdr:row>
      <xdr:rowOff>116033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22&#24180;&#35519;&#26619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52"/>
  <sheetViews>
    <sheetView tabSelected="1" view="pageBreakPreview" zoomScaleNormal="100" zoomScaleSheetLayoutView="100" workbookViewId="0">
      <selection activeCell="C25" sqref="C25:D25"/>
    </sheetView>
  </sheetViews>
  <sheetFormatPr defaultColWidth="9" defaultRowHeight="12" x14ac:dyDescent="0.2"/>
  <cols>
    <col min="1" max="2" width="2.453125" style="67" customWidth="1"/>
    <col min="3" max="3" width="8.90625" style="67" customWidth="1"/>
    <col min="4" max="4" width="12.453125" style="67" customWidth="1"/>
    <col min="5" max="5" width="3.7265625" style="67" customWidth="1"/>
    <col min="6" max="6" width="11.90625" style="67" customWidth="1"/>
    <col min="7" max="7" width="8.90625" style="67" customWidth="1"/>
    <col min="8" max="8" width="10.26953125" style="67" customWidth="1"/>
    <col min="9" max="9" width="11.90625" style="67" customWidth="1"/>
    <col min="10" max="10" width="7.36328125" style="67" customWidth="1"/>
    <col min="11" max="11" width="9.36328125" style="67" customWidth="1"/>
    <col min="12" max="12" width="11.90625" style="67" customWidth="1"/>
    <col min="13" max="13" width="7.36328125" style="67" customWidth="1"/>
    <col min="14" max="14" width="9.36328125" style="67" customWidth="1"/>
    <col min="15" max="15" width="11.90625" style="67" customWidth="1"/>
    <col min="16" max="16" width="7.36328125" style="67" customWidth="1"/>
    <col min="17" max="17" width="9.36328125" style="67" customWidth="1"/>
    <col min="18" max="18" width="11.90625" style="67" customWidth="1"/>
    <col min="19" max="19" width="7.36328125" style="67" customWidth="1"/>
    <col min="20" max="20" width="9.36328125" style="67" customWidth="1"/>
    <col min="21" max="21" width="4" style="313" customWidth="1"/>
    <col min="22" max="16384" width="9" style="67"/>
  </cols>
  <sheetData>
    <row r="1" spans="1:22" ht="20.149999999999999" customHeight="1" x14ac:dyDescent="0.2">
      <c r="A1" s="106"/>
      <c r="B1" s="106"/>
      <c r="C1" s="106"/>
      <c r="D1" s="106"/>
      <c r="E1" s="106"/>
      <c r="F1" s="106"/>
      <c r="G1" s="106"/>
      <c r="H1" s="106"/>
      <c r="I1" s="106"/>
      <c r="J1" s="106"/>
      <c r="K1" s="368" t="s">
        <v>552</v>
      </c>
      <c r="L1" s="106" t="s">
        <v>551</v>
      </c>
      <c r="M1" s="106"/>
      <c r="N1" s="106"/>
      <c r="O1" s="106"/>
      <c r="P1" s="106"/>
      <c r="Q1" s="106"/>
      <c r="R1" s="106"/>
      <c r="S1" s="106"/>
      <c r="T1" s="106"/>
    </row>
    <row r="2" spans="1:22" ht="8.15" customHeight="1" thickBot="1" x14ac:dyDescent="0.25">
      <c r="U2" s="322"/>
    </row>
    <row r="3" spans="1:22" ht="17.25" customHeight="1" thickBot="1" x14ac:dyDescent="0.25">
      <c r="A3" s="434" t="s">
        <v>195</v>
      </c>
      <c r="B3" s="434"/>
      <c r="C3" s="434"/>
      <c r="D3" s="434"/>
      <c r="E3" s="435"/>
      <c r="F3" s="440" t="s">
        <v>196</v>
      </c>
      <c r="G3" s="441"/>
      <c r="H3" s="441"/>
      <c r="I3" s="441"/>
      <c r="J3" s="441"/>
      <c r="K3" s="441"/>
      <c r="L3" s="441"/>
      <c r="M3" s="441"/>
      <c r="N3" s="441"/>
      <c r="O3" s="441"/>
      <c r="P3" s="441"/>
      <c r="Q3" s="441"/>
      <c r="R3" s="441"/>
      <c r="S3" s="441"/>
      <c r="T3" s="441"/>
      <c r="U3" s="442" t="s">
        <v>306</v>
      </c>
    </row>
    <row r="4" spans="1:22" ht="17.25" customHeight="1" x14ac:dyDescent="0.2">
      <c r="A4" s="436"/>
      <c r="B4" s="436"/>
      <c r="C4" s="436"/>
      <c r="D4" s="436"/>
      <c r="E4" s="437"/>
      <c r="F4" s="445" t="s">
        <v>344</v>
      </c>
      <c r="G4" s="446"/>
      <c r="H4" s="447"/>
      <c r="I4" s="445" t="s">
        <v>382</v>
      </c>
      <c r="J4" s="446"/>
      <c r="K4" s="447"/>
      <c r="L4" s="445" t="s">
        <v>383</v>
      </c>
      <c r="M4" s="446"/>
      <c r="N4" s="447"/>
      <c r="O4" s="445" t="s">
        <v>384</v>
      </c>
      <c r="P4" s="448"/>
      <c r="Q4" s="448"/>
      <c r="R4" s="445" t="s">
        <v>385</v>
      </c>
      <c r="S4" s="448"/>
      <c r="T4" s="448"/>
      <c r="U4" s="443"/>
    </row>
    <row r="5" spans="1:22" ht="17.25" customHeight="1" x14ac:dyDescent="0.2">
      <c r="A5" s="438"/>
      <c r="B5" s="438"/>
      <c r="C5" s="438"/>
      <c r="D5" s="438"/>
      <c r="E5" s="439"/>
      <c r="F5" s="5" t="s">
        <v>23</v>
      </c>
      <c r="G5" s="32" t="s">
        <v>21</v>
      </c>
      <c r="H5" s="6" t="s">
        <v>22</v>
      </c>
      <c r="I5" s="5" t="s">
        <v>23</v>
      </c>
      <c r="J5" s="32" t="s">
        <v>21</v>
      </c>
      <c r="K5" s="6" t="s">
        <v>22</v>
      </c>
      <c r="L5" s="5" t="s">
        <v>23</v>
      </c>
      <c r="M5" s="32" t="s">
        <v>21</v>
      </c>
      <c r="N5" s="7" t="s">
        <v>22</v>
      </c>
      <c r="O5" s="5" t="s">
        <v>23</v>
      </c>
      <c r="P5" s="32" t="s">
        <v>21</v>
      </c>
      <c r="Q5" s="7" t="s">
        <v>22</v>
      </c>
      <c r="R5" s="5" t="s">
        <v>23</v>
      </c>
      <c r="S5" s="32" t="s">
        <v>21</v>
      </c>
      <c r="T5" s="7" t="s">
        <v>22</v>
      </c>
      <c r="U5" s="444"/>
    </row>
    <row r="6" spans="1:22" x14ac:dyDescent="0.2">
      <c r="A6" s="68"/>
      <c r="B6" s="68"/>
      <c r="C6" s="68"/>
      <c r="D6" s="68"/>
      <c r="E6" s="69"/>
      <c r="F6" s="359" t="s">
        <v>27</v>
      </c>
      <c r="G6" s="8" t="s">
        <v>26</v>
      </c>
      <c r="H6" s="359" t="s">
        <v>26</v>
      </c>
      <c r="I6" s="359" t="s">
        <v>27</v>
      </c>
      <c r="J6" s="8" t="s">
        <v>26</v>
      </c>
      <c r="K6" s="359" t="s">
        <v>26</v>
      </c>
      <c r="L6" s="359" t="s">
        <v>27</v>
      </c>
      <c r="M6" s="8" t="s">
        <v>26</v>
      </c>
      <c r="N6" s="359" t="s">
        <v>26</v>
      </c>
      <c r="O6" s="359" t="s">
        <v>27</v>
      </c>
      <c r="P6" s="8" t="s">
        <v>26</v>
      </c>
      <c r="Q6" s="359" t="s">
        <v>26</v>
      </c>
      <c r="R6" s="359" t="s">
        <v>27</v>
      </c>
      <c r="S6" s="8" t="s">
        <v>28</v>
      </c>
      <c r="T6" s="359" t="s">
        <v>28</v>
      </c>
      <c r="U6" s="328"/>
    </row>
    <row r="7" spans="1:22" s="47" customFormat="1" ht="18" customHeight="1" x14ac:dyDescent="0.2">
      <c r="A7" s="304"/>
      <c r="B7" s="427" t="s">
        <v>197</v>
      </c>
      <c r="C7" s="427"/>
      <c r="D7" s="427"/>
      <c r="E7" s="230" t="s">
        <v>518</v>
      </c>
      <c r="F7" s="95">
        <f>SUM(F8:F33)-F9-F10-F11-F12</f>
        <v>56390418</v>
      </c>
      <c r="G7" s="201">
        <f>SUM(G8,G13:G33)</f>
        <v>100.00000000000001</v>
      </c>
      <c r="H7" s="202">
        <v>6.3955476387674679</v>
      </c>
      <c r="I7" s="95">
        <f>SUM(I8:I33)-I9-I10-I11-I12</f>
        <v>72476845</v>
      </c>
      <c r="J7" s="201">
        <f>SUM(J8,J13:J33)</f>
        <v>99.999999999999972</v>
      </c>
      <c r="K7" s="99">
        <f t="shared" ref="K7:K18" si="0">I7/F7*100-100</f>
        <v>28.526880222806653</v>
      </c>
      <c r="L7" s="95">
        <f>SUM(L8:L33)-L9-L10-L11-L12</f>
        <v>63983946</v>
      </c>
      <c r="M7" s="201">
        <f>SUM(M8,M13:M33)</f>
        <v>100</v>
      </c>
      <c r="N7" s="99">
        <f t="shared" ref="N7:N17" si="1">L7/I7*100-100</f>
        <v>-11.718085962489127</v>
      </c>
      <c r="O7" s="95">
        <f>SUM(O8:O33)-O9-O10-O11-O12</f>
        <v>67208001</v>
      </c>
      <c r="P7" s="201">
        <f>SUM(P8,P13:P33)</f>
        <v>99.999999999999986</v>
      </c>
      <c r="Q7" s="99">
        <f t="shared" ref="Q7:Q17" si="2">O7/L7*100-100</f>
        <v>5.0388499015049888</v>
      </c>
      <c r="R7" s="95">
        <f>SUM(R8:R33)-R9-R10-R11-R12</f>
        <v>68567957</v>
      </c>
      <c r="S7" s="201">
        <f>SUM(S8,S13:S33)</f>
        <v>99.888678714753027</v>
      </c>
      <c r="T7" s="99">
        <f t="shared" ref="T7:T33" si="3">R7/O7*100-100</f>
        <v>2.0235031242783066</v>
      </c>
      <c r="U7" s="229" t="s">
        <v>518</v>
      </c>
    </row>
    <row r="8" spans="1:22" ht="18" customHeight="1" x14ac:dyDescent="0.2">
      <c r="A8" s="304"/>
      <c r="B8" s="68"/>
      <c r="C8" s="425" t="s">
        <v>42</v>
      </c>
      <c r="D8" s="425"/>
      <c r="E8" s="117" t="s">
        <v>371</v>
      </c>
      <c r="F8" s="16">
        <f>+F9+F10+F12+F11</f>
        <v>19000049</v>
      </c>
      <c r="G8" s="13">
        <f>F8/$F$7*100</f>
        <v>33.693754495666269</v>
      </c>
      <c r="H8" s="203">
        <v>4.7071414935917204</v>
      </c>
      <c r="I8" s="16">
        <f>+I9+I10+I12+I11</f>
        <v>18229782</v>
      </c>
      <c r="J8" s="13">
        <f>I8/$I$7*100</f>
        <v>25.152560103851101</v>
      </c>
      <c r="K8" s="33">
        <f t="shared" si="0"/>
        <v>-4.0540263869845745</v>
      </c>
      <c r="L8" s="16">
        <f>+L9+L10+L12+L11</f>
        <v>17588634</v>
      </c>
      <c r="M8" s="13">
        <f>L8/$L$7*100</f>
        <v>27.489136102984336</v>
      </c>
      <c r="N8" s="33">
        <f t="shared" si="1"/>
        <v>-3.5170360237988518</v>
      </c>
      <c r="O8" s="16">
        <f>+O9+O10+O12+O11</f>
        <v>18268940</v>
      </c>
      <c r="P8" s="13">
        <f>O8/$O$7*100</f>
        <v>27.182686180474256</v>
      </c>
      <c r="Q8" s="33">
        <f t="shared" si="2"/>
        <v>3.8678728547083381</v>
      </c>
      <c r="R8" s="16">
        <f>+R9+R10+R12+R11</f>
        <v>18432528</v>
      </c>
      <c r="S8" s="13">
        <f>R8/$R$7*100</f>
        <v>26.882130963884489</v>
      </c>
      <c r="T8" s="33">
        <f t="shared" si="3"/>
        <v>0.89544330431870378</v>
      </c>
      <c r="U8" s="119" t="s">
        <v>371</v>
      </c>
    </row>
    <row r="9" spans="1:22" s="21" customFormat="1" ht="17.25" customHeight="1" x14ac:dyDescent="0.2">
      <c r="A9" s="60"/>
      <c r="B9" s="66"/>
      <c r="C9" s="433" t="s">
        <v>277</v>
      </c>
      <c r="D9" s="433"/>
      <c r="E9" s="118" t="s">
        <v>360</v>
      </c>
      <c r="F9" s="70">
        <v>5629056</v>
      </c>
      <c r="G9" s="13">
        <f>F9/$F$7*100</f>
        <v>9.9822916723192225</v>
      </c>
      <c r="H9" s="204">
        <v>209.65936158765822</v>
      </c>
      <c r="I9" s="70">
        <v>5651447</v>
      </c>
      <c r="J9" s="13">
        <f t="shared" ref="J9:J33" si="4">I9/$I$7*100</f>
        <v>7.7975896991652984</v>
      </c>
      <c r="K9" s="33">
        <f t="shared" si="0"/>
        <v>0.39777539964072162</v>
      </c>
      <c r="L9" s="70">
        <v>5538864</v>
      </c>
      <c r="M9" s="13">
        <f t="shared" ref="M9:M33" si="5">L9/$L$7*100</f>
        <v>8.656646465661872</v>
      </c>
      <c r="N9" s="33">
        <f t="shared" si="1"/>
        <v>-1.9921092775000773</v>
      </c>
      <c r="O9" s="70">
        <v>5740596</v>
      </c>
      <c r="P9" s="13">
        <f>O9/$O$7*100</f>
        <v>8.5415365947277611</v>
      </c>
      <c r="Q9" s="33">
        <f t="shared" si="2"/>
        <v>3.6421186727097847</v>
      </c>
      <c r="R9" s="70">
        <v>5815183</v>
      </c>
      <c r="S9" s="13">
        <f t="shared" ref="S9:S33" si="6">R9/$R$7*100</f>
        <v>8.4809045717958309</v>
      </c>
      <c r="T9" s="33">
        <f t="shared" si="3"/>
        <v>1.2992901782323543</v>
      </c>
      <c r="U9" s="210" t="s">
        <v>360</v>
      </c>
    </row>
    <row r="10" spans="1:22" s="21" customFormat="1" ht="17.25" customHeight="1" x14ac:dyDescent="0.2">
      <c r="A10" s="60"/>
      <c r="B10" s="66"/>
      <c r="C10" s="433" t="s">
        <v>276</v>
      </c>
      <c r="D10" s="433"/>
      <c r="E10" s="118" t="s">
        <v>367</v>
      </c>
      <c r="F10" s="70">
        <v>2421670</v>
      </c>
      <c r="G10" s="13">
        <f>F10/$F$7*100</f>
        <v>4.2944707379186298</v>
      </c>
      <c r="H10" s="204">
        <v>-56.224837601300351</v>
      </c>
      <c r="I10" s="70">
        <v>1657397</v>
      </c>
      <c r="J10" s="13">
        <f t="shared" si="4"/>
        <v>2.2867951826545432</v>
      </c>
      <c r="K10" s="33">
        <f t="shared" si="0"/>
        <v>-31.559750089814059</v>
      </c>
      <c r="L10" s="70">
        <v>1221543</v>
      </c>
      <c r="M10" s="13">
        <f t="shared" si="5"/>
        <v>1.9091398332950582</v>
      </c>
      <c r="N10" s="33">
        <f t="shared" si="1"/>
        <v>-26.297501443528617</v>
      </c>
      <c r="O10" s="70">
        <v>1343839</v>
      </c>
      <c r="P10" s="13">
        <f t="shared" ref="P10:P33" si="7">O10/$O$7*100</f>
        <v>1.9995223485370441</v>
      </c>
      <c r="Q10" s="33">
        <f t="shared" si="2"/>
        <v>10.011600082846044</v>
      </c>
      <c r="R10" s="70">
        <v>1326063</v>
      </c>
      <c r="S10" s="13">
        <f t="shared" si="6"/>
        <v>1.9339397847306432</v>
      </c>
      <c r="T10" s="33">
        <f t="shared" si="3"/>
        <v>-1.3227775053410369</v>
      </c>
      <c r="U10" s="210" t="s">
        <v>367</v>
      </c>
    </row>
    <row r="11" spans="1:22" s="21" customFormat="1" ht="17.25" customHeight="1" x14ac:dyDescent="0.2">
      <c r="A11" s="60"/>
      <c r="B11" s="66"/>
      <c r="C11" s="433" t="s">
        <v>278</v>
      </c>
      <c r="D11" s="433"/>
      <c r="E11" s="118" t="s">
        <v>323</v>
      </c>
      <c r="F11" s="70">
        <v>8015909</v>
      </c>
      <c r="G11" s="13">
        <f t="shared" ref="G11:G25" si="8">F11/$F$7*100</f>
        <v>14.21501965103362</v>
      </c>
      <c r="H11" s="204">
        <v>1.7664344945409738</v>
      </c>
      <c r="I11" s="70">
        <v>8019115</v>
      </c>
      <c r="J11" s="13">
        <f t="shared" si="4"/>
        <v>11.064382010557992</v>
      </c>
      <c r="K11" s="33">
        <f t="shared" si="0"/>
        <v>3.9995464020364579E-2</v>
      </c>
      <c r="L11" s="70">
        <v>7873939</v>
      </c>
      <c r="M11" s="13">
        <f t="shared" si="5"/>
        <v>12.306116599935866</v>
      </c>
      <c r="N11" s="33">
        <f t="shared" si="1"/>
        <v>-1.8103743368189669</v>
      </c>
      <c r="O11" s="70">
        <v>8137274</v>
      </c>
      <c r="P11" s="13">
        <f t="shared" si="7"/>
        <v>12.107597129692936</v>
      </c>
      <c r="Q11" s="33">
        <f t="shared" si="2"/>
        <v>3.3443870977410342</v>
      </c>
      <c r="R11" s="70">
        <v>8213317</v>
      </c>
      <c r="S11" s="13">
        <f t="shared" si="6"/>
        <v>11.978360387782882</v>
      </c>
      <c r="T11" s="33">
        <f t="shared" si="3"/>
        <v>0.9345021440841208</v>
      </c>
      <c r="U11" s="210" t="s">
        <v>323</v>
      </c>
    </row>
    <row r="12" spans="1:22" s="21" customFormat="1" ht="17.25" customHeight="1" x14ac:dyDescent="0.2">
      <c r="A12" s="60"/>
      <c r="B12" s="66"/>
      <c r="C12" s="433" t="s">
        <v>279</v>
      </c>
      <c r="D12" s="433"/>
      <c r="E12" s="118" t="s">
        <v>519</v>
      </c>
      <c r="F12" s="70">
        <v>2933414</v>
      </c>
      <c r="G12" s="13">
        <f t="shared" si="8"/>
        <v>5.2019724343947935</v>
      </c>
      <c r="H12" s="204">
        <v>0.48557175346040538</v>
      </c>
      <c r="I12" s="70">
        <v>2901823</v>
      </c>
      <c r="J12" s="13">
        <f t="shared" si="4"/>
        <v>4.0037932114732646</v>
      </c>
      <c r="K12" s="33">
        <f t="shared" si="0"/>
        <v>-1.0769362933428397</v>
      </c>
      <c r="L12" s="70">
        <v>2954288</v>
      </c>
      <c r="M12" s="13">
        <f t="shared" si="5"/>
        <v>4.6172332040915389</v>
      </c>
      <c r="N12" s="33">
        <f t="shared" si="1"/>
        <v>1.8080013839576026</v>
      </c>
      <c r="O12" s="70">
        <v>3047231</v>
      </c>
      <c r="P12" s="13">
        <f t="shared" si="7"/>
        <v>4.5340301075165144</v>
      </c>
      <c r="Q12" s="33">
        <f t="shared" si="2"/>
        <v>3.1460372177661782</v>
      </c>
      <c r="R12" s="70">
        <v>3077965</v>
      </c>
      <c r="S12" s="13">
        <f t="shared" si="6"/>
        <v>4.4889262195751289</v>
      </c>
      <c r="T12" s="33">
        <f t="shared" si="3"/>
        <v>1.0085877965930337</v>
      </c>
      <c r="U12" s="210" t="s">
        <v>519</v>
      </c>
    </row>
    <row r="13" spans="1:22" ht="18" customHeight="1" x14ac:dyDescent="0.2">
      <c r="A13" s="304"/>
      <c r="B13" s="68"/>
      <c r="C13" s="425" t="s">
        <v>43</v>
      </c>
      <c r="D13" s="425"/>
      <c r="E13" s="117" t="s">
        <v>520</v>
      </c>
      <c r="F13" s="16">
        <v>180924</v>
      </c>
      <c r="G13" s="13">
        <f t="shared" si="8"/>
        <v>0.32084174300676405</v>
      </c>
      <c r="H13" s="203">
        <v>2.5605559870073336</v>
      </c>
      <c r="I13" s="16">
        <v>185320</v>
      </c>
      <c r="J13" s="13">
        <f t="shared" si="4"/>
        <v>0.25569545694214479</v>
      </c>
      <c r="K13" s="33">
        <f t="shared" si="0"/>
        <v>2.4297495080807465</v>
      </c>
      <c r="L13" s="16">
        <v>188525</v>
      </c>
      <c r="M13" s="13">
        <f t="shared" si="5"/>
        <v>0.29464422216160285</v>
      </c>
      <c r="N13" s="33">
        <f t="shared" si="1"/>
        <v>1.7294409669760427</v>
      </c>
      <c r="O13" s="16">
        <v>188862</v>
      </c>
      <c r="P13" s="13">
        <f t="shared" si="7"/>
        <v>0.2810111849629332</v>
      </c>
      <c r="Q13" s="33">
        <f t="shared" si="2"/>
        <v>0.17875613313884742</v>
      </c>
      <c r="R13" s="16">
        <v>190620</v>
      </c>
      <c r="S13" s="13">
        <f t="shared" si="6"/>
        <v>0.27800157440887441</v>
      </c>
      <c r="T13" s="33">
        <f t="shared" si="3"/>
        <v>0.93083838993550216</v>
      </c>
      <c r="U13" s="119" t="s">
        <v>520</v>
      </c>
    </row>
    <row r="14" spans="1:22" ht="18" customHeight="1" x14ac:dyDescent="0.2">
      <c r="A14" s="304"/>
      <c r="B14" s="68"/>
      <c r="C14" s="425" t="s">
        <v>44</v>
      </c>
      <c r="D14" s="425"/>
      <c r="E14" s="117" t="s">
        <v>521</v>
      </c>
      <c r="F14" s="16">
        <v>19997</v>
      </c>
      <c r="G14" s="13">
        <f t="shared" si="8"/>
        <v>3.5461698475084902E-2</v>
      </c>
      <c r="H14" s="203">
        <v>-38.555845752035644</v>
      </c>
      <c r="I14" s="16">
        <v>19564</v>
      </c>
      <c r="J14" s="13">
        <f t="shared" si="4"/>
        <v>2.6993448735247786E-2</v>
      </c>
      <c r="K14" s="33">
        <f t="shared" si="0"/>
        <v>-2.1653247987198085</v>
      </c>
      <c r="L14" s="16">
        <v>15844</v>
      </c>
      <c r="M14" s="13">
        <f t="shared" si="5"/>
        <v>2.4762461508704075E-2</v>
      </c>
      <c r="N14" s="33">
        <f t="shared" si="1"/>
        <v>-19.014516458801879</v>
      </c>
      <c r="O14" s="16">
        <v>13888</v>
      </c>
      <c r="P14" s="13">
        <f t="shared" si="7"/>
        <v>2.0664206334599953E-2</v>
      </c>
      <c r="Q14" s="33">
        <f t="shared" si="2"/>
        <v>-12.345367331481953</v>
      </c>
      <c r="R14" s="16">
        <v>12967</v>
      </c>
      <c r="S14" s="13">
        <f t="shared" si="6"/>
        <v>1.8911165750497713E-2</v>
      </c>
      <c r="T14" s="33">
        <f t="shared" si="3"/>
        <v>-6.6316244239631317</v>
      </c>
      <c r="U14" s="119" t="s">
        <v>521</v>
      </c>
    </row>
    <row r="15" spans="1:22" ht="18" customHeight="1" x14ac:dyDescent="0.2">
      <c r="A15" s="304"/>
      <c r="B15" s="68"/>
      <c r="C15" s="425" t="s">
        <v>45</v>
      </c>
      <c r="D15" s="425"/>
      <c r="E15" s="117" t="s">
        <v>522</v>
      </c>
      <c r="F15" s="16">
        <v>92370</v>
      </c>
      <c r="G15" s="13">
        <f t="shared" si="8"/>
        <v>0.16380442507094023</v>
      </c>
      <c r="H15" s="203">
        <v>19.117931523631441</v>
      </c>
      <c r="I15" s="16">
        <v>83001</v>
      </c>
      <c r="J15" s="13">
        <f t="shared" si="4"/>
        <v>0.11452071347752514</v>
      </c>
      <c r="K15" s="33">
        <f t="shared" si="0"/>
        <v>-10.142903540110424</v>
      </c>
      <c r="L15" s="16">
        <v>125255</v>
      </c>
      <c r="M15" s="13">
        <f t="shared" si="5"/>
        <v>0.19576004268320682</v>
      </c>
      <c r="N15" s="33">
        <f t="shared" si="1"/>
        <v>50.907820387706181</v>
      </c>
      <c r="O15" s="16">
        <v>115839</v>
      </c>
      <c r="P15" s="13">
        <f t="shared" si="7"/>
        <v>0.17235894279908728</v>
      </c>
      <c r="Q15" s="33">
        <f t="shared" si="2"/>
        <v>-7.5174643726797399</v>
      </c>
      <c r="R15" s="16">
        <v>129550</v>
      </c>
      <c r="S15" s="13">
        <f t="shared" si="6"/>
        <v>0.18893664864478898</v>
      </c>
      <c r="T15" s="33">
        <f t="shared" si="3"/>
        <v>11.836255492537063</v>
      </c>
      <c r="U15" s="119" t="s">
        <v>522</v>
      </c>
      <c r="V15" s="17"/>
    </row>
    <row r="16" spans="1:22" ht="18" customHeight="1" x14ac:dyDescent="0.2">
      <c r="A16" s="304"/>
      <c r="B16" s="68"/>
      <c r="C16" s="429" t="s">
        <v>46</v>
      </c>
      <c r="D16" s="429"/>
      <c r="E16" s="117" t="s">
        <v>523</v>
      </c>
      <c r="F16" s="16">
        <v>53262</v>
      </c>
      <c r="G16" s="13">
        <f t="shared" si="8"/>
        <v>9.445221704155482E-2</v>
      </c>
      <c r="H16" s="203">
        <v>-19.183673469387756</v>
      </c>
      <c r="I16" s="16">
        <v>94213</v>
      </c>
      <c r="J16" s="13">
        <f t="shared" si="4"/>
        <v>0.12999048178766612</v>
      </c>
      <c r="K16" s="33">
        <f t="shared" si="0"/>
        <v>76.88595997146183</v>
      </c>
      <c r="L16" s="16">
        <v>140789</v>
      </c>
      <c r="M16" s="13">
        <f t="shared" si="5"/>
        <v>0.22003800765898368</v>
      </c>
      <c r="N16" s="33">
        <f t="shared" si="1"/>
        <v>49.436914226274496</v>
      </c>
      <c r="O16" s="16">
        <v>82800</v>
      </c>
      <c r="P16" s="13">
        <f t="shared" si="7"/>
        <v>0.12319961725985572</v>
      </c>
      <c r="Q16" s="33">
        <f t="shared" si="2"/>
        <v>-41.188587176554989</v>
      </c>
      <c r="R16" s="16">
        <v>139257</v>
      </c>
      <c r="S16" s="13">
        <f t="shared" si="6"/>
        <v>0.20309340702684198</v>
      </c>
      <c r="T16" s="33">
        <f t="shared" si="3"/>
        <v>68.184782608695656</v>
      </c>
      <c r="U16" s="119" t="s">
        <v>523</v>
      </c>
    </row>
    <row r="17" spans="1:21" ht="18" customHeight="1" x14ac:dyDescent="0.2">
      <c r="A17" s="304"/>
      <c r="B17" s="68"/>
      <c r="C17" s="425" t="s">
        <v>47</v>
      </c>
      <c r="D17" s="425"/>
      <c r="E17" s="117" t="s">
        <v>524</v>
      </c>
      <c r="F17" s="59">
        <v>2269679</v>
      </c>
      <c r="G17" s="13">
        <f t="shared" si="8"/>
        <v>4.024937357265201</v>
      </c>
      <c r="H17" s="203">
        <v>-4.6205082302710991</v>
      </c>
      <c r="I17" s="59">
        <v>2746742</v>
      </c>
      <c r="J17" s="13">
        <f t="shared" si="4"/>
        <v>3.7898200452848076</v>
      </c>
      <c r="K17" s="33">
        <f t="shared" si="0"/>
        <v>21.01896347457064</v>
      </c>
      <c r="L17" s="59">
        <v>2972574</v>
      </c>
      <c r="M17" s="13">
        <f t="shared" si="5"/>
        <v>4.6458122479660764</v>
      </c>
      <c r="N17" s="33">
        <f t="shared" si="1"/>
        <v>8.2218133337605082</v>
      </c>
      <c r="O17" s="59">
        <v>3056932</v>
      </c>
      <c r="P17" s="13">
        <f t="shared" si="7"/>
        <v>4.5484644008382276</v>
      </c>
      <c r="Q17" s="33">
        <f t="shared" si="2"/>
        <v>2.8378772067574971</v>
      </c>
      <c r="R17" s="59">
        <v>2975759</v>
      </c>
      <c r="S17" s="13">
        <f t="shared" si="6"/>
        <v>4.339868256538546</v>
      </c>
      <c r="T17" s="33">
        <f t="shared" si="3"/>
        <v>-2.6553747351920123</v>
      </c>
      <c r="U17" s="119" t="s">
        <v>524</v>
      </c>
    </row>
    <row r="18" spans="1:21" ht="18" customHeight="1" x14ac:dyDescent="0.2">
      <c r="A18" s="304"/>
      <c r="B18" s="68"/>
      <c r="C18" s="425" t="s">
        <v>48</v>
      </c>
      <c r="D18" s="425"/>
      <c r="E18" s="117" t="s">
        <v>346</v>
      </c>
      <c r="F18" s="59">
        <v>51338</v>
      </c>
      <c r="G18" s="13">
        <f t="shared" si="8"/>
        <v>9.1040289859174311E-2</v>
      </c>
      <c r="H18" s="203">
        <v>-46.27106227106227</v>
      </c>
      <c r="I18" s="59">
        <v>4</v>
      </c>
      <c r="J18" s="13">
        <f t="shared" si="4"/>
        <v>5.5190040350128371E-6</v>
      </c>
      <c r="K18" s="33">
        <f t="shared" si="0"/>
        <v>-99.992208500525919</v>
      </c>
      <c r="L18" s="182">
        <v>0</v>
      </c>
      <c r="M18" s="183">
        <f t="shared" si="5"/>
        <v>0</v>
      </c>
      <c r="N18" s="205">
        <v>0</v>
      </c>
      <c r="O18" s="182">
        <v>0</v>
      </c>
      <c r="P18" s="205">
        <f t="shared" si="7"/>
        <v>0</v>
      </c>
      <c r="Q18" s="183">
        <v>0</v>
      </c>
      <c r="R18" s="367">
        <v>0</v>
      </c>
      <c r="S18" s="205">
        <f t="shared" si="6"/>
        <v>0</v>
      </c>
      <c r="T18" s="205">
        <v>0</v>
      </c>
      <c r="U18" s="119" t="s">
        <v>346</v>
      </c>
    </row>
    <row r="19" spans="1:21" ht="18" customHeight="1" x14ac:dyDescent="0.2">
      <c r="A19" s="304"/>
      <c r="B19" s="68"/>
      <c r="C19" s="430" t="s">
        <v>359</v>
      </c>
      <c r="D19" s="430"/>
      <c r="E19" s="117" t="s">
        <v>525</v>
      </c>
      <c r="F19" s="59">
        <v>15979</v>
      </c>
      <c r="G19" s="13">
        <f t="shared" si="8"/>
        <v>2.8336374452837008E-2</v>
      </c>
      <c r="H19" s="184">
        <v>0</v>
      </c>
      <c r="I19" s="59">
        <v>31710</v>
      </c>
      <c r="J19" s="13">
        <f t="shared" si="4"/>
        <v>4.3751904487564268E-2</v>
      </c>
      <c r="K19" s="33">
        <f>I19/F19*100-100</f>
        <v>98.447962951373682</v>
      </c>
      <c r="L19" s="59">
        <v>36940</v>
      </c>
      <c r="M19" s="13">
        <f t="shared" si="5"/>
        <v>5.773323202041962E-2</v>
      </c>
      <c r="N19" s="33">
        <f>L19/I19*100-100</f>
        <v>16.493219804478088</v>
      </c>
      <c r="O19" s="59">
        <v>42519</v>
      </c>
      <c r="P19" s="13">
        <f t="shared" si="7"/>
        <v>6.3264788964635332E-2</v>
      </c>
      <c r="Q19" s="33">
        <f>O19/L19*100-100</f>
        <v>15.102869518137524</v>
      </c>
      <c r="R19" s="59">
        <v>52456</v>
      </c>
      <c r="S19" s="13">
        <f>R19/$R$7*100</f>
        <v>7.6502206416912785E-2</v>
      </c>
      <c r="T19" s="33">
        <f>R19/O19*100-100</f>
        <v>23.370728380253539</v>
      </c>
      <c r="U19" s="119" t="s">
        <v>525</v>
      </c>
    </row>
    <row r="20" spans="1:21" ht="18" customHeight="1" x14ac:dyDescent="0.2">
      <c r="A20" s="304"/>
      <c r="B20" s="68"/>
      <c r="C20" s="431" t="s">
        <v>362</v>
      </c>
      <c r="D20" s="431"/>
      <c r="E20" s="117" t="s">
        <v>526</v>
      </c>
      <c r="F20" s="182">
        <v>0</v>
      </c>
      <c r="G20" s="205">
        <f>F20/$F$7*100</f>
        <v>0</v>
      </c>
      <c r="H20" s="184">
        <v>0</v>
      </c>
      <c r="I20" s="59">
        <v>121397</v>
      </c>
      <c r="J20" s="13">
        <f t="shared" si="4"/>
        <v>0.16749763320961336</v>
      </c>
      <c r="K20" s="13">
        <v>100</v>
      </c>
      <c r="L20" s="59">
        <v>314184</v>
      </c>
      <c r="M20" s="13">
        <f t="shared" si="5"/>
        <v>0.49103567322965674</v>
      </c>
      <c r="N20" s="33">
        <f>L20/I20*100-100</f>
        <v>158.80705454006278</v>
      </c>
      <c r="O20" s="59">
        <v>431226</v>
      </c>
      <c r="P20" s="13">
        <f t="shared" si="7"/>
        <v>0.64162896319442686</v>
      </c>
      <c r="Q20" s="33">
        <f>O20/L20*100-100</f>
        <v>37.252692689634102</v>
      </c>
      <c r="R20" s="59">
        <v>453255</v>
      </c>
      <c r="S20" s="13">
        <f>R20/$R$7*100</f>
        <v>0.66103034103816161</v>
      </c>
      <c r="T20" s="33">
        <f>R20/O20*100-100</f>
        <v>5.1084582098481945</v>
      </c>
      <c r="U20" s="119" t="s">
        <v>526</v>
      </c>
    </row>
    <row r="21" spans="1:21" ht="18" customHeight="1" x14ac:dyDescent="0.2">
      <c r="A21" s="304"/>
      <c r="B21" s="68"/>
      <c r="C21" s="425" t="s">
        <v>49</v>
      </c>
      <c r="D21" s="425"/>
      <c r="E21" s="117" t="s">
        <v>527</v>
      </c>
      <c r="F21" s="59">
        <v>179177</v>
      </c>
      <c r="G21" s="13">
        <f t="shared" si="8"/>
        <v>0.31774369893835508</v>
      </c>
      <c r="H21" s="203">
        <v>125.45928125629155</v>
      </c>
      <c r="I21" s="59">
        <v>105580</v>
      </c>
      <c r="J21" s="13">
        <f t="shared" si="4"/>
        <v>0.14567411150416384</v>
      </c>
      <c r="K21" s="33">
        <f t="shared" ref="K21:K33" si="9">I21/F21*100-100</f>
        <v>-41.075026370572118</v>
      </c>
      <c r="L21" s="59">
        <v>230575</v>
      </c>
      <c r="M21" s="13">
        <f t="shared" si="5"/>
        <v>0.36036383251511245</v>
      </c>
      <c r="N21" s="33">
        <f t="shared" ref="N21:N33" si="10">L21/I21*100-100</f>
        <v>118.38889941276759</v>
      </c>
      <c r="O21" s="59">
        <v>100806</v>
      </c>
      <c r="P21" s="13">
        <f t="shared" si="7"/>
        <v>0.14999107025962577</v>
      </c>
      <c r="Q21" s="33">
        <f t="shared" ref="Q21:Q33" si="11">O21/L21*100-100</f>
        <v>-56.280602840724278</v>
      </c>
      <c r="R21" s="59">
        <v>104885</v>
      </c>
      <c r="S21" s="13">
        <v>0.1</v>
      </c>
      <c r="T21" s="33">
        <f t="shared" si="3"/>
        <v>4.0463861278098534</v>
      </c>
      <c r="U21" s="119" t="s">
        <v>527</v>
      </c>
    </row>
    <row r="22" spans="1:21" ht="18" customHeight="1" x14ac:dyDescent="0.2">
      <c r="A22" s="304"/>
      <c r="B22" s="68"/>
      <c r="C22" s="425" t="s">
        <v>50</v>
      </c>
      <c r="D22" s="425"/>
      <c r="E22" s="117" t="s">
        <v>528</v>
      </c>
      <c r="F22" s="59">
        <v>6952578</v>
      </c>
      <c r="G22" s="13">
        <f t="shared" si="8"/>
        <v>12.32936063712101</v>
      </c>
      <c r="H22" s="203">
        <v>2.5289452076127077</v>
      </c>
      <c r="I22" s="59">
        <v>6539891</v>
      </c>
      <c r="J22" s="13">
        <f t="shared" si="4"/>
        <v>9.023421204386036</v>
      </c>
      <c r="K22" s="33">
        <f t="shared" si="9"/>
        <v>-5.9357406705829163</v>
      </c>
      <c r="L22" s="59">
        <v>8092333</v>
      </c>
      <c r="M22" s="13">
        <f t="shared" si="5"/>
        <v>12.647442844491023</v>
      </c>
      <c r="N22" s="33">
        <f t="shared" si="10"/>
        <v>23.738040893953723</v>
      </c>
      <c r="O22" s="59">
        <v>8203662</v>
      </c>
      <c r="P22" s="13">
        <f t="shared" si="7"/>
        <v>12.206377035377082</v>
      </c>
      <c r="Q22" s="33">
        <f t="shared" si="11"/>
        <v>1.3757342907169061</v>
      </c>
      <c r="R22" s="59">
        <v>8639418</v>
      </c>
      <c r="S22" s="13">
        <f t="shared" si="6"/>
        <v>12.599789140574803</v>
      </c>
      <c r="T22" s="33">
        <f t="shared" si="3"/>
        <v>5.311725422134657</v>
      </c>
      <c r="U22" s="119" t="s">
        <v>528</v>
      </c>
    </row>
    <row r="23" spans="1:21" ht="18" customHeight="1" x14ac:dyDescent="0.2">
      <c r="A23" s="304"/>
      <c r="B23" s="68"/>
      <c r="C23" s="432" t="s">
        <v>51</v>
      </c>
      <c r="D23" s="432"/>
      <c r="E23" s="117" t="s">
        <v>529</v>
      </c>
      <c r="F23" s="59">
        <v>15374</v>
      </c>
      <c r="G23" s="13">
        <f t="shared" si="8"/>
        <v>2.7263497142369118E-2</v>
      </c>
      <c r="H23" s="203">
        <v>2.024022828323055</v>
      </c>
      <c r="I23" s="59">
        <v>18364</v>
      </c>
      <c r="J23" s="13">
        <f t="shared" si="4"/>
        <v>2.5337747524743937E-2</v>
      </c>
      <c r="K23" s="33">
        <f t="shared" si="9"/>
        <v>19.448419409392486</v>
      </c>
      <c r="L23" s="59">
        <v>18566</v>
      </c>
      <c r="M23" s="13">
        <f t="shared" si="5"/>
        <v>2.9016653646213069E-2</v>
      </c>
      <c r="N23" s="33">
        <f t="shared" si="10"/>
        <v>1.0999782182530993</v>
      </c>
      <c r="O23" s="59">
        <v>16673</v>
      </c>
      <c r="P23" s="13">
        <f t="shared" si="7"/>
        <v>2.4808058195333021E-2</v>
      </c>
      <c r="Q23" s="33">
        <f t="shared" si="11"/>
        <v>-10.196057309059569</v>
      </c>
      <c r="R23" s="59">
        <v>13706</v>
      </c>
      <c r="S23" s="13">
        <f t="shared" si="6"/>
        <v>1.9988928647823066E-2</v>
      </c>
      <c r="T23" s="33">
        <f t="shared" si="3"/>
        <v>-17.79523780963234</v>
      </c>
      <c r="U23" s="119" t="s">
        <v>529</v>
      </c>
    </row>
    <row r="24" spans="1:21" ht="18" customHeight="1" x14ac:dyDescent="0.2">
      <c r="A24" s="304"/>
      <c r="B24" s="68"/>
      <c r="C24" s="425" t="s">
        <v>52</v>
      </c>
      <c r="D24" s="425"/>
      <c r="E24" s="117" t="s">
        <v>530</v>
      </c>
      <c r="F24" s="59">
        <v>81081</v>
      </c>
      <c r="G24" s="13">
        <f t="shared" si="8"/>
        <v>0.14378506646288736</v>
      </c>
      <c r="H24" s="203">
        <v>-35.006773384207193</v>
      </c>
      <c r="I24" s="59">
        <v>62365</v>
      </c>
      <c r="J24" s="13">
        <f t="shared" si="4"/>
        <v>8.6048171660893902E-2</v>
      </c>
      <c r="K24" s="33">
        <f t="shared" si="9"/>
        <v>-23.083089749756411</v>
      </c>
      <c r="L24" s="59">
        <v>58022</v>
      </c>
      <c r="M24" s="13">
        <f t="shared" si="5"/>
        <v>9.0682122043551361E-2</v>
      </c>
      <c r="N24" s="33">
        <f t="shared" si="10"/>
        <v>-6.9638418985007604</v>
      </c>
      <c r="O24" s="59">
        <v>54746</v>
      </c>
      <c r="P24" s="13">
        <f t="shared" si="7"/>
        <v>8.1457563363623919E-2</v>
      </c>
      <c r="Q24" s="33">
        <f t="shared" si="11"/>
        <v>-5.6461342249491651</v>
      </c>
      <c r="R24" s="59">
        <v>51967</v>
      </c>
      <c r="S24" s="13">
        <f t="shared" si="6"/>
        <v>7.5789045311646083E-2</v>
      </c>
      <c r="T24" s="33">
        <f t="shared" si="3"/>
        <v>-5.0761699484893796</v>
      </c>
      <c r="U24" s="119" t="s">
        <v>530</v>
      </c>
    </row>
    <row r="25" spans="1:21" ht="18" customHeight="1" x14ac:dyDescent="0.2">
      <c r="A25" s="304"/>
      <c r="B25" s="68"/>
      <c r="C25" s="425" t="s">
        <v>53</v>
      </c>
      <c r="D25" s="425"/>
      <c r="E25" s="117" t="s">
        <v>531</v>
      </c>
      <c r="F25" s="59">
        <v>1129820</v>
      </c>
      <c r="G25" s="13">
        <f t="shared" si="8"/>
        <v>2.0035673436575694</v>
      </c>
      <c r="H25" s="203">
        <v>68.052702584110392</v>
      </c>
      <c r="I25" s="59">
        <v>1091706</v>
      </c>
      <c r="J25" s="13">
        <f t="shared" si="4"/>
        <v>1.5062824547619311</v>
      </c>
      <c r="K25" s="33">
        <f t="shared" si="9"/>
        <v>-3.3734577189286767</v>
      </c>
      <c r="L25" s="59">
        <v>1153458</v>
      </c>
      <c r="M25" s="13">
        <f t="shared" si="5"/>
        <v>1.8027303286358736</v>
      </c>
      <c r="N25" s="33">
        <f t="shared" si="10"/>
        <v>5.6564679501624084</v>
      </c>
      <c r="O25" s="59">
        <v>1142879</v>
      </c>
      <c r="P25" s="13">
        <f t="shared" si="7"/>
        <v>1.7005103306078098</v>
      </c>
      <c r="Q25" s="33">
        <f t="shared" si="11"/>
        <v>-0.91715519767517151</v>
      </c>
      <c r="R25" s="59">
        <v>1137101</v>
      </c>
      <c r="S25" s="13">
        <v>1.6</v>
      </c>
      <c r="T25" s="33">
        <f t="shared" si="3"/>
        <v>-0.50556533106303903</v>
      </c>
      <c r="U25" s="119" t="s">
        <v>531</v>
      </c>
    </row>
    <row r="26" spans="1:21" ht="18" customHeight="1" x14ac:dyDescent="0.2">
      <c r="A26" s="304"/>
      <c r="B26" s="68"/>
      <c r="C26" s="425" t="s">
        <v>54</v>
      </c>
      <c r="D26" s="425"/>
      <c r="E26" s="117" t="s">
        <v>532</v>
      </c>
      <c r="F26" s="59">
        <v>14892846</v>
      </c>
      <c r="G26" s="13">
        <f>F26/$F$7*100</f>
        <v>26.410242250731319</v>
      </c>
      <c r="H26" s="203">
        <v>8.0389562340856173</v>
      </c>
      <c r="I26" s="59">
        <v>30828363</v>
      </c>
      <c r="J26" s="13">
        <f t="shared" si="4"/>
        <v>42.535464947460113</v>
      </c>
      <c r="K26" s="33">
        <f t="shared" si="9"/>
        <v>107.00115343971191</v>
      </c>
      <c r="L26" s="59">
        <v>20696347</v>
      </c>
      <c r="M26" s="13">
        <f t="shared" si="5"/>
        <v>32.346156018573787</v>
      </c>
      <c r="N26" s="33">
        <f t="shared" si="10"/>
        <v>-32.865890413967165</v>
      </c>
      <c r="O26" s="59">
        <v>21068650</v>
      </c>
      <c r="P26" s="13">
        <f t="shared" si="7"/>
        <v>31.348425316206029</v>
      </c>
      <c r="Q26" s="33">
        <f t="shared" si="11"/>
        <v>1.7988826723865685</v>
      </c>
      <c r="R26" s="59">
        <v>20959221</v>
      </c>
      <c r="S26" s="13">
        <f t="shared" si="6"/>
        <v>30.567078147012605</v>
      </c>
      <c r="T26" s="33">
        <f t="shared" si="3"/>
        <v>-0.51939255718804134</v>
      </c>
      <c r="U26" s="119" t="s">
        <v>532</v>
      </c>
    </row>
    <row r="27" spans="1:21" ht="18" customHeight="1" x14ac:dyDescent="0.2">
      <c r="A27" s="304"/>
      <c r="B27" s="68"/>
      <c r="C27" s="425" t="s">
        <v>55</v>
      </c>
      <c r="D27" s="425"/>
      <c r="E27" s="117" t="s">
        <v>533</v>
      </c>
      <c r="F27" s="59">
        <v>4100381</v>
      </c>
      <c r="G27" s="13">
        <f>F27/$F$7*100</f>
        <v>7.2714144449150915</v>
      </c>
      <c r="H27" s="203">
        <v>-9.0264247023998365</v>
      </c>
      <c r="I27" s="59">
        <v>4581165</v>
      </c>
      <c r="J27" s="13">
        <f t="shared" si="4"/>
        <v>6.320867030014897</v>
      </c>
      <c r="K27" s="33">
        <f t="shared" si="9"/>
        <v>11.725349424846129</v>
      </c>
      <c r="L27" s="59">
        <v>4696833</v>
      </c>
      <c r="M27" s="13">
        <f t="shared" si="5"/>
        <v>7.3406429168966847</v>
      </c>
      <c r="N27" s="33">
        <f t="shared" si="10"/>
        <v>2.5248599428311422</v>
      </c>
      <c r="O27" s="59">
        <v>4408977</v>
      </c>
      <c r="P27" s="13">
        <f t="shared" si="7"/>
        <v>6.5601966051631262</v>
      </c>
      <c r="Q27" s="33">
        <f t="shared" si="11"/>
        <v>-6.1287254624552361</v>
      </c>
      <c r="R27" s="59">
        <v>4360036</v>
      </c>
      <c r="S27" s="13">
        <f t="shared" si="6"/>
        <v>6.358707756160797</v>
      </c>
      <c r="T27" s="33">
        <f t="shared" si="3"/>
        <v>-1.1100307395570468</v>
      </c>
      <c r="U27" s="119" t="s">
        <v>533</v>
      </c>
    </row>
    <row r="28" spans="1:21" ht="18" customHeight="1" x14ac:dyDescent="0.2">
      <c r="A28" s="304"/>
      <c r="B28" s="68"/>
      <c r="C28" s="425" t="s">
        <v>56</v>
      </c>
      <c r="D28" s="425"/>
      <c r="E28" s="117" t="s">
        <v>358</v>
      </c>
      <c r="F28" s="59">
        <v>295449</v>
      </c>
      <c r="G28" s="13">
        <f t="shared" ref="G28:G33" si="12">F28/$F$7*100</f>
        <v>0.52393475785194576</v>
      </c>
      <c r="H28" s="203">
        <v>5.5955652929129798</v>
      </c>
      <c r="I28" s="59">
        <v>537785</v>
      </c>
      <c r="J28" s="13">
        <f t="shared" si="4"/>
        <v>0.74200939624234474</v>
      </c>
      <c r="K28" s="33">
        <f t="shared" si="9"/>
        <v>82.022954892384149</v>
      </c>
      <c r="L28" s="59">
        <v>593180</v>
      </c>
      <c r="M28" s="13">
        <f t="shared" si="5"/>
        <v>0.9270763012959532</v>
      </c>
      <c r="N28" s="33">
        <f t="shared" si="10"/>
        <v>10.300584806195772</v>
      </c>
      <c r="O28" s="59">
        <v>250779</v>
      </c>
      <c r="P28" s="13">
        <f t="shared" si="7"/>
        <v>0.37313860889866374</v>
      </c>
      <c r="Q28" s="33">
        <f t="shared" si="11"/>
        <v>-57.722950874945212</v>
      </c>
      <c r="R28" s="59">
        <v>2693369</v>
      </c>
      <c r="S28" s="13">
        <f t="shared" si="6"/>
        <v>3.9280286563007847</v>
      </c>
      <c r="T28" s="33">
        <f t="shared" si="3"/>
        <v>974.00101284397806</v>
      </c>
      <c r="U28" s="119" t="s">
        <v>358</v>
      </c>
    </row>
    <row r="29" spans="1:21" ht="18" customHeight="1" x14ac:dyDescent="0.2">
      <c r="A29" s="304"/>
      <c r="B29" s="68"/>
      <c r="C29" s="425" t="s">
        <v>57</v>
      </c>
      <c r="D29" s="425"/>
      <c r="E29" s="117" t="s">
        <v>365</v>
      </c>
      <c r="F29" s="59">
        <v>35914</v>
      </c>
      <c r="G29" s="13">
        <f t="shared" si="12"/>
        <v>6.3688125170485527E-2</v>
      </c>
      <c r="H29" s="203">
        <v>-15.277188016041521</v>
      </c>
      <c r="I29" s="59">
        <v>409551</v>
      </c>
      <c r="J29" s="13">
        <f t="shared" si="4"/>
        <v>0.56507840538588561</v>
      </c>
      <c r="K29" s="33">
        <f t="shared" si="9"/>
        <v>1040.3658740324108</v>
      </c>
      <c r="L29" s="59">
        <v>988367</v>
      </c>
      <c r="M29" s="13">
        <f t="shared" si="5"/>
        <v>1.5447109185794825</v>
      </c>
      <c r="N29" s="33">
        <f t="shared" si="10"/>
        <v>141.32940708239025</v>
      </c>
      <c r="O29" s="59">
        <v>1556161</v>
      </c>
      <c r="P29" s="13">
        <f t="shared" si="7"/>
        <v>2.3154400917236027</v>
      </c>
      <c r="Q29" s="33">
        <f t="shared" si="11"/>
        <v>57.44768896573845</v>
      </c>
      <c r="R29" s="59">
        <v>1491515</v>
      </c>
      <c r="S29" s="13">
        <f t="shared" si="6"/>
        <v>2.1752361675293899</v>
      </c>
      <c r="T29" s="33">
        <f t="shared" si="3"/>
        <v>-4.1541974127355701</v>
      </c>
      <c r="U29" s="119" t="s">
        <v>365</v>
      </c>
    </row>
    <row r="30" spans="1:21" ht="18" customHeight="1" x14ac:dyDescent="0.2">
      <c r="A30" s="304"/>
      <c r="B30" s="68"/>
      <c r="C30" s="425" t="s">
        <v>58</v>
      </c>
      <c r="D30" s="425"/>
      <c r="E30" s="117" t="s">
        <v>534</v>
      </c>
      <c r="F30" s="59">
        <v>728117</v>
      </c>
      <c r="G30" s="13">
        <f t="shared" si="12"/>
        <v>1.2912069564726405</v>
      </c>
      <c r="H30" s="203">
        <v>62.611777632860168</v>
      </c>
      <c r="I30" s="59">
        <v>268938</v>
      </c>
      <c r="J30" s="13">
        <f t="shared" si="4"/>
        <v>0.37106747679207064</v>
      </c>
      <c r="K30" s="33">
        <f t="shared" si="9"/>
        <v>-63.0639031913827</v>
      </c>
      <c r="L30" s="59">
        <v>292210</v>
      </c>
      <c r="M30" s="13">
        <f t="shared" si="5"/>
        <v>0.45669268350532805</v>
      </c>
      <c r="N30" s="33">
        <f t="shared" si="10"/>
        <v>8.6532955551093664</v>
      </c>
      <c r="O30" s="59">
        <v>299829</v>
      </c>
      <c r="P30" s="13">
        <f t="shared" si="7"/>
        <v>0.4461209908623826</v>
      </c>
      <c r="Q30" s="33">
        <f t="shared" si="11"/>
        <v>2.6073714109715525</v>
      </c>
      <c r="R30" s="59">
        <v>1313599</v>
      </c>
      <c r="S30" s="13">
        <f t="shared" si="6"/>
        <v>1.9157621977857677</v>
      </c>
      <c r="T30" s="33">
        <f t="shared" si="3"/>
        <v>338.11605948724105</v>
      </c>
      <c r="U30" s="119" t="s">
        <v>534</v>
      </c>
    </row>
    <row r="31" spans="1:21" ht="18" customHeight="1" x14ac:dyDescent="0.2">
      <c r="A31" s="304"/>
      <c r="B31" s="68" t="s">
        <v>59</v>
      </c>
      <c r="C31" s="425" t="s">
        <v>60</v>
      </c>
      <c r="D31" s="425"/>
      <c r="E31" s="117" t="s">
        <v>535</v>
      </c>
      <c r="F31" s="59">
        <v>34049</v>
      </c>
      <c r="G31" s="13">
        <f t="shared" si="12"/>
        <v>6.0380825692762201E-2</v>
      </c>
      <c r="H31" s="203">
        <v>297.35091609289299</v>
      </c>
      <c r="I31" s="59">
        <v>194905</v>
      </c>
      <c r="J31" s="13">
        <f t="shared" si="4"/>
        <v>0.26892037036104427</v>
      </c>
      <c r="K31" s="33">
        <f t="shared" si="9"/>
        <v>472.42503450908987</v>
      </c>
      <c r="L31" s="59">
        <v>427931</v>
      </c>
      <c r="M31" s="13">
        <f t="shared" si="5"/>
        <v>0.66880995429697321</v>
      </c>
      <c r="N31" s="33">
        <f t="shared" si="10"/>
        <v>119.55875939560298</v>
      </c>
      <c r="O31" s="59">
        <v>731861</v>
      </c>
      <c r="P31" s="13">
        <f t="shared" si="7"/>
        <v>1.0889492160315852</v>
      </c>
      <c r="Q31" s="33">
        <f t="shared" si="11"/>
        <v>71.023132233934916</v>
      </c>
      <c r="R31" s="59">
        <v>283003</v>
      </c>
      <c r="S31" s="13">
        <f t="shared" si="6"/>
        <v>0.41273360383188901</v>
      </c>
      <c r="T31" s="33">
        <f t="shared" si="3"/>
        <v>-61.331045102826906</v>
      </c>
      <c r="U31" s="119" t="s">
        <v>535</v>
      </c>
    </row>
    <row r="32" spans="1:21" ht="18" customHeight="1" x14ac:dyDescent="0.2">
      <c r="A32" s="304"/>
      <c r="B32" s="68"/>
      <c r="C32" s="425" t="s">
        <v>61</v>
      </c>
      <c r="D32" s="425"/>
      <c r="E32" s="117" t="s">
        <v>536</v>
      </c>
      <c r="F32" s="35">
        <v>802583</v>
      </c>
      <c r="G32" s="13">
        <f t="shared" si="12"/>
        <v>1.4232613065574367</v>
      </c>
      <c r="H32" s="203">
        <v>13.083181162360802</v>
      </c>
      <c r="I32" s="35">
        <v>825640</v>
      </c>
      <c r="J32" s="13">
        <f t="shared" si="4"/>
        <v>1.1391776228669996</v>
      </c>
      <c r="K32" s="33">
        <f t="shared" si="9"/>
        <v>2.8728492878618255</v>
      </c>
      <c r="L32" s="35">
        <v>937666</v>
      </c>
      <c r="M32" s="13">
        <f t="shared" si="5"/>
        <v>1.4654707291732212</v>
      </c>
      <c r="N32" s="33">
        <f t="shared" si="10"/>
        <v>13.568383314761888</v>
      </c>
      <c r="O32" s="35">
        <v>773810</v>
      </c>
      <c r="P32" s="13">
        <f t="shared" si="7"/>
        <v>1.1513658916889971</v>
      </c>
      <c r="Q32" s="33">
        <f t="shared" si="11"/>
        <v>-17.474879114738087</v>
      </c>
      <c r="R32" s="35">
        <v>756803</v>
      </c>
      <c r="S32" s="13">
        <f t="shared" si="6"/>
        <v>1.1037269201414299</v>
      </c>
      <c r="T32" s="33">
        <f t="shared" si="3"/>
        <v>-2.1978263397991782</v>
      </c>
      <c r="U32" s="119" t="s">
        <v>536</v>
      </c>
    </row>
    <row r="33" spans="1:21" ht="18" customHeight="1" x14ac:dyDescent="0.2">
      <c r="A33" s="304"/>
      <c r="B33" s="68"/>
      <c r="C33" s="425" t="s">
        <v>62</v>
      </c>
      <c r="D33" s="425"/>
      <c r="E33" s="117" t="s">
        <v>537</v>
      </c>
      <c r="F33" s="35">
        <v>5459451</v>
      </c>
      <c r="G33" s="13">
        <f t="shared" si="12"/>
        <v>9.6815224884483033</v>
      </c>
      <c r="H33" s="203">
        <v>19.347810119088749</v>
      </c>
      <c r="I33" s="35">
        <v>5500859</v>
      </c>
      <c r="J33" s="13">
        <f t="shared" si="4"/>
        <v>7.5898157542591704</v>
      </c>
      <c r="K33" s="33">
        <f t="shared" si="9"/>
        <v>0.75846454158119059</v>
      </c>
      <c r="L33" s="35">
        <v>4415713</v>
      </c>
      <c r="M33" s="13">
        <f t="shared" si="5"/>
        <v>6.9012827061338173</v>
      </c>
      <c r="N33" s="33">
        <f t="shared" si="10"/>
        <v>-19.726846298005455</v>
      </c>
      <c r="O33" s="35">
        <v>6398162</v>
      </c>
      <c r="P33" s="13">
        <f t="shared" si="7"/>
        <v>9.5199409367941179</v>
      </c>
      <c r="Q33" s="33">
        <f t="shared" si="11"/>
        <v>44.895331739177777</v>
      </c>
      <c r="R33" s="35">
        <v>4376942</v>
      </c>
      <c r="S33" s="13">
        <f t="shared" si="6"/>
        <v>6.3833635877469703</v>
      </c>
      <c r="T33" s="33">
        <f t="shared" si="3"/>
        <v>-31.590634935470533</v>
      </c>
      <c r="U33" s="119" t="s">
        <v>537</v>
      </c>
    </row>
    <row r="34" spans="1:21" ht="8.15" customHeight="1" x14ac:dyDescent="0.2">
      <c r="A34" s="68"/>
      <c r="B34" s="68"/>
      <c r="C34" s="68" t="s">
        <v>63</v>
      </c>
      <c r="D34" s="68"/>
      <c r="E34" s="117"/>
      <c r="F34" s="10"/>
      <c r="G34" s="13"/>
      <c r="H34" s="36"/>
      <c r="I34" s="10"/>
      <c r="J34" s="13"/>
      <c r="K34" s="36"/>
      <c r="L34" s="10"/>
      <c r="M34" s="13"/>
      <c r="N34" s="36"/>
      <c r="O34" s="10"/>
      <c r="P34" s="13"/>
      <c r="Q34" s="36"/>
      <c r="R34" s="10"/>
      <c r="S34" s="13"/>
      <c r="T34" s="36"/>
      <c r="U34" s="119"/>
    </row>
    <row r="35" spans="1:21" ht="17.25" customHeight="1" x14ac:dyDescent="0.2">
      <c r="A35" s="68"/>
      <c r="B35" s="427" t="s">
        <v>198</v>
      </c>
      <c r="C35" s="427"/>
      <c r="D35" s="427"/>
      <c r="E35" s="117"/>
      <c r="F35" s="59"/>
      <c r="G35" s="13"/>
      <c r="H35" s="34"/>
      <c r="I35" s="59"/>
      <c r="J35" s="13"/>
      <c r="K35" s="34"/>
      <c r="L35" s="59"/>
      <c r="M35" s="13"/>
      <c r="N35" s="34"/>
      <c r="O35" s="59"/>
      <c r="P35" s="13"/>
      <c r="Q35" s="34"/>
      <c r="R35" s="59"/>
      <c r="S35" s="13"/>
      <c r="T35" s="34"/>
      <c r="U35" s="119"/>
    </row>
    <row r="36" spans="1:21" ht="17.25" customHeight="1" x14ac:dyDescent="0.2">
      <c r="A36" s="304"/>
      <c r="B36" s="68"/>
      <c r="C36" s="425" t="s">
        <v>199</v>
      </c>
      <c r="D36" s="425"/>
      <c r="E36" s="116" t="s">
        <v>518</v>
      </c>
      <c r="F36" s="59">
        <v>14767305</v>
      </c>
      <c r="G36" s="13"/>
      <c r="H36" s="203">
        <v>-1.9864865340231717</v>
      </c>
      <c r="I36" s="59">
        <v>14541692</v>
      </c>
      <c r="J36" s="206"/>
      <c r="K36" s="33">
        <f>I36/F36*100-100</f>
        <v>-1.5277872299651136</v>
      </c>
      <c r="L36" s="59">
        <v>14833862</v>
      </c>
      <c r="M36" s="206"/>
      <c r="N36" s="203">
        <f t="shared" ref="N36:N39" si="13">L36/I36*100-100</f>
        <v>2.0091884768292516</v>
      </c>
      <c r="O36" s="59">
        <v>14286079</v>
      </c>
      <c r="P36" s="13"/>
      <c r="Q36" s="33">
        <f t="shared" ref="Q36:Q39" si="14">O36/L36*100-100</f>
        <v>-3.6927874885178227</v>
      </c>
      <c r="R36" s="59">
        <v>13873673</v>
      </c>
      <c r="S36" s="13"/>
      <c r="T36" s="33">
        <f>R36/O36*100-100</f>
        <v>-2.8867683008052722</v>
      </c>
      <c r="U36" s="209" t="s">
        <v>518</v>
      </c>
    </row>
    <row r="37" spans="1:21" ht="17.25" customHeight="1" x14ac:dyDescent="0.2">
      <c r="A37" s="304"/>
      <c r="B37" s="68"/>
      <c r="C37" s="425" t="s">
        <v>330</v>
      </c>
      <c r="D37" s="425"/>
      <c r="E37" s="117" t="s">
        <v>371</v>
      </c>
      <c r="F37" s="59">
        <v>543</v>
      </c>
      <c r="G37" s="13"/>
      <c r="H37" s="203">
        <v>-12.560386473429958</v>
      </c>
      <c r="I37" s="59">
        <v>402</v>
      </c>
      <c r="J37" s="206"/>
      <c r="K37" s="33">
        <f t="shared" ref="K37:K39" si="15">I37/F37*100-100</f>
        <v>-25.966850828729278</v>
      </c>
      <c r="L37" s="59">
        <v>285</v>
      </c>
      <c r="M37" s="206"/>
      <c r="N37" s="203">
        <f t="shared" si="13"/>
        <v>-29.104477611940297</v>
      </c>
      <c r="O37" s="182">
        <v>0</v>
      </c>
      <c r="P37" s="13"/>
      <c r="Q37" s="33">
        <f>O37/L37*100-100</f>
        <v>-100</v>
      </c>
      <c r="R37" s="59">
        <v>422</v>
      </c>
      <c r="S37" s="13"/>
      <c r="T37" s="33">
        <v>100</v>
      </c>
      <c r="U37" s="119" t="s">
        <v>371</v>
      </c>
    </row>
    <row r="38" spans="1:21" ht="17.25" customHeight="1" x14ac:dyDescent="0.2">
      <c r="A38" s="60"/>
      <c r="B38" s="68"/>
      <c r="C38" s="425" t="s">
        <v>201</v>
      </c>
      <c r="D38" s="425"/>
      <c r="E38" s="118" t="s">
        <v>360</v>
      </c>
      <c r="F38" s="10">
        <v>115326</v>
      </c>
      <c r="G38" s="13"/>
      <c r="H38" s="203">
        <v>-26.530846265576031</v>
      </c>
      <c r="I38" s="10">
        <v>76800</v>
      </c>
      <c r="J38" s="206"/>
      <c r="K38" s="33">
        <f t="shared" si="15"/>
        <v>-33.406170334529932</v>
      </c>
      <c r="L38" s="10">
        <v>29032</v>
      </c>
      <c r="M38" s="206"/>
      <c r="N38" s="203">
        <f t="shared" si="13"/>
        <v>-62.197916666666671</v>
      </c>
      <c r="O38" s="182">
        <v>0</v>
      </c>
      <c r="P38" s="13"/>
      <c r="Q38" s="33">
        <f t="shared" si="14"/>
        <v>-100</v>
      </c>
      <c r="R38" s="182">
        <v>0</v>
      </c>
      <c r="S38" s="13"/>
      <c r="T38" s="205">
        <v>0</v>
      </c>
      <c r="U38" s="210" t="s">
        <v>360</v>
      </c>
    </row>
    <row r="39" spans="1:21" ht="17.25" customHeight="1" x14ac:dyDescent="0.2">
      <c r="A39" s="60"/>
      <c r="B39" s="68"/>
      <c r="C39" s="426" t="s">
        <v>202</v>
      </c>
      <c r="D39" s="426"/>
      <c r="E39" s="118" t="s">
        <v>367</v>
      </c>
      <c r="F39" s="10">
        <v>1709692</v>
      </c>
      <c r="G39" s="13"/>
      <c r="H39" s="203">
        <v>5.1626963159976356</v>
      </c>
      <c r="I39" s="10">
        <v>1846594</v>
      </c>
      <c r="J39" s="206"/>
      <c r="K39" s="33">
        <f t="shared" si="15"/>
        <v>8.0074071821123312</v>
      </c>
      <c r="L39" s="10">
        <v>1870837</v>
      </c>
      <c r="M39" s="206"/>
      <c r="N39" s="203">
        <f t="shared" si="13"/>
        <v>1.3128494947996217</v>
      </c>
      <c r="O39" s="10">
        <v>2009557</v>
      </c>
      <c r="P39" s="13"/>
      <c r="Q39" s="33">
        <f t="shared" si="14"/>
        <v>7.4148629730970583</v>
      </c>
      <c r="R39" s="10">
        <v>2067702</v>
      </c>
      <c r="S39" s="13"/>
      <c r="T39" s="33">
        <f t="shared" ref="T39:T40" si="16">R39/O39*100-100</f>
        <v>2.89342377449357</v>
      </c>
      <c r="U39" s="210" t="s">
        <v>367</v>
      </c>
    </row>
    <row r="40" spans="1:21" ht="17.25" customHeight="1" x14ac:dyDescent="0.2">
      <c r="A40" s="60"/>
      <c r="B40" s="68"/>
      <c r="C40" s="428" t="s">
        <v>379</v>
      </c>
      <c r="D40" s="428"/>
      <c r="E40" s="118" t="s">
        <v>323</v>
      </c>
      <c r="F40" s="182">
        <v>0</v>
      </c>
      <c r="G40" s="13"/>
      <c r="H40" s="183">
        <v>0</v>
      </c>
      <c r="I40" s="182">
        <v>0</v>
      </c>
      <c r="J40" s="13"/>
      <c r="K40" s="205">
        <v>0</v>
      </c>
      <c r="L40" s="182">
        <v>0</v>
      </c>
      <c r="M40" s="13"/>
      <c r="N40" s="205">
        <v>0</v>
      </c>
      <c r="O40" s="182">
        <v>4292</v>
      </c>
      <c r="P40" s="13"/>
      <c r="Q40" s="33">
        <v>100</v>
      </c>
      <c r="R40" s="10">
        <v>285258</v>
      </c>
      <c r="S40" s="13"/>
      <c r="T40" s="33">
        <f t="shared" si="16"/>
        <v>6546.2721342031682</v>
      </c>
      <c r="U40" s="210" t="s">
        <v>323</v>
      </c>
    </row>
    <row r="41" spans="1:21" ht="8.15" customHeight="1" x14ac:dyDescent="0.2">
      <c r="A41" s="68"/>
      <c r="B41" s="68"/>
      <c r="C41" s="302"/>
      <c r="D41" s="302"/>
      <c r="E41" s="117"/>
      <c r="F41" s="10"/>
      <c r="G41" s="13"/>
      <c r="H41" s="11"/>
      <c r="I41" s="10"/>
      <c r="J41" s="13"/>
      <c r="K41" s="11"/>
      <c r="L41" s="10"/>
      <c r="M41" s="13"/>
      <c r="N41" s="11"/>
      <c r="O41" s="10"/>
      <c r="P41" s="13"/>
      <c r="Q41" s="11"/>
      <c r="R41" s="10"/>
      <c r="S41" s="13"/>
      <c r="T41" s="11"/>
      <c r="U41" s="119"/>
    </row>
    <row r="42" spans="1:21" ht="18" customHeight="1" x14ac:dyDescent="0.2">
      <c r="A42" s="68"/>
      <c r="B42" s="427" t="s">
        <v>203</v>
      </c>
      <c r="C42" s="427"/>
      <c r="D42" s="427"/>
      <c r="E42" s="117"/>
      <c r="F42" s="37"/>
      <c r="G42" s="13"/>
      <c r="H42" s="34"/>
      <c r="I42" s="37"/>
      <c r="J42" s="13"/>
      <c r="K42" s="34"/>
      <c r="L42" s="37"/>
      <c r="M42" s="13"/>
      <c r="N42" s="34"/>
      <c r="O42" s="37"/>
      <c r="P42" s="13"/>
      <c r="Q42" s="34"/>
      <c r="R42" s="37"/>
      <c r="S42" s="13"/>
      <c r="T42" s="34"/>
      <c r="U42" s="119"/>
    </row>
    <row r="43" spans="1:21" ht="17.25" customHeight="1" x14ac:dyDescent="0.2">
      <c r="A43" s="304"/>
      <c r="B43" s="68"/>
      <c r="C43" s="427" t="s">
        <v>204</v>
      </c>
      <c r="D43" s="427"/>
      <c r="E43" s="116" t="s">
        <v>518</v>
      </c>
      <c r="F43" s="91">
        <f>SUM(F44:F45)</f>
        <v>3080116</v>
      </c>
      <c r="G43" s="207">
        <f>G44+G45</f>
        <v>100</v>
      </c>
      <c r="H43" s="99">
        <v>-1.3183753002788023</v>
      </c>
      <c r="I43" s="91">
        <f>SUM(I44:I45)</f>
        <v>2761893</v>
      </c>
      <c r="J43" s="207">
        <f>J44+J45</f>
        <v>100</v>
      </c>
      <c r="K43" s="99">
        <f>I43/F43*100-100</f>
        <v>-10.331526474976911</v>
      </c>
      <c r="L43" s="91">
        <f>SUM(L44:L45)</f>
        <v>2508496</v>
      </c>
      <c r="M43" s="207">
        <f>M44+M45</f>
        <v>100</v>
      </c>
      <c r="N43" s="99">
        <f>L43/I43*100-100</f>
        <v>-9.1747580373316424</v>
      </c>
      <c r="O43" s="91">
        <f>SUM(O44:O45)</f>
        <v>2587744</v>
      </c>
      <c r="P43" s="207">
        <f>P44+P45</f>
        <v>100</v>
      </c>
      <c r="Q43" s="99">
        <f>O43/L43*100-100</f>
        <v>3.1591838296732391</v>
      </c>
      <c r="R43" s="91">
        <f>SUM(R44:R45)</f>
        <v>2629548</v>
      </c>
      <c r="S43" s="207">
        <f>S44+S45</f>
        <v>100</v>
      </c>
      <c r="T43" s="99">
        <f>R43/O43*100-100</f>
        <v>1.6154611893603175</v>
      </c>
      <c r="U43" s="209" t="s">
        <v>518</v>
      </c>
    </row>
    <row r="44" spans="1:21" ht="17.25" customHeight="1" x14ac:dyDescent="0.2">
      <c r="A44" s="304"/>
      <c r="B44" s="68"/>
      <c r="C44" s="68"/>
      <c r="D44" s="301" t="s">
        <v>205</v>
      </c>
      <c r="E44" s="117" t="s">
        <v>371</v>
      </c>
      <c r="F44" s="59">
        <v>2879554</v>
      </c>
      <c r="G44" s="13">
        <f>F44/F43*100</f>
        <v>93.488491991860045</v>
      </c>
      <c r="H44" s="33">
        <v>-3.0225285269063136</v>
      </c>
      <c r="I44" s="59">
        <v>2586679</v>
      </c>
      <c r="J44" s="13">
        <f>I44/I43*100</f>
        <v>93.656017810972401</v>
      </c>
      <c r="K44" s="33">
        <f t="shared" ref="K44:K48" si="17">I44/F44*100-100</f>
        <v>-10.170845901830631</v>
      </c>
      <c r="L44" s="59">
        <v>2340108</v>
      </c>
      <c r="M44" s="13">
        <f>L44/L43*100</f>
        <v>93.287292465285972</v>
      </c>
      <c r="N44" s="33">
        <f t="shared" ref="N44:N48" si="18">L44/I44*100-100</f>
        <v>-9.532338570035165</v>
      </c>
      <c r="O44" s="59">
        <v>2327040</v>
      </c>
      <c r="P44" s="13">
        <f>O44/O43*100</f>
        <v>89.925433118577416</v>
      </c>
      <c r="Q44" s="33">
        <f t="shared" ref="Q44:Q48" si="19">O44/L44*100-100</f>
        <v>-0.558435764503173</v>
      </c>
      <c r="R44" s="59">
        <v>2317301</v>
      </c>
      <c r="S44" s="13">
        <f>R44/R43*100</f>
        <v>88.125449697058201</v>
      </c>
      <c r="T44" s="33">
        <f t="shared" ref="T44:T48" si="20">R44/O44*100-100</f>
        <v>-0.41851450770077747</v>
      </c>
      <c r="U44" s="119" t="s">
        <v>371</v>
      </c>
    </row>
    <row r="45" spans="1:21" ht="17.25" customHeight="1" x14ac:dyDescent="0.2">
      <c r="A45" s="60"/>
      <c r="B45" s="68"/>
      <c r="C45" s="68"/>
      <c r="D45" s="301" t="s">
        <v>206</v>
      </c>
      <c r="E45" s="118" t="s">
        <v>360</v>
      </c>
      <c r="F45" s="59">
        <v>200562</v>
      </c>
      <c r="G45" s="13">
        <f>F45/F43*100</f>
        <v>6.5115080081399528</v>
      </c>
      <c r="H45" s="33">
        <v>31.979942617988456</v>
      </c>
      <c r="I45" s="59">
        <v>175214</v>
      </c>
      <c r="J45" s="13">
        <f>I45/I43*100</f>
        <v>6.3439821890275985</v>
      </c>
      <c r="K45" s="33">
        <f t="shared" si="17"/>
        <v>-12.638485854748154</v>
      </c>
      <c r="L45" s="59">
        <v>168388</v>
      </c>
      <c r="M45" s="13">
        <f>L45/L43*100</f>
        <v>6.7127075347140286</v>
      </c>
      <c r="N45" s="33">
        <f t="shared" si="18"/>
        <v>-3.895807412649674</v>
      </c>
      <c r="O45" s="59">
        <v>260704</v>
      </c>
      <c r="P45" s="13">
        <f>O45/O43*100</f>
        <v>10.074566881422582</v>
      </c>
      <c r="Q45" s="33">
        <f t="shared" si="19"/>
        <v>54.823384089127472</v>
      </c>
      <c r="R45" s="59">
        <v>312247</v>
      </c>
      <c r="S45" s="13">
        <f>R45/R43*100</f>
        <v>11.874550302941799</v>
      </c>
      <c r="T45" s="33">
        <f t="shared" si="20"/>
        <v>19.77069780287222</v>
      </c>
      <c r="U45" s="210" t="s">
        <v>360</v>
      </c>
    </row>
    <row r="46" spans="1:21" ht="17.25" customHeight="1" x14ac:dyDescent="0.2">
      <c r="A46" s="304"/>
      <c r="B46" s="68"/>
      <c r="C46" s="427" t="s">
        <v>200</v>
      </c>
      <c r="D46" s="427"/>
      <c r="E46" s="118" t="s">
        <v>367</v>
      </c>
      <c r="F46" s="91">
        <f>SUM(F47:F48)</f>
        <v>6680029</v>
      </c>
      <c r="G46" s="207">
        <f>G47+G48</f>
        <v>100</v>
      </c>
      <c r="H46" s="99">
        <v>-9.7736950401951077</v>
      </c>
      <c r="I46" s="91">
        <f>SUM(I47:I48)</f>
        <v>6602337</v>
      </c>
      <c r="J46" s="207">
        <f>J47+J48</f>
        <v>100</v>
      </c>
      <c r="K46" s="99">
        <f t="shared" si="17"/>
        <v>-1.1630488430514276</v>
      </c>
      <c r="L46" s="91">
        <f>SUM(L47:L48)</f>
        <v>7044941</v>
      </c>
      <c r="M46" s="207">
        <f>M47+M48</f>
        <v>100</v>
      </c>
      <c r="N46" s="99">
        <f t="shared" si="18"/>
        <v>6.7037474760830946</v>
      </c>
      <c r="O46" s="91">
        <f>SUM(O47:O48)</f>
        <v>6528451</v>
      </c>
      <c r="P46" s="207">
        <f>P47+P48</f>
        <v>100</v>
      </c>
      <c r="Q46" s="99">
        <f t="shared" si="19"/>
        <v>-7.3313601916609343</v>
      </c>
      <c r="R46" s="91">
        <f>SUM(R47:R48)</f>
        <v>6534434</v>
      </c>
      <c r="S46" s="207">
        <f>S47+S48</f>
        <v>100</v>
      </c>
      <c r="T46" s="99">
        <f t="shared" si="20"/>
        <v>9.1645016559056103E-2</v>
      </c>
      <c r="U46" s="210" t="s">
        <v>367</v>
      </c>
    </row>
    <row r="47" spans="1:21" ht="17.25" customHeight="1" x14ac:dyDescent="0.2">
      <c r="A47" s="304"/>
      <c r="B47" s="68"/>
      <c r="C47" s="68"/>
      <c r="D47" s="301" t="s">
        <v>205</v>
      </c>
      <c r="E47" s="118" t="s">
        <v>323</v>
      </c>
      <c r="F47" s="59">
        <v>3921731</v>
      </c>
      <c r="G47" s="13">
        <f>F47/F46*100</f>
        <v>58.708293032859594</v>
      </c>
      <c r="H47" s="33">
        <v>0.26097251633187568</v>
      </c>
      <c r="I47" s="59">
        <v>3781134</v>
      </c>
      <c r="J47" s="13">
        <f>I47/I46*100</f>
        <v>57.26963043540492</v>
      </c>
      <c r="K47" s="33">
        <f t="shared" si="17"/>
        <v>-3.5850750599671528</v>
      </c>
      <c r="L47" s="59">
        <v>4128569</v>
      </c>
      <c r="M47" s="13">
        <f>L47/L46*100</f>
        <v>58.603315485537777</v>
      </c>
      <c r="N47" s="33">
        <f t="shared" si="18"/>
        <v>9.1886455227453041</v>
      </c>
      <c r="O47" s="59">
        <v>4105086</v>
      </c>
      <c r="P47" s="13">
        <f>O47/O46*100</f>
        <v>62.879938901279949</v>
      </c>
      <c r="Q47" s="33">
        <f t="shared" si="19"/>
        <v>-0.56879272212721332</v>
      </c>
      <c r="R47" s="59">
        <v>4191825</v>
      </c>
      <c r="S47" s="13">
        <f>R47/R46*100</f>
        <v>64.14977946062352</v>
      </c>
      <c r="T47" s="33">
        <f t="shared" si="20"/>
        <v>2.1129642594576552</v>
      </c>
      <c r="U47" s="210" t="s">
        <v>323</v>
      </c>
    </row>
    <row r="48" spans="1:21" ht="17.25" customHeight="1" thickBot="1" x14ac:dyDescent="0.25">
      <c r="A48" s="28"/>
      <c r="B48" s="2"/>
      <c r="C48" s="2"/>
      <c r="D48" s="101" t="s">
        <v>206</v>
      </c>
      <c r="E48" s="208" t="s">
        <v>519</v>
      </c>
      <c r="F48" s="169">
        <v>2758298</v>
      </c>
      <c r="G48" s="167">
        <f>F48/F46*100</f>
        <v>41.291706967140414</v>
      </c>
      <c r="H48" s="165">
        <v>-21.013540504823013</v>
      </c>
      <c r="I48" s="169">
        <v>2821203</v>
      </c>
      <c r="J48" s="167">
        <f>I48/I46*100</f>
        <v>42.73036956459508</v>
      </c>
      <c r="K48" s="165">
        <f t="shared" si="17"/>
        <v>2.2805730200290242</v>
      </c>
      <c r="L48" s="169">
        <v>2916372</v>
      </c>
      <c r="M48" s="167">
        <f>L48/L46*100</f>
        <v>41.396684514462223</v>
      </c>
      <c r="N48" s="165">
        <f t="shared" si="18"/>
        <v>3.3733481780644752</v>
      </c>
      <c r="O48" s="169">
        <v>2423365</v>
      </c>
      <c r="P48" s="167">
        <f>O48/O46*100</f>
        <v>37.120061098720051</v>
      </c>
      <c r="Q48" s="165">
        <f t="shared" si="19"/>
        <v>-16.904805011157691</v>
      </c>
      <c r="R48" s="169">
        <v>2342609</v>
      </c>
      <c r="S48" s="167">
        <f>R48/R46*100</f>
        <v>35.85022053937648</v>
      </c>
      <c r="T48" s="165">
        <f t="shared" si="20"/>
        <v>-3.3323911173100242</v>
      </c>
      <c r="U48" s="211" t="s">
        <v>519</v>
      </c>
    </row>
    <row r="49" spans="3:20" ht="18" customHeight="1" x14ac:dyDescent="0.2">
      <c r="C49" s="67" t="s">
        <v>361</v>
      </c>
      <c r="T49" s="23"/>
    </row>
    <row r="52" spans="3:20" ht="14" x14ac:dyDescent="0.2">
      <c r="C52" s="46"/>
    </row>
  </sheetData>
  <mergeCells count="44">
    <mergeCell ref="C12:D12"/>
    <mergeCell ref="A3:E5"/>
    <mergeCell ref="F3:T3"/>
    <mergeCell ref="U3:U5"/>
    <mergeCell ref="F4:H4"/>
    <mergeCell ref="I4:K4"/>
    <mergeCell ref="L4:N4"/>
    <mergeCell ref="O4:Q4"/>
    <mergeCell ref="R4:T4"/>
    <mergeCell ref="B7:D7"/>
    <mergeCell ref="C8:D8"/>
    <mergeCell ref="C9:D9"/>
    <mergeCell ref="C10:D10"/>
    <mergeCell ref="C11:D11"/>
    <mergeCell ref="C24:D24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37:D37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B35:D35"/>
    <mergeCell ref="C36:D36"/>
    <mergeCell ref="C38:D38"/>
    <mergeCell ref="C39:D39"/>
    <mergeCell ref="B42:D42"/>
    <mergeCell ref="C43:D43"/>
    <mergeCell ref="C46:D46"/>
    <mergeCell ref="C40:D40"/>
  </mergeCells>
  <phoneticPr fontId="3"/>
  <pageMargins left="0.59055118110236227" right="0.59055118110236227" top="0.59055118110236227" bottom="0.39370078740157483" header="0.31496062992125984" footer="0.31496062992125984"/>
  <pageSetup paperSize="9" scale="96" firstPageNumber="172" orientation="portrait" useFirstPageNumber="1" r:id="rId1"/>
  <headerFooter differentOddEven="1" alignWithMargins="0">
    <oddHeader>&amp;L〔14〕行政・財政</oddHeader>
    <oddFooter>&amp;C&amp;P</oddFooter>
    <evenHeader>&amp;R〔14〕行政・財政</evenHeader>
    <evenFooter>&amp;C&amp;P</even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46"/>
  <sheetViews>
    <sheetView view="pageBreakPreview" zoomScaleNormal="115" zoomScaleSheetLayoutView="100" zoomScalePageLayoutView="115" workbookViewId="0">
      <selection activeCell="S9" sqref="S9"/>
    </sheetView>
  </sheetViews>
  <sheetFormatPr defaultColWidth="9" defaultRowHeight="13" x14ac:dyDescent="0.2"/>
  <cols>
    <col min="1" max="1" width="9" style="390"/>
    <col min="2" max="7" width="12.7265625" style="390" customWidth="1"/>
    <col min="8" max="8" width="1.6328125" style="390" customWidth="1"/>
    <col min="9" max="16384" width="9" style="390"/>
  </cols>
  <sheetData>
    <row r="1" spans="1:9" s="67" customFormat="1" ht="19" customHeight="1" x14ac:dyDescent="0.2">
      <c r="A1" s="505" t="s">
        <v>563</v>
      </c>
      <c r="B1" s="505"/>
      <c r="C1" s="505"/>
      <c r="D1" s="505"/>
      <c r="E1" s="505"/>
      <c r="F1" s="505"/>
      <c r="G1" s="505"/>
      <c r="I1" s="391" t="s">
        <v>550</v>
      </c>
    </row>
    <row r="2" spans="1:9" s="67" customFormat="1" ht="18" customHeight="1" thickBot="1" x14ac:dyDescent="0.25">
      <c r="A2" s="590" t="s">
        <v>454</v>
      </c>
      <c r="B2" s="590"/>
      <c r="C2" s="590"/>
      <c r="D2" s="590"/>
      <c r="E2" s="590"/>
      <c r="F2" s="590"/>
      <c r="G2" s="590"/>
    </row>
    <row r="3" spans="1:9" s="313" customFormat="1" ht="18" customHeight="1" x14ac:dyDescent="0.2">
      <c r="A3" s="448" t="s">
        <v>228</v>
      </c>
      <c r="B3" s="448"/>
      <c r="C3" s="448"/>
      <c r="D3" s="448"/>
      <c r="E3" s="448"/>
      <c r="F3" s="448"/>
      <c r="G3" s="448"/>
    </row>
    <row r="4" spans="1:9" s="313" customFormat="1" ht="18" customHeight="1" x14ac:dyDescent="0.2">
      <c r="A4" s="307" t="s">
        <v>224</v>
      </c>
      <c r="B4" s="481" t="s">
        <v>304</v>
      </c>
      <c r="C4" s="439"/>
      <c r="D4" s="481" t="s">
        <v>225</v>
      </c>
      <c r="E4" s="439"/>
      <c r="F4" s="481" t="s">
        <v>226</v>
      </c>
      <c r="G4" s="438"/>
    </row>
    <row r="5" spans="1:9" s="313" customFormat="1" ht="18" customHeight="1" x14ac:dyDescent="0.2">
      <c r="A5" s="324" t="s">
        <v>267</v>
      </c>
      <c r="B5" s="592" t="s">
        <v>227</v>
      </c>
      <c r="C5" s="584"/>
      <c r="D5" s="591" t="s">
        <v>455</v>
      </c>
      <c r="E5" s="591"/>
      <c r="F5" s="591" t="s">
        <v>460</v>
      </c>
      <c r="G5" s="591"/>
    </row>
    <row r="6" spans="1:9" s="313" customFormat="1" ht="18" customHeight="1" x14ac:dyDescent="0.2">
      <c r="A6" s="198" t="s">
        <v>424</v>
      </c>
      <c r="B6" s="485" t="s">
        <v>232</v>
      </c>
      <c r="C6" s="436"/>
      <c r="D6" s="574" t="s">
        <v>456</v>
      </c>
      <c r="E6" s="574"/>
      <c r="F6" s="574" t="s">
        <v>461</v>
      </c>
      <c r="G6" s="574"/>
    </row>
    <row r="7" spans="1:9" s="313" customFormat="1" ht="18" customHeight="1" x14ac:dyDescent="0.2">
      <c r="A7" s="198" t="s">
        <v>425</v>
      </c>
      <c r="B7" s="485" t="s">
        <v>233</v>
      </c>
      <c r="C7" s="436"/>
      <c r="D7" s="574" t="s">
        <v>457</v>
      </c>
      <c r="E7" s="574"/>
      <c r="F7" s="574" t="s">
        <v>462</v>
      </c>
      <c r="G7" s="574"/>
    </row>
    <row r="8" spans="1:9" s="313" customFormat="1" ht="18" customHeight="1" x14ac:dyDescent="0.2">
      <c r="A8" s="198" t="s">
        <v>426</v>
      </c>
      <c r="B8" s="485" t="s">
        <v>234</v>
      </c>
      <c r="C8" s="436"/>
      <c r="D8" s="574" t="s">
        <v>458</v>
      </c>
      <c r="E8" s="574"/>
      <c r="F8" s="574" t="s">
        <v>463</v>
      </c>
      <c r="G8" s="574"/>
    </row>
    <row r="9" spans="1:9" s="313" customFormat="1" ht="18" customHeight="1" x14ac:dyDescent="0.2">
      <c r="A9" s="198" t="s">
        <v>427</v>
      </c>
      <c r="B9" s="485" t="s">
        <v>235</v>
      </c>
      <c r="C9" s="436"/>
      <c r="D9" s="574" t="s">
        <v>459</v>
      </c>
      <c r="E9" s="574"/>
      <c r="F9" s="574" t="s">
        <v>258</v>
      </c>
      <c r="G9" s="574"/>
    </row>
    <row r="10" spans="1:9" s="313" customFormat="1" ht="18" customHeight="1" thickBot="1" x14ac:dyDescent="0.25">
      <c r="A10" s="322"/>
      <c r="B10" s="578"/>
      <c r="C10" s="579"/>
      <c r="D10" s="580"/>
      <c r="E10" s="580"/>
      <c r="F10" s="580"/>
      <c r="G10" s="580"/>
    </row>
    <row r="11" spans="1:9" s="313" customFormat="1" ht="10.5" customHeight="1" thickBot="1" x14ac:dyDescent="0.25">
      <c r="A11" s="304"/>
      <c r="B11" s="304"/>
      <c r="C11" s="329"/>
      <c r="D11" s="50"/>
      <c r="E11" s="50"/>
      <c r="F11" s="329"/>
      <c r="G11" s="329"/>
    </row>
    <row r="12" spans="1:9" s="313" customFormat="1" ht="17.25" customHeight="1" x14ac:dyDescent="0.2">
      <c r="A12" s="448" t="s">
        <v>229</v>
      </c>
      <c r="B12" s="448"/>
      <c r="C12" s="448"/>
      <c r="D12" s="450"/>
      <c r="E12" s="581" t="s">
        <v>230</v>
      </c>
      <c r="F12" s="581"/>
      <c r="G12" s="581"/>
    </row>
    <row r="13" spans="1:9" s="313" customFormat="1" ht="17.25" customHeight="1" x14ac:dyDescent="0.2">
      <c r="A13" s="582" t="s">
        <v>304</v>
      </c>
      <c r="B13" s="583"/>
      <c r="C13" s="52" t="s">
        <v>225</v>
      </c>
      <c r="D13" s="53" t="s">
        <v>226</v>
      </c>
      <c r="E13" s="15" t="s">
        <v>564</v>
      </c>
      <c r="F13" s="52" t="s">
        <v>225</v>
      </c>
      <c r="G13" s="54" t="s">
        <v>226</v>
      </c>
    </row>
    <row r="14" spans="1:9" s="313" customFormat="1" ht="17.25" customHeight="1" x14ac:dyDescent="0.2">
      <c r="A14" s="584" t="s">
        <v>248</v>
      </c>
      <c r="B14" s="584"/>
      <c r="C14" s="329" t="s">
        <v>455</v>
      </c>
      <c r="D14" s="55" t="s">
        <v>266</v>
      </c>
      <c r="E14" s="107" t="s">
        <v>284</v>
      </c>
      <c r="F14" s="333" t="s">
        <v>455</v>
      </c>
      <c r="G14" s="333" t="s">
        <v>497</v>
      </c>
    </row>
    <row r="15" spans="1:9" s="313" customFormat="1" ht="17.25" customHeight="1" x14ac:dyDescent="0.2">
      <c r="A15" s="436" t="s">
        <v>247</v>
      </c>
      <c r="B15" s="436"/>
      <c r="C15" s="329" t="s">
        <v>464</v>
      </c>
      <c r="D15" s="55" t="s">
        <v>480</v>
      </c>
      <c r="E15" s="108" t="s">
        <v>285</v>
      </c>
      <c r="F15" s="329" t="s">
        <v>286</v>
      </c>
      <c r="G15" s="329" t="s">
        <v>498</v>
      </c>
    </row>
    <row r="16" spans="1:9" s="313" customFormat="1" ht="17.25" customHeight="1" x14ac:dyDescent="0.2">
      <c r="A16" s="436" t="s">
        <v>246</v>
      </c>
      <c r="B16" s="436"/>
      <c r="C16" s="329" t="s">
        <v>465</v>
      </c>
      <c r="D16" s="55" t="s">
        <v>481</v>
      </c>
      <c r="E16" s="108" t="s">
        <v>287</v>
      </c>
      <c r="F16" s="329" t="s">
        <v>493</v>
      </c>
      <c r="G16" s="329" t="s">
        <v>502</v>
      </c>
    </row>
    <row r="17" spans="1:7" s="313" customFormat="1" ht="17.25" customHeight="1" x14ac:dyDescent="0.2">
      <c r="A17" s="436" t="s">
        <v>249</v>
      </c>
      <c r="B17" s="436"/>
      <c r="C17" s="329" t="s">
        <v>265</v>
      </c>
      <c r="D17" s="55" t="s">
        <v>482</v>
      </c>
      <c r="E17" s="108" t="s">
        <v>288</v>
      </c>
      <c r="F17" s="329" t="s">
        <v>496</v>
      </c>
      <c r="G17" s="329" t="s">
        <v>499</v>
      </c>
    </row>
    <row r="18" spans="1:7" s="313" customFormat="1" ht="17.25" customHeight="1" x14ac:dyDescent="0.2">
      <c r="A18" s="436" t="s">
        <v>250</v>
      </c>
      <c r="B18" s="436"/>
      <c r="C18" s="329" t="s">
        <v>263</v>
      </c>
      <c r="D18" s="55" t="s">
        <v>264</v>
      </c>
      <c r="E18" s="108" t="s">
        <v>244</v>
      </c>
      <c r="F18" s="329" t="s">
        <v>494</v>
      </c>
      <c r="G18" s="329" t="s">
        <v>500</v>
      </c>
    </row>
    <row r="19" spans="1:7" s="313" customFormat="1" ht="17.25" customHeight="1" x14ac:dyDescent="0.2">
      <c r="A19" s="436" t="s">
        <v>251</v>
      </c>
      <c r="B19" s="436"/>
      <c r="C19" s="329" t="s">
        <v>466</v>
      </c>
      <c r="D19" s="329" t="s">
        <v>483</v>
      </c>
      <c r="E19" s="108" t="s">
        <v>245</v>
      </c>
      <c r="F19" s="329" t="s">
        <v>495</v>
      </c>
      <c r="G19" s="329" t="s">
        <v>501</v>
      </c>
    </row>
    <row r="20" spans="1:7" s="313" customFormat="1" ht="17.25" customHeight="1" x14ac:dyDescent="0.2">
      <c r="A20" s="436" t="s">
        <v>252</v>
      </c>
      <c r="B20" s="436"/>
      <c r="C20" s="329" t="s">
        <v>466</v>
      </c>
      <c r="D20" s="55" t="s">
        <v>461</v>
      </c>
      <c r="E20" s="108" t="s">
        <v>243</v>
      </c>
      <c r="F20" s="329" t="s">
        <v>474</v>
      </c>
      <c r="G20" s="50" t="s">
        <v>492</v>
      </c>
    </row>
    <row r="21" spans="1:7" s="313" customFormat="1" ht="17.25" customHeight="1" x14ac:dyDescent="0.2">
      <c r="A21" s="436" t="s">
        <v>253</v>
      </c>
      <c r="B21" s="436"/>
      <c r="C21" s="329" t="s">
        <v>467</v>
      </c>
      <c r="D21" s="329" t="s">
        <v>484</v>
      </c>
      <c r="E21" s="178" t="s">
        <v>381</v>
      </c>
      <c r="F21" s="329" t="s">
        <v>479</v>
      </c>
      <c r="G21" s="50" t="s">
        <v>258</v>
      </c>
    </row>
    <row r="22" spans="1:7" s="313" customFormat="1" ht="17.25" customHeight="1" thickBot="1" x14ac:dyDescent="0.25">
      <c r="A22" s="436" t="s">
        <v>254</v>
      </c>
      <c r="B22" s="436"/>
      <c r="C22" s="329" t="s">
        <v>468</v>
      </c>
      <c r="D22" s="329" t="s">
        <v>462</v>
      </c>
      <c r="E22" s="58"/>
      <c r="F22" s="332"/>
      <c r="G22" s="332"/>
    </row>
    <row r="23" spans="1:7" s="313" customFormat="1" ht="17.25" customHeight="1" x14ac:dyDescent="0.2">
      <c r="A23" s="436" t="s">
        <v>238</v>
      </c>
      <c r="B23" s="436"/>
      <c r="C23" s="329" t="s">
        <v>469</v>
      </c>
      <c r="D23" s="329" t="s">
        <v>462</v>
      </c>
      <c r="E23" s="575" t="s">
        <v>231</v>
      </c>
      <c r="F23" s="576"/>
      <c r="G23" s="576"/>
    </row>
    <row r="24" spans="1:7" s="313" customFormat="1" ht="17.25" customHeight="1" x14ac:dyDescent="0.2">
      <c r="A24" s="436" t="s">
        <v>255</v>
      </c>
      <c r="B24" s="436"/>
      <c r="C24" s="329" t="s">
        <v>261</v>
      </c>
      <c r="D24" s="329" t="s">
        <v>262</v>
      </c>
      <c r="E24" s="15" t="s">
        <v>564</v>
      </c>
      <c r="F24" s="56" t="s">
        <v>225</v>
      </c>
      <c r="G24" s="57" t="s">
        <v>226</v>
      </c>
    </row>
    <row r="25" spans="1:7" s="304" customFormat="1" ht="17.25" customHeight="1" x14ac:dyDescent="0.2">
      <c r="A25" s="436" t="s">
        <v>243</v>
      </c>
      <c r="B25" s="436"/>
      <c r="C25" s="329" t="s">
        <v>470</v>
      </c>
      <c r="D25" s="55" t="s">
        <v>485</v>
      </c>
      <c r="E25" s="107" t="s">
        <v>236</v>
      </c>
      <c r="F25" s="329" t="s">
        <v>455</v>
      </c>
      <c r="G25" s="329" t="s">
        <v>241</v>
      </c>
    </row>
    <row r="26" spans="1:7" s="313" customFormat="1" ht="17.25" customHeight="1" x14ac:dyDescent="0.2">
      <c r="A26" s="436" t="s">
        <v>256</v>
      </c>
      <c r="B26" s="436"/>
      <c r="C26" s="329" t="s">
        <v>471</v>
      </c>
      <c r="D26" s="55" t="s">
        <v>486</v>
      </c>
      <c r="E26" s="108" t="s">
        <v>237</v>
      </c>
      <c r="F26" s="329" t="s">
        <v>242</v>
      </c>
      <c r="G26" s="329" t="s">
        <v>505</v>
      </c>
    </row>
    <row r="27" spans="1:7" s="313" customFormat="1" ht="17.25" customHeight="1" x14ac:dyDescent="0.2">
      <c r="A27" s="436" t="s">
        <v>257</v>
      </c>
      <c r="B27" s="436"/>
      <c r="C27" s="329" t="s">
        <v>472</v>
      </c>
      <c r="D27" s="55" t="s">
        <v>487</v>
      </c>
      <c r="E27" s="50" t="s">
        <v>238</v>
      </c>
      <c r="F27" s="329" t="s">
        <v>503</v>
      </c>
      <c r="G27" s="329" t="s">
        <v>506</v>
      </c>
    </row>
    <row r="28" spans="1:7" s="313" customFormat="1" ht="17.25" customHeight="1" x14ac:dyDescent="0.2">
      <c r="A28" s="436" t="s">
        <v>259</v>
      </c>
      <c r="B28" s="436"/>
      <c r="C28" s="329" t="s">
        <v>473</v>
      </c>
      <c r="D28" s="55" t="s">
        <v>488</v>
      </c>
      <c r="E28" s="50" t="s">
        <v>239</v>
      </c>
      <c r="F28" s="329" t="s">
        <v>469</v>
      </c>
      <c r="G28" s="329" t="s">
        <v>507</v>
      </c>
    </row>
    <row r="29" spans="1:7" s="313" customFormat="1" ht="17.25" customHeight="1" x14ac:dyDescent="0.2">
      <c r="A29" s="436" t="s">
        <v>300</v>
      </c>
      <c r="B29" s="436"/>
      <c r="C29" s="329" t="s">
        <v>474</v>
      </c>
      <c r="D29" s="55" t="s">
        <v>489</v>
      </c>
      <c r="E29" s="50" t="s">
        <v>240</v>
      </c>
      <c r="F29" s="329" t="s">
        <v>504</v>
      </c>
      <c r="G29" s="329" t="s">
        <v>462</v>
      </c>
    </row>
    <row r="30" spans="1:7" s="313" customFormat="1" ht="17.25" customHeight="1" x14ac:dyDescent="0.2">
      <c r="A30" s="436" t="s">
        <v>301</v>
      </c>
      <c r="B30" s="436"/>
      <c r="C30" s="329" t="s">
        <v>475</v>
      </c>
      <c r="D30" s="55" t="s">
        <v>258</v>
      </c>
      <c r="E30" s="577" t="s">
        <v>568</v>
      </c>
      <c r="F30" s="572"/>
      <c r="G30" s="572"/>
    </row>
    <row r="31" spans="1:7" s="313" customFormat="1" ht="17.25" customHeight="1" thickBot="1" x14ac:dyDescent="0.25">
      <c r="A31" s="436" t="s">
        <v>305</v>
      </c>
      <c r="B31" s="436"/>
      <c r="C31" s="329" t="s">
        <v>476</v>
      </c>
      <c r="D31" s="55" t="s">
        <v>490</v>
      </c>
      <c r="E31" s="331"/>
      <c r="F31" s="322"/>
      <c r="G31" s="322"/>
    </row>
    <row r="32" spans="1:7" s="313" customFormat="1" ht="17.25" customHeight="1" x14ac:dyDescent="0.2">
      <c r="A32" s="436" t="s">
        <v>343</v>
      </c>
      <c r="B32" s="436"/>
      <c r="C32" s="329" t="s">
        <v>477</v>
      </c>
      <c r="D32" s="55" t="s">
        <v>491</v>
      </c>
      <c r="E32" s="575" t="s">
        <v>299</v>
      </c>
      <c r="F32" s="576"/>
      <c r="G32" s="576"/>
    </row>
    <row r="33" spans="1:8" s="313" customFormat="1" ht="17.25" customHeight="1" x14ac:dyDescent="0.2">
      <c r="A33" s="436" t="s">
        <v>366</v>
      </c>
      <c r="B33" s="436"/>
      <c r="C33" s="329" t="s">
        <v>478</v>
      </c>
      <c r="D33" s="55" t="s">
        <v>492</v>
      </c>
      <c r="E33" s="15" t="s">
        <v>564</v>
      </c>
      <c r="F33" s="52" t="s">
        <v>225</v>
      </c>
      <c r="G33" s="57" t="s">
        <v>226</v>
      </c>
    </row>
    <row r="34" spans="1:8" s="313" customFormat="1" ht="17.25" customHeight="1" x14ac:dyDescent="0.2">
      <c r="A34" s="436" t="s">
        <v>380</v>
      </c>
      <c r="B34" s="436"/>
      <c r="C34" s="329" t="s">
        <v>479</v>
      </c>
      <c r="D34" s="55" t="s">
        <v>258</v>
      </c>
      <c r="E34" s="110" t="s">
        <v>302</v>
      </c>
      <c r="F34" s="109" t="s">
        <v>508</v>
      </c>
      <c r="G34" s="109" t="s">
        <v>266</v>
      </c>
    </row>
    <row r="35" spans="1:8" s="313" customFormat="1" ht="17.25" customHeight="1" x14ac:dyDescent="0.2">
      <c r="A35" s="572" t="s">
        <v>569</v>
      </c>
      <c r="B35" s="572"/>
      <c r="C35" s="572"/>
      <c r="D35" s="573"/>
      <c r="E35" s="108" t="s">
        <v>565</v>
      </c>
      <c r="F35" s="109" t="s">
        <v>464</v>
      </c>
      <c r="G35" s="109" t="s">
        <v>513</v>
      </c>
    </row>
    <row r="36" spans="1:8" s="313" customFormat="1" ht="17.25" customHeight="1" x14ac:dyDescent="0.2">
      <c r="A36" s="304"/>
      <c r="B36" s="304"/>
      <c r="C36" s="329"/>
      <c r="D36" s="305"/>
      <c r="E36" s="50" t="s">
        <v>303</v>
      </c>
      <c r="F36" s="109" t="s">
        <v>509</v>
      </c>
      <c r="G36" s="109" t="s">
        <v>514</v>
      </c>
    </row>
    <row r="37" spans="1:8" s="313" customFormat="1" ht="17.25" customHeight="1" x14ac:dyDescent="0.2">
      <c r="A37" s="304"/>
      <c r="B37" s="304"/>
      <c r="C37" s="329"/>
      <c r="D37" s="55"/>
      <c r="E37" s="108" t="s">
        <v>289</v>
      </c>
      <c r="F37" s="109" t="s">
        <v>510</v>
      </c>
      <c r="G37" s="109" t="s">
        <v>515</v>
      </c>
    </row>
    <row r="38" spans="1:8" s="313" customFormat="1" ht="17.25" customHeight="1" x14ac:dyDescent="0.2">
      <c r="A38" s="304"/>
      <c r="B38" s="304"/>
      <c r="C38" s="329"/>
      <c r="D38" s="55"/>
      <c r="E38" s="50" t="s">
        <v>566</v>
      </c>
      <c r="F38" s="109" t="s">
        <v>290</v>
      </c>
      <c r="G38" s="109" t="s">
        <v>516</v>
      </c>
    </row>
    <row r="39" spans="1:8" s="313" customFormat="1" ht="17.25" customHeight="1" x14ac:dyDescent="0.2">
      <c r="A39" s="304"/>
      <c r="B39" s="304"/>
      <c r="C39" s="329"/>
      <c r="D39" s="55"/>
      <c r="E39" s="50" t="s">
        <v>291</v>
      </c>
      <c r="F39" s="109" t="s">
        <v>511</v>
      </c>
      <c r="G39" s="109" t="s">
        <v>505</v>
      </c>
    </row>
    <row r="40" spans="1:8" s="313" customFormat="1" ht="17.25" customHeight="1" x14ac:dyDescent="0.2">
      <c r="A40" s="304"/>
      <c r="B40" s="304"/>
      <c r="C40" s="329"/>
      <c r="D40" s="55"/>
      <c r="E40" s="50" t="s">
        <v>567</v>
      </c>
      <c r="F40" s="109" t="s">
        <v>503</v>
      </c>
      <c r="G40" s="109" t="s">
        <v>292</v>
      </c>
    </row>
    <row r="41" spans="1:8" ht="17.25" customHeight="1" x14ac:dyDescent="0.2">
      <c r="A41" s="304"/>
      <c r="B41" s="304"/>
      <c r="C41" s="329"/>
      <c r="D41" s="55"/>
      <c r="E41" s="50" t="s">
        <v>293</v>
      </c>
      <c r="F41" s="109" t="s">
        <v>294</v>
      </c>
      <c r="G41" s="109" t="s">
        <v>462</v>
      </c>
      <c r="H41" s="51"/>
    </row>
    <row r="42" spans="1:8" ht="17.25" customHeight="1" x14ac:dyDescent="0.2">
      <c r="A42" s="304"/>
      <c r="B42" s="304"/>
      <c r="C42" s="329"/>
      <c r="D42" s="55"/>
      <c r="E42" s="50" t="s">
        <v>260</v>
      </c>
      <c r="F42" s="109" t="s">
        <v>512</v>
      </c>
      <c r="G42" s="109" t="s">
        <v>517</v>
      </c>
    </row>
    <row r="43" spans="1:8" ht="17.25" customHeight="1" x14ac:dyDescent="0.2">
      <c r="A43" s="304"/>
      <c r="B43" s="304"/>
      <c r="C43" s="329"/>
      <c r="D43" s="55"/>
      <c r="E43" s="585" t="s">
        <v>570</v>
      </c>
      <c r="F43" s="586"/>
      <c r="G43" s="586"/>
      <c r="H43" s="330"/>
    </row>
    <row r="44" spans="1:8" ht="17.25" customHeight="1" x14ac:dyDescent="0.2">
      <c r="A44" s="304"/>
      <c r="B44" s="304"/>
      <c r="C44" s="329"/>
      <c r="D44" s="55"/>
      <c r="E44" s="587"/>
      <c r="F44" s="586"/>
      <c r="G44" s="586"/>
      <c r="H44" s="330"/>
    </row>
    <row r="45" spans="1:8" ht="17" customHeight="1" x14ac:dyDescent="0.2">
      <c r="A45" s="306"/>
      <c r="B45" s="306"/>
      <c r="C45" s="199"/>
      <c r="D45" s="200"/>
      <c r="E45" s="588"/>
      <c r="F45" s="589"/>
      <c r="G45" s="589"/>
      <c r="H45" s="330"/>
    </row>
    <row r="46" spans="1:8" x14ac:dyDescent="0.2">
      <c r="A46" s="304" t="s">
        <v>557</v>
      </c>
      <c r="B46" s="21" t="s">
        <v>556</v>
      </c>
      <c r="C46" s="329"/>
      <c r="D46" s="50"/>
      <c r="E46" s="50"/>
      <c r="F46" s="329"/>
      <c r="G46" s="329"/>
    </row>
  </sheetData>
  <mergeCells count="53">
    <mergeCell ref="A12:D12"/>
    <mergeCell ref="A30:B30"/>
    <mergeCell ref="A31:B31"/>
    <mergeCell ref="A32:B32"/>
    <mergeCell ref="A33:B33"/>
    <mergeCell ref="A20:B20"/>
    <mergeCell ref="A21:B21"/>
    <mergeCell ref="A22:B22"/>
    <mergeCell ref="A23:B23"/>
    <mergeCell ref="A24:B24"/>
    <mergeCell ref="A15:B15"/>
    <mergeCell ref="A16:B16"/>
    <mergeCell ref="A17:B17"/>
    <mergeCell ref="A18:B18"/>
    <mergeCell ref="A19:B19"/>
    <mergeCell ref="A34:B34"/>
    <mergeCell ref="A25:B25"/>
    <mergeCell ref="A26:B26"/>
    <mergeCell ref="A27:B27"/>
    <mergeCell ref="A28:B28"/>
    <mergeCell ref="A29:B29"/>
    <mergeCell ref="E43:G45"/>
    <mergeCell ref="A1:G1"/>
    <mergeCell ref="A3:G3"/>
    <mergeCell ref="F4:G4"/>
    <mergeCell ref="D4:E4"/>
    <mergeCell ref="B4:C4"/>
    <mergeCell ref="A2:G2"/>
    <mergeCell ref="F5:G5"/>
    <mergeCell ref="D5:E5"/>
    <mergeCell ref="B5:C5"/>
    <mergeCell ref="B6:C6"/>
    <mergeCell ref="D6:E6"/>
    <mergeCell ref="F6:G6"/>
    <mergeCell ref="B7:C7"/>
    <mergeCell ref="D7:E7"/>
    <mergeCell ref="F7:G7"/>
    <mergeCell ref="A35:D35"/>
    <mergeCell ref="B8:C8"/>
    <mergeCell ref="D8:E8"/>
    <mergeCell ref="F8:G8"/>
    <mergeCell ref="E32:G32"/>
    <mergeCell ref="B9:C9"/>
    <mergeCell ref="D9:E9"/>
    <mergeCell ref="F9:G9"/>
    <mergeCell ref="E30:G30"/>
    <mergeCell ref="B10:C10"/>
    <mergeCell ref="D10:E10"/>
    <mergeCell ref="F10:G10"/>
    <mergeCell ref="E12:G12"/>
    <mergeCell ref="E23:G23"/>
    <mergeCell ref="A13:B13"/>
    <mergeCell ref="A14:B14"/>
  </mergeCells>
  <phoneticPr fontId="3"/>
  <pageMargins left="0.78740157480314965" right="0.19685039370078741" top="0.47244094488188981" bottom="0.39370078740157483" header="0.31496062992125984" footer="0.31496062992125984"/>
  <pageSetup paperSize="9" firstPageNumber="185" orientation="portrait" useFirstPageNumber="1" horizontalDpi="300" verticalDpi="300" r:id="rId1"/>
  <headerFooter differentOddEven="1" alignWithMargins="0">
    <oddHeader>&amp;R〔14〕行政・財政</oddHeader>
    <oddFooter>&amp;C&amp;P</oddFooter>
    <evenHeader>&amp;L〔14〕行政・財政</evenHeader>
    <evenFooter>&amp;C&amp;P</even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97"/>
  <sheetViews>
    <sheetView view="pageBreakPreview" zoomScale="80" zoomScaleNormal="100" zoomScaleSheetLayoutView="80" workbookViewId="0">
      <selection activeCell="G27" sqref="G27"/>
    </sheetView>
  </sheetViews>
  <sheetFormatPr defaultColWidth="9" defaultRowHeight="14" x14ac:dyDescent="0.2"/>
  <cols>
    <col min="1" max="1" width="90" style="135" customWidth="1"/>
    <col min="2" max="16384" width="9" style="134"/>
  </cols>
  <sheetData>
    <row r="1" spans="1:1" s="136" customFormat="1" ht="19.5" customHeight="1" x14ac:dyDescent="0.2">
      <c r="A1" s="135">
        <v>2</v>
      </c>
    </row>
    <row r="2" spans="1:1" ht="19.5" customHeight="1" x14ac:dyDescent="0.2">
      <c r="A2" s="135">
        <v>4</v>
      </c>
    </row>
    <row r="3" spans="1:1" ht="19.5" customHeight="1" x14ac:dyDescent="0.2">
      <c r="A3" s="135">
        <v>6</v>
      </c>
    </row>
    <row r="4" spans="1:1" ht="19.5" customHeight="1" x14ac:dyDescent="0.2">
      <c r="A4" s="135">
        <v>8</v>
      </c>
    </row>
    <row r="5" spans="1:1" ht="19.5" customHeight="1" x14ac:dyDescent="0.2">
      <c r="A5" s="135">
        <v>10</v>
      </c>
    </row>
    <row r="6" spans="1:1" ht="19.5" customHeight="1" x14ac:dyDescent="0.2">
      <c r="A6" s="135">
        <v>12</v>
      </c>
    </row>
    <row r="7" spans="1:1" ht="19.5" customHeight="1" x14ac:dyDescent="0.2">
      <c r="A7" s="135">
        <v>14</v>
      </c>
    </row>
    <row r="8" spans="1:1" ht="19.5" customHeight="1" x14ac:dyDescent="0.2">
      <c r="A8" s="135">
        <v>16</v>
      </c>
    </row>
    <row r="9" spans="1:1" ht="19.5" customHeight="1" x14ac:dyDescent="0.2">
      <c r="A9" s="135">
        <v>18</v>
      </c>
    </row>
    <row r="10" spans="1:1" ht="19.5" customHeight="1" x14ac:dyDescent="0.2">
      <c r="A10" s="135">
        <v>20</v>
      </c>
    </row>
    <row r="11" spans="1:1" ht="19.5" customHeight="1" x14ac:dyDescent="0.2">
      <c r="A11" s="135">
        <v>22</v>
      </c>
    </row>
    <row r="12" spans="1:1" ht="19.5" customHeight="1" x14ac:dyDescent="0.2">
      <c r="A12" s="135">
        <v>24</v>
      </c>
    </row>
    <row r="13" spans="1:1" ht="19.5" customHeight="1" x14ac:dyDescent="0.2">
      <c r="A13" s="135">
        <v>26</v>
      </c>
    </row>
    <row r="14" spans="1:1" ht="19.5" customHeight="1" x14ac:dyDescent="0.2">
      <c r="A14" s="135">
        <v>28</v>
      </c>
    </row>
    <row r="15" spans="1:1" ht="19.5" customHeight="1" x14ac:dyDescent="0.2">
      <c r="A15" s="135">
        <v>30</v>
      </c>
    </row>
    <row r="16" spans="1:1" ht="19.5" customHeight="1" x14ac:dyDescent="0.2">
      <c r="A16" s="135">
        <v>32</v>
      </c>
    </row>
    <row r="17" spans="1:1" ht="19.5" customHeight="1" x14ac:dyDescent="0.2">
      <c r="A17" s="135">
        <v>34</v>
      </c>
    </row>
    <row r="18" spans="1:1" ht="19.5" customHeight="1" x14ac:dyDescent="0.2">
      <c r="A18" s="135">
        <v>36</v>
      </c>
    </row>
    <row r="19" spans="1:1" ht="19.5" customHeight="1" x14ac:dyDescent="0.2">
      <c r="A19" s="135">
        <v>38</v>
      </c>
    </row>
    <row r="20" spans="1:1" ht="19.5" customHeight="1" x14ac:dyDescent="0.2">
      <c r="A20" s="135">
        <v>40</v>
      </c>
    </row>
    <row r="21" spans="1:1" ht="19.5" customHeight="1" x14ac:dyDescent="0.2">
      <c r="A21" s="135">
        <v>42</v>
      </c>
    </row>
    <row r="22" spans="1:1" ht="19.5" customHeight="1" x14ac:dyDescent="0.2">
      <c r="A22" s="135">
        <v>44</v>
      </c>
    </row>
    <row r="23" spans="1:1" ht="19.5" customHeight="1" x14ac:dyDescent="0.2">
      <c r="A23" s="135">
        <v>46</v>
      </c>
    </row>
    <row r="24" spans="1:1" ht="19.5" customHeight="1" x14ac:dyDescent="0.2">
      <c r="A24" s="135">
        <v>48</v>
      </c>
    </row>
    <row r="25" spans="1:1" ht="19.5" customHeight="1" x14ac:dyDescent="0.2">
      <c r="A25" s="135">
        <v>50</v>
      </c>
    </row>
    <row r="26" spans="1:1" ht="19.5" customHeight="1" x14ac:dyDescent="0.2">
      <c r="A26" s="135">
        <v>52</v>
      </c>
    </row>
    <row r="27" spans="1:1" ht="19.5" customHeight="1" x14ac:dyDescent="0.2">
      <c r="A27" s="135">
        <v>54</v>
      </c>
    </row>
    <row r="28" spans="1:1" ht="19.5" customHeight="1" x14ac:dyDescent="0.2">
      <c r="A28" s="135">
        <v>56</v>
      </c>
    </row>
    <row r="29" spans="1:1" ht="19.5" customHeight="1" x14ac:dyDescent="0.2">
      <c r="A29" s="135">
        <v>58</v>
      </c>
    </row>
    <row r="30" spans="1:1" ht="19.5" customHeight="1" x14ac:dyDescent="0.2">
      <c r="A30" s="135">
        <v>60</v>
      </c>
    </row>
    <row r="31" spans="1:1" ht="19.5" customHeight="1" x14ac:dyDescent="0.2">
      <c r="A31" s="135">
        <v>62</v>
      </c>
    </row>
    <row r="32" spans="1:1" ht="19.5" customHeight="1" x14ac:dyDescent="0.2">
      <c r="A32" s="135">
        <v>64</v>
      </c>
    </row>
    <row r="33" spans="1:1" ht="19.5" customHeight="1" x14ac:dyDescent="0.2">
      <c r="A33" s="135">
        <v>66</v>
      </c>
    </row>
    <row r="34" spans="1:1" ht="19.5" customHeight="1" x14ac:dyDescent="0.2">
      <c r="A34" s="135">
        <v>68</v>
      </c>
    </row>
    <row r="35" spans="1:1" ht="19.5" customHeight="1" x14ac:dyDescent="0.2">
      <c r="A35" s="135">
        <v>70</v>
      </c>
    </row>
    <row r="36" spans="1:1" ht="19.5" customHeight="1" x14ac:dyDescent="0.2">
      <c r="A36" s="135">
        <v>72</v>
      </c>
    </row>
    <row r="37" spans="1:1" ht="19.5" customHeight="1" x14ac:dyDescent="0.2">
      <c r="A37" s="135">
        <v>74</v>
      </c>
    </row>
    <row r="38" spans="1:1" ht="19.5" customHeight="1" x14ac:dyDescent="0.2">
      <c r="A38" s="135">
        <v>76</v>
      </c>
    </row>
    <row r="39" spans="1:1" ht="19.5" customHeight="1" x14ac:dyDescent="0.2">
      <c r="A39" s="135">
        <v>78</v>
      </c>
    </row>
    <row r="40" spans="1:1" ht="19.5" customHeight="1" x14ac:dyDescent="0.2">
      <c r="A40" s="135">
        <v>80</v>
      </c>
    </row>
    <row r="41" spans="1:1" ht="19.5" customHeight="1" x14ac:dyDescent="0.2">
      <c r="A41" s="135">
        <v>82</v>
      </c>
    </row>
    <row r="42" spans="1:1" ht="19.5" customHeight="1" x14ac:dyDescent="0.2">
      <c r="A42" s="135">
        <v>84</v>
      </c>
    </row>
    <row r="43" spans="1:1" ht="19.5" customHeight="1" x14ac:dyDescent="0.2">
      <c r="A43" s="135">
        <v>86</v>
      </c>
    </row>
    <row r="44" spans="1:1" ht="19.5" customHeight="1" x14ac:dyDescent="0.2">
      <c r="A44" s="135">
        <v>88</v>
      </c>
    </row>
    <row r="45" spans="1:1" ht="19.5" customHeight="1" x14ac:dyDescent="0.2">
      <c r="A45" s="135">
        <v>90</v>
      </c>
    </row>
    <row r="46" spans="1:1" ht="19.5" customHeight="1" x14ac:dyDescent="0.2">
      <c r="A46" s="135">
        <v>92</v>
      </c>
    </row>
    <row r="47" spans="1:1" ht="19.5" customHeight="1" x14ac:dyDescent="0.2">
      <c r="A47" s="135">
        <v>94</v>
      </c>
    </row>
    <row r="48" spans="1:1" ht="19.5" customHeight="1" x14ac:dyDescent="0.2">
      <c r="A48" s="135">
        <v>96</v>
      </c>
    </row>
    <row r="49" spans="1:1" ht="19.5" customHeight="1" x14ac:dyDescent="0.2">
      <c r="A49" s="135">
        <v>98</v>
      </c>
    </row>
    <row r="50" spans="1:1" ht="19.5" customHeight="1" x14ac:dyDescent="0.2">
      <c r="A50" s="135">
        <v>100</v>
      </c>
    </row>
    <row r="51" spans="1:1" ht="19.5" customHeight="1" x14ac:dyDescent="0.2">
      <c r="A51" s="135">
        <v>102</v>
      </c>
    </row>
    <row r="52" spans="1:1" ht="19.5" customHeight="1" x14ac:dyDescent="0.2">
      <c r="A52" s="135">
        <v>104</v>
      </c>
    </row>
    <row r="53" spans="1:1" ht="19.5" customHeight="1" x14ac:dyDescent="0.2">
      <c r="A53" s="135">
        <v>106</v>
      </c>
    </row>
    <row r="54" spans="1:1" ht="19.5" customHeight="1" x14ac:dyDescent="0.2">
      <c r="A54" s="135">
        <v>108</v>
      </c>
    </row>
    <row r="55" spans="1:1" ht="19.5" customHeight="1" x14ac:dyDescent="0.2">
      <c r="A55" s="135">
        <v>110</v>
      </c>
    </row>
    <row r="56" spans="1:1" ht="19.5" customHeight="1" x14ac:dyDescent="0.2">
      <c r="A56" s="135">
        <v>112</v>
      </c>
    </row>
    <row r="57" spans="1:1" ht="19.5" customHeight="1" x14ac:dyDescent="0.2">
      <c r="A57" s="135">
        <v>114</v>
      </c>
    </row>
    <row r="58" spans="1:1" ht="19.5" customHeight="1" x14ac:dyDescent="0.2">
      <c r="A58" s="135">
        <v>116</v>
      </c>
    </row>
    <row r="59" spans="1:1" ht="19.5" customHeight="1" x14ac:dyDescent="0.2">
      <c r="A59" s="135">
        <v>118</v>
      </c>
    </row>
    <row r="60" spans="1:1" ht="19.5" customHeight="1" x14ac:dyDescent="0.2">
      <c r="A60" s="135">
        <v>120</v>
      </c>
    </row>
    <row r="61" spans="1:1" ht="19.5" customHeight="1" x14ac:dyDescent="0.2">
      <c r="A61" s="135">
        <v>122</v>
      </c>
    </row>
    <row r="62" spans="1:1" ht="19.5" customHeight="1" x14ac:dyDescent="0.2">
      <c r="A62" s="135">
        <v>124</v>
      </c>
    </row>
    <row r="63" spans="1:1" ht="19.5" customHeight="1" x14ac:dyDescent="0.2">
      <c r="A63" s="135">
        <v>126</v>
      </c>
    </row>
    <row r="64" spans="1:1" ht="19.5" customHeight="1" x14ac:dyDescent="0.2">
      <c r="A64" s="135">
        <v>128</v>
      </c>
    </row>
    <row r="65" spans="1:1" ht="19.5" customHeight="1" x14ac:dyDescent="0.2">
      <c r="A65" s="135">
        <v>130</v>
      </c>
    </row>
    <row r="66" spans="1:1" ht="19.5" customHeight="1" x14ac:dyDescent="0.2">
      <c r="A66" s="135">
        <v>132</v>
      </c>
    </row>
    <row r="67" spans="1:1" ht="19.5" customHeight="1" x14ac:dyDescent="0.2">
      <c r="A67" s="135">
        <v>134</v>
      </c>
    </row>
    <row r="68" spans="1:1" ht="19.5" customHeight="1" x14ac:dyDescent="0.2">
      <c r="A68" s="135">
        <v>136</v>
      </c>
    </row>
    <row r="69" spans="1:1" ht="19.5" customHeight="1" x14ac:dyDescent="0.2">
      <c r="A69" s="135">
        <v>138</v>
      </c>
    </row>
    <row r="70" spans="1:1" ht="19.5" customHeight="1" x14ac:dyDescent="0.2">
      <c r="A70" s="135">
        <v>140</v>
      </c>
    </row>
    <row r="71" spans="1:1" ht="19.5" customHeight="1" x14ac:dyDescent="0.2">
      <c r="A71" s="135">
        <v>142</v>
      </c>
    </row>
    <row r="72" spans="1:1" ht="19.5" customHeight="1" x14ac:dyDescent="0.2">
      <c r="A72" s="135">
        <v>144</v>
      </c>
    </row>
    <row r="73" spans="1:1" ht="19.5" customHeight="1" x14ac:dyDescent="0.2">
      <c r="A73" s="135">
        <v>146</v>
      </c>
    </row>
    <row r="74" spans="1:1" ht="19.5" customHeight="1" x14ac:dyDescent="0.2">
      <c r="A74" s="135">
        <v>148</v>
      </c>
    </row>
    <row r="75" spans="1:1" ht="19.5" customHeight="1" x14ac:dyDescent="0.2">
      <c r="A75" s="135">
        <v>150</v>
      </c>
    </row>
    <row r="76" spans="1:1" ht="19.5" customHeight="1" x14ac:dyDescent="0.2">
      <c r="A76" s="135">
        <v>152</v>
      </c>
    </row>
    <row r="77" spans="1:1" ht="19.5" customHeight="1" x14ac:dyDescent="0.2">
      <c r="A77" s="135">
        <v>154</v>
      </c>
    </row>
    <row r="78" spans="1:1" ht="19.5" customHeight="1" x14ac:dyDescent="0.2">
      <c r="A78" s="135">
        <v>156</v>
      </c>
    </row>
    <row r="79" spans="1:1" ht="19.5" customHeight="1" x14ac:dyDescent="0.2">
      <c r="A79" s="135">
        <v>158</v>
      </c>
    </row>
    <row r="80" spans="1:1" ht="19.5" customHeight="1" x14ac:dyDescent="0.2">
      <c r="A80" s="135">
        <v>160</v>
      </c>
    </row>
    <row r="81" spans="1:1" ht="19.5" customHeight="1" x14ac:dyDescent="0.2">
      <c r="A81" s="135">
        <v>162</v>
      </c>
    </row>
    <row r="82" spans="1:1" ht="19.5" customHeight="1" x14ac:dyDescent="0.2">
      <c r="A82" s="135">
        <v>164</v>
      </c>
    </row>
    <row r="83" spans="1:1" ht="19.5" customHeight="1" x14ac:dyDescent="0.2">
      <c r="A83" s="135">
        <v>166</v>
      </c>
    </row>
    <row r="84" spans="1:1" ht="19.5" customHeight="1" x14ac:dyDescent="0.2">
      <c r="A84" s="135">
        <v>168</v>
      </c>
    </row>
    <row r="85" spans="1:1" ht="19.5" customHeight="1" x14ac:dyDescent="0.2">
      <c r="A85" s="135">
        <v>170</v>
      </c>
    </row>
    <row r="86" spans="1:1" ht="19.5" customHeight="1" x14ac:dyDescent="0.2">
      <c r="A86" s="135">
        <v>172</v>
      </c>
    </row>
    <row r="87" spans="1:1" ht="19.5" customHeight="1" x14ac:dyDescent="0.2">
      <c r="A87" s="135">
        <v>174</v>
      </c>
    </row>
    <row r="88" spans="1:1" ht="19.5" customHeight="1" x14ac:dyDescent="0.2">
      <c r="A88" s="135">
        <v>176</v>
      </c>
    </row>
    <row r="89" spans="1:1" ht="19.5" customHeight="1" x14ac:dyDescent="0.2">
      <c r="A89" s="135">
        <v>178</v>
      </c>
    </row>
    <row r="90" spans="1:1" ht="19.5" customHeight="1" x14ac:dyDescent="0.2">
      <c r="A90" s="135">
        <v>180</v>
      </c>
    </row>
    <row r="91" spans="1:1" ht="19.5" customHeight="1" x14ac:dyDescent="0.2">
      <c r="A91" s="135">
        <v>182</v>
      </c>
    </row>
    <row r="92" spans="1:1" ht="19.5" customHeight="1" x14ac:dyDescent="0.2">
      <c r="A92" s="135">
        <v>184</v>
      </c>
    </row>
    <row r="93" spans="1:1" ht="19.5" customHeight="1" x14ac:dyDescent="0.2">
      <c r="A93" s="135">
        <v>186</v>
      </c>
    </row>
    <row r="94" spans="1:1" ht="19.5" customHeight="1" x14ac:dyDescent="0.2">
      <c r="A94" s="135">
        <v>188</v>
      </c>
    </row>
    <row r="95" spans="1:1" ht="19.5" customHeight="1" x14ac:dyDescent="0.2">
      <c r="A95" s="135">
        <v>190</v>
      </c>
    </row>
    <row r="96" spans="1:1" ht="19.5" customHeight="1" x14ac:dyDescent="0.2">
      <c r="A96" s="135">
        <v>192</v>
      </c>
    </row>
    <row r="97" ht="19.5" customHeight="1" x14ac:dyDescent="0.2"/>
  </sheetData>
  <phoneticPr fontId="3"/>
  <pageMargins left="0.70866141732283472" right="0.70866141732283472" top="0.39370078740157483" bottom="0.74803149606299213" header="0.31496062992125984" footer="0.31496062992125984"/>
  <pageSetup paperSize="9" orientation="portrait" r:id="rId1"/>
  <rowBreaks count="95" manualBreakCount="95">
    <brk id="1" max="16383" man="1"/>
    <brk id="2" max="16383" man="1"/>
    <brk id="3" max="16383" man="1"/>
    <brk id="4" max="16383" man="1"/>
    <brk id="5" max="16383" man="1"/>
    <brk id="6" max="16383" man="1"/>
    <brk id="7" max="16383" man="1"/>
    <brk id="8" max="16383" man="1"/>
    <brk id="9" max="16383" man="1"/>
    <brk id="10" max="16383" man="1"/>
    <brk id="11" max="16383" man="1"/>
    <brk id="12" max="16383" man="1"/>
    <brk id="13" max="16383" man="1"/>
    <brk id="14" max="16383" man="1"/>
    <brk id="15" max="16383" man="1"/>
    <brk id="16" max="16383" man="1"/>
    <brk id="17" max="16383" man="1"/>
    <brk id="18" max="16383" man="1"/>
    <brk id="19" max="16383" man="1"/>
    <brk id="20" max="16383" man="1"/>
    <brk id="21" max="16383" man="1"/>
    <brk id="22" max="16383" man="1"/>
    <brk id="23" max="16383" man="1"/>
    <brk id="24" max="16383" man="1"/>
    <brk id="25" max="16383" man="1"/>
    <brk id="26" max="16383" man="1"/>
    <brk id="27" max="16383" man="1"/>
    <brk id="28" max="16383" man="1"/>
    <brk id="29" max="16383" man="1"/>
    <brk id="30" max="16383" man="1"/>
    <brk id="31" max="16383" man="1"/>
    <brk id="32" max="16383" man="1"/>
    <brk id="33" max="16383" man="1"/>
    <brk id="34" max="16383" man="1"/>
    <brk id="35" max="16383" man="1"/>
    <brk id="36" max="16383" man="1"/>
    <brk id="37" max="16383" man="1"/>
    <brk id="38" max="16383" man="1"/>
    <brk id="39" max="16383" man="1"/>
    <brk id="40" max="16383" man="1"/>
    <brk id="41" max="16383" man="1"/>
    <brk id="42" max="16383" man="1"/>
    <brk id="43" max="16383" man="1"/>
    <brk id="44" max="16383" man="1"/>
    <brk id="45" max="16383" man="1"/>
    <brk id="46" max="16383" man="1"/>
    <brk id="47" max="16383" man="1"/>
    <brk id="48" max="16383" man="1"/>
    <brk id="49" max="16383" man="1"/>
    <brk id="50" max="16383" man="1"/>
    <brk id="51" max="16383" man="1"/>
    <brk id="52" max="16383" man="1"/>
    <brk id="53" max="16383" man="1"/>
    <brk id="54" max="16383" man="1"/>
    <brk id="55" max="16383" man="1"/>
    <brk id="56" max="16383" man="1"/>
    <brk id="57" max="16383" man="1"/>
    <brk id="58" max="16383" man="1"/>
    <brk id="59" max="16383" man="1"/>
    <brk id="60" max="16383" man="1"/>
    <brk id="61" max="16383" man="1"/>
    <brk id="62" max="16383" man="1"/>
    <brk id="63" max="16383" man="1"/>
    <brk id="64" max="16383" man="1"/>
    <brk id="65" max="16383" man="1"/>
    <brk id="66" max="16383" man="1"/>
    <brk id="67" max="16383" man="1"/>
    <brk id="68" max="16383" man="1"/>
    <brk id="69" max="16383" man="1"/>
    <brk id="70" max="16383" man="1"/>
    <brk id="71" max="16383" man="1"/>
    <brk id="72" max="16383" man="1"/>
    <brk id="73" max="16383" man="1"/>
    <brk id="74" max="16383" man="1"/>
    <brk id="75" max="16383" man="1"/>
    <brk id="76" max="16383" man="1"/>
    <brk id="77" max="16383" man="1"/>
    <brk id="78" max="16383" man="1"/>
    <brk id="79" max="16383" man="1"/>
    <brk id="80" max="16383" man="1"/>
    <brk id="81" max="16383" man="1"/>
    <brk id="82" max="16383" man="1"/>
    <brk id="83" max="16383" man="1"/>
    <brk id="84" max="16383" man="1"/>
    <brk id="85" max="16383" man="1"/>
    <brk id="86" max="16383" man="1"/>
    <brk id="87" max="16383" man="1"/>
    <brk id="88" max="16383" man="1"/>
    <brk id="89" max="16383" man="1"/>
    <brk id="90" max="16383" man="1"/>
    <brk id="91" max="16383" man="1"/>
    <brk id="92" max="16383" man="1"/>
    <brk id="93" max="16383" man="1"/>
    <brk id="94" max="16383" man="1"/>
    <brk id="9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39"/>
  <sheetViews>
    <sheetView view="pageBreakPreview" zoomScaleNormal="100" zoomScaleSheetLayoutView="100" workbookViewId="0">
      <selection activeCell="K8" sqref="K8"/>
    </sheetView>
  </sheetViews>
  <sheetFormatPr defaultColWidth="9" defaultRowHeight="12" x14ac:dyDescent="0.2"/>
  <cols>
    <col min="1" max="2" width="1.6328125" style="67" customWidth="1"/>
    <col min="3" max="3" width="11.26953125" style="67" customWidth="1"/>
    <col min="4" max="4" width="9.36328125" style="67" customWidth="1"/>
    <col min="5" max="5" width="4.26953125" style="67" customWidth="1"/>
    <col min="6" max="6" width="14.54296875" style="67" customWidth="1"/>
    <col min="7" max="8" width="8.453125" style="67" customWidth="1"/>
    <col min="9" max="9" width="15" style="67" customWidth="1"/>
    <col min="10" max="10" width="8.453125" style="67" customWidth="1"/>
    <col min="11" max="11" width="10" style="67" customWidth="1"/>
    <col min="12" max="12" width="14.453125" style="67" customWidth="1"/>
    <col min="13" max="13" width="7.6328125" style="67" customWidth="1"/>
    <col min="14" max="14" width="8.26953125" style="67" customWidth="1"/>
    <col min="15" max="15" width="14.1796875" style="67" customWidth="1"/>
    <col min="16" max="16" width="9" style="67" customWidth="1"/>
    <col min="17" max="17" width="10.90625" style="67" customWidth="1"/>
    <col min="18" max="18" width="14.81640625" style="67" customWidth="1"/>
    <col min="19" max="19" width="9.54296875" style="67" customWidth="1"/>
    <col min="20" max="20" width="8.90625" style="67" customWidth="1"/>
    <col min="21" max="21" width="4.26953125" style="67" customWidth="1"/>
    <col min="22" max="16384" width="9" style="67"/>
  </cols>
  <sheetData>
    <row r="1" spans="1:21" ht="20.25" customHeight="1" x14ac:dyDescent="0.2">
      <c r="A1" s="106" t="s">
        <v>554</v>
      </c>
      <c r="B1" s="106"/>
      <c r="C1" s="106"/>
      <c r="D1" s="106"/>
      <c r="E1" s="106"/>
      <c r="F1" s="106"/>
      <c r="G1" s="106"/>
      <c r="H1" s="106"/>
      <c r="I1" s="106"/>
      <c r="J1" s="106"/>
      <c r="K1" s="368" t="s">
        <v>552</v>
      </c>
      <c r="L1" s="106" t="s">
        <v>553</v>
      </c>
      <c r="M1" s="106"/>
      <c r="N1" s="106"/>
      <c r="O1" s="106"/>
      <c r="P1" s="106"/>
      <c r="Q1" s="106"/>
      <c r="R1" s="106"/>
      <c r="S1" s="106"/>
      <c r="T1" s="106"/>
    </row>
    <row r="2" spans="1:21" ht="11.25" customHeight="1" thickBot="1" x14ac:dyDescent="0.25">
      <c r="U2" s="2"/>
    </row>
    <row r="3" spans="1:21" ht="24.75" customHeight="1" thickBot="1" x14ac:dyDescent="0.25">
      <c r="A3" s="434" t="s">
        <v>207</v>
      </c>
      <c r="B3" s="434"/>
      <c r="C3" s="434"/>
      <c r="D3" s="434"/>
      <c r="E3" s="435"/>
      <c r="F3" s="440" t="s">
        <v>208</v>
      </c>
      <c r="G3" s="441"/>
      <c r="H3" s="441"/>
      <c r="I3" s="441"/>
      <c r="J3" s="441"/>
      <c r="K3" s="441"/>
      <c r="L3" s="441"/>
      <c r="M3" s="441"/>
      <c r="N3" s="441"/>
      <c r="O3" s="441"/>
      <c r="P3" s="441"/>
      <c r="Q3" s="441"/>
      <c r="R3" s="441"/>
      <c r="S3" s="441"/>
      <c r="T3" s="441"/>
      <c r="U3" s="442" t="s">
        <v>306</v>
      </c>
    </row>
    <row r="4" spans="1:21" ht="24.75" customHeight="1" x14ac:dyDescent="0.2">
      <c r="A4" s="436"/>
      <c r="B4" s="436"/>
      <c r="C4" s="436"/>
      <c r="D4" s="436"/>
      <c r="E4" s="437"/>
      <c r="F4" s="445" t="s">
        <v>344</v>
      </c>
      <c r="G4" s="446"/>
      <c r="H4" s="447"/>
      <c r="I4" s="445" t="s">
        <v>382</v>
      </c>
      <c r="J4" s="446"/>
      <c r="K4" s="447"/>
      <c r="L4" s="445" t="s">
        <v>383</v>
      </c>
      <c r="M4" s="446"/>
      <c r="N4" s="447"/>
      <c r="O4" s="445" t="s">
        <v>384</v>
      </c>
      <c r="P4" s="448"/>
      <c r="Q4" s="448"/>
      <c r="R4" s="445" t="s">
        <v>385</v>
      </c>
      <c r="S4" s="448"/>
      <c r="T4" s="448"/>
      <c r="U4" s="443"/>
    </row>
    <row r="5" spans="1:21" ht="24.75" customHeight="1" x14ac:dyDescent="0.2">
      <c r="A5" s="438"/>
      <c r="B5" s="438"/>
      <c r="C5" s="438"/>
      <c r="D5" s="438"/>
      <c r="E5" s="439"/>
      <c r="F5" s="39" t="s">
        <v>209</v>
      </c>
      <c r="G5" s="40" t="s">
        <v>24</v>
      </c>
      <c r="H5" s="41" t="s">
        <v>25</v>
      </c>
      <c r="I5" s="39" t="s">
        <v>209</v>
      </c>
      <c r="J5" s="40" t="s">
        <v>24</v>
      </c>
      <c r="K5" s="41" t="s">
        <v>25</v>
      </c>
      <c r="L5" s="39" t="s">
        <v>209</v>
      </c>
      <c r="M5" s="40" t="s">
        <v>24</v>
      </c>
      <c r="N5" s="41" t="s">
        <v>25</v>
      </c>
      <c r="O5" s="39" t="s">
        <v>209</v>
      </c>
      <c r="P5" s="40" t="s">
        <v>24</v>
      </c>
      <c r="Q5" s="42" t="s">
        <v>25</v>
      </c>
      <c r="R5" s="39" t="s">
        <v>209</v>
      </c>
      <c r="S5" s="40" t="s">
        <v>24</v>
      </c>
      <c r="T5" s="42" t="s">
        <v>25</v>
      </c>
      <c r="U5" s="444"/>
    </row>
    <row r="6" spans="1:21" x14ac:dyDescent="0.2">
      <c r="A6" s="68"/>
      <c r="B6" s="68"/>
      <c r="C6" s="68"/>
      <c r="D6" s="68"/>
      <c r="E6" s="69"/>
      <c r="F6" s="359" t="s">
        <v>27</v>
      </c>
      <c r="G6" s="8" t="s">
        <v>26</v>
      </c>
      <c r="H6" s="359" t="s">
        <v>26</v>
      </c>
      <c r="I6" s="359" t="s">
        <v>27</v>
      </c>
      <c r="J6" s="8" t="s">
        <v>26</v>
      </c>
      <c r="K6" s="359" t="s">
        <v>26</v>
      </c>
      <c r="L6" s="359" t="s">
        <v>27</v>
      </c>
      <c r="M6" s="8" t="s">
        <v>26</v>
      </c>
      <c r="N6" s="359" t="s">
        <v>26</v>
      </c>
      <c r="O6" s="359" t="s">
        <v>27</v>
      </c>
      <c r="P6" s="8" t="s">
        <v>26</v>
      </c>
      <c r="Q6" s="359" t="s">
        <v>26</v>
      </c>
      <c r="R6" s="359" t="s">
        <v>27</v>
      </c>
      <c r="S6" s="8" t="s">
        <v>28</v>
      </c>
      <c r="T6" s="359" t="s">
        <v>28</v>
      </c>
      <c r="U6" s="18"/>
    </row>
    <row r="7" spans="1:21" s="47" customFormat="1" ht="24.75" customHeight="1" x14ac:dyDescent="0.2">
      <c r="A7" s="90"/>
      <c r="B7" s="427" t="s">
        <v>197</v>
      </c>
      <c r="C7" s="427"/>
      <c r="D7" s="427"/>
      <c r="E7" s="230" t="s">
        <v>518</v>
      </c>
      <c r="F7" s="97">
        <f>SUM(F8:F18)</f>
        <v>56195514</v>
      </c>
      <c r="G7" s="212">
        <f>SUM(G8:G18)</f>
        <v>99.999999999999986</v>
      </c>
      <c r="H7" s="98">
        <v>6.0959680275989285</v>
      </c>
      <c r="I7" s="97">
        <f>SUM(I8:I18)</f>
        <v>72048915</v>
      </c>
      <c r="J7" s="212">
        <f>SUM(J8:J18)</f>
        <v>100</v>
      </c>
      <c r="K7" s="213">
        <f>I7/F7*100-100</f>
        <v>28.211150448770695</v>
      </c>
      <c r="L7" s="97">
        <f>SUM(L8:L18)</f>
        <v>63252085</v>
      </c>
      <c r="M7" s="212">
        <f>SUM(M8:M18)</f>
        <v>100.00000000000001</v>
      </c>
      <c r="N7" s="213">
        <f>L7/I7*100-100</f>
        <v>-12.209524598670214</v>
      </c>
      <c r="O7" s="97">
        <f>SUM(O8:O18)</f>
        <v>66924999</v>
      </c>
      <c r="P7" s="212">
        <f>SUM(P8:P18)</f>
        <v>99.999999999999972</v>
      </c>
      <c r="Q7" s="213">
        <f>O7/L7*100-100</f>
        <v>5.8067872387131558</v>
      </c>
      <c r="R7" s="97">
        <f>SUM(R8:R18)</f>
        <v>67637316</v>
      </c>
      <c r="S7" s="212">
        <v>100</v>
      </c>
      <c r="T7" s="98">
        <f t="shared" ref="T7:T17" si="0">R7/O7*100-100</f>
        <v>1.064351155238711</v>
      </c>
      <c r="U7" s="229" t="s">
        <v>518</v>
      </c>
    </row>
    <row r="8" spans="1:21" ht="24.75" customHeight="1" x14ac:dyDescent="0.2">
      <c r="A8" s="68"/>
      <c r="B8" s="68"/>
      <c r="C8" s="425" t="s">
        <v>210</v>
      </c>
      <c r="D8" s="425"/>
      <c r="E8" s="117" t="s">
        <v>371</v>
      </c>
      <c r="F8" s="10">
        <v>376667</v>
      </c>
      <c r="G8" s="214">
        <f>F8/$F$7*100</f>
        <v>0.67027948173941421</v>
      </c>
      <c r="H8" s="11">
        <v>-4.7728961991778505</v>
      </c>
      <c r="I8" s="10">
        <v>359350</v>
      </c>
      <c r="J8" s="214">
        <f>I8/$I$7*100</f>
        <v>0.49875837824899932</v>
      </c>
      <c r="K8" s="11">
        <f t="shared" ref="K8:K17" si="1">I8/F8*100-100</f>
        <v>-4.5974295597968506</v>
      </c>
      <c r="L8" s="10">
        <v>371248</v>
      </c>
      <c r="M8" s="214">
        <f>L8/$L$7*100</f>
        <v>0.58693401174048254</v>
      </c>
      <c r="N8" s="11">
        <f>L8/I8*100-100</f>
        <v>3.310978155002104</v>
      </c>
      <c r="O8" s="10">
        <v>364492</v>
      </c>
      <c r="P8" s="214">
        <f>O8/$O$7*100</f>
        <v>0.54462757631120773</v>
      </c>
      <c r="Q8" s="11">
        <f>O8/L8*100-100</f>
        <v>-1.8198077834762785</v>
      </c>
      <c r="R8" s="10">
        <v>361971</v>
      </c>
      <c r="S8" s="214">
        <f t="shared" ref="S8:S18" si="2">R8/$R$7*100</f>
        <v>0.53516464195592861</v>
      </c>
      <c r="T8" s="11">
        <f t="shared" si="0"/>
        <v>-0.69164755330707806</v>
      </c>
      <c r="U8" s="119" t="s">
        <v>371</v>
      </c>
    </row>
    <row r="9" spans="1:21" ht="24.75" customHeight="1" x14ac:dyDescent="0.2">
      <c r="A9" s="68"/>
      <c r="B9" s="68"/>
      <c r="C9" s="425" t="s">
        <v>211</v>
      </c>
      <c r="D9" s="425"/>
      <c r="E9" s="118" t="s">
        <v>360</v>
      </c>
      <c r="F9" s="10">
        <v>7324969</v>
      </c>
      <c r="G9" s="214">
        <f>F9/$F$7*100</f>
        <v>13.034793133131586</v>
      </c>
      <c r="H9" s="11">
        <v>28.693863323551966</v>
      </c>
      <c r="I9" s="10">
        <v>18371878</v>
      </c>
      <c r="J9" s="214">
        <f t="shared" ref="J9:J18" si="3">I9/$I$7*100</f>
        <v>25.499173721075469</v>
      </c>
      <c r="K9" s="11">
        <f t="shared" si="1"/>
        <v>150.8116826159947</v>
      </c>
      <c r="L9" s="10">
        <v>7508821</v>
      </c>
      <c r="M9" s="214">
        <f t="shared" ref="M9:M18" si="4">L9/$L$7*100</f>
        <v>11.871262425578539</v>
      </c>
      <c r="N9" s="11">
        <f t="shared" ref="N9:N17" si="5">L9/I9*100-100</f>
        <v>-59.128723802759851</v>
      </c>
      <c r="O9" s="10">
        <v>7853424</v>
      </c>
      <c r="P9" s="214">
        <f t="shared" ref="P9:P18" si="6">O9/$O$7*100</f>
        <v>11.734664351657294</v>
      </c>
      <c r="Q9" s="11">
        <f t="shared" ref="Q9:Q17" si="7">O9/L9*100-100</f>
        <v>4.5893090273426509</v>
      </c>
      <c r="R9" s="10">
        <v>7855099</v>
      </c>
      <c r="S9" s="214">
        <f t="shared" si="2"/>
        <v>11.613558113394092</v>
      </c>
      <c r="T9" s="11">
        <f t="shared" si="0"/>
        <v>2.1328276685437686E-2</v>
      </c>
      <c r="U9" s="210" t="s">
        <v>360</v>
      </c>
    </row>
    <row r="10" spans="1:21" ht="24.75" customHeight="1" x14ac:dyDescent="0.2">
      <c r="A10" s="68"/>
      <c r="B10" s="68"/>
      <c r="C10" s="425" t="s">
        <v>212</v>
      </c>
      <c r="D10" s="425"/>
      <c r="E10" s="118" t="s">
        <v>367</v>
      </c>
      <c r="F10" s="10">
        <v>30093244</v>
      </c>
      <c r="G10" s="214">
        <f>F10/$F$7*100</f>
        <v>53.550972058018722</v>
      </c>
      <c r="H10" s="11">
        <v>-0.20610904243774542</v>
      </c>
      <c r="I10" s="10">
        <v>30186474</v>
      </c>
      <c r="J10" s="214">
        <f t="shared" si="3"/>
        <v>41.897194426869575</v>
      </c>
      <c r="K10" s="11">
        <f t="shared" si="1"/>
        <v>0.30980375528805837</v>
      </c>
      <c r="L10" s="10">
        <v>33563785</v>
      </c>
      <c r="M10" s="214">
        <f t="shared" si="4"/>
        <v>53.06352351863184</v>
      </c>
      <c r="N10" s="11">
        <f t="shared" si="5"/>
        <v>11.188159968600502</v>
      </c>
      <c r="O10" s="10">
        <v>32084901</v>
      </c>
      <c r="P10" s="214">
        <f t="shared" si="6"/>
        <v>47.941578602040771</v>
      </c>
      <c r="Q10" s="11">
        <f t="shared" si="7"/>
        <v>-4.4061895879740689</v>
      </c>
      <c r="R10" s="10">
        <v>34340076</v>
      </c>
      <c r="S10" s="214">
        <f t="shared" si="2"/>
        <v>50.770902854867863</v>
      </c>
      <c r="T10" s="11">
        <f t="shared" si="0"/>
        <v>7.0287734408156695</v>
      </c>
      <c r="U10" s="210" t="s">
        <v>367</v>
      </c>
    </row>
    <row r="11" spans="1:21" ht="24.75" customHeight="1" x14ac:dyDescent="0.2">
      <c r="A11" s="68"/>
      <c r="B11" s="68"/>
      <c r="C11" s="425" t="s">
        <v>213</v>
      </c>
      <c r="D11" s="425"/>
      <c r="E11" s="118" t="s">
        <v>323</v>
      </c>
      <c r="F11" s="10">
        <v>3865369</v>
      </c>
      <c r="G11" s="214">
        <f>F11/$F$7*100</f>
        <v>6.8784298333849208</v>
      </c>
      <c r="H11" s="11">
        <v>6.359498207194946</v>
      </c>
      <c r="I11" s="10">
        <v>3761193</v>
      </c>
      <c r="J11" s="214">
        <f t="shared" si="3"/>
        <v>5.2203326032043647</v>
      </c>
      <c r="K11" s="11">
        <f t="shared" si="1"/>
        <v>-2.6951113852260846</v>
      </c>
      <c r="L11" s="10">
        <v>4839077</v>
      </c>
      <c r="M11" s="214">
        <f t="shared" si="4"/>
        <v>7.6504624313965301</v>
      </c>
      <c r="N11" s="11">
        <f t="shared" si="5"/>
        <v>28.658034830969854</v>
      </c>
      <c r="O11" s="10">
        <v>5286213</v>
      </c>
      <c r="P11" s="214">
        <f t="shared" si="6"/>
        <v>7.8987121090580814</v>
      </c>
      <c r="Q11" s="11">
        <f t="shared" si="7"/>
        <v>9.2401092191754799</v>
      </c>
      <c r="R11" s="10">
        <v>4623148</v>
      </c>
      <c r="S11" s="214">
        <f t="shared" si="2"/>
        <v>6.8352032182944695</v>
      </c>
      <c r="T11" s="11">
        <f t="shared" si="0"/>
        <v>-12.543289496658574</v>
      </c>
      <c r="U11" s="210" t="s">
        <v>323</v>
      </c>
    </row>
    <row r="12" spans="1:21" ht="24.75" customHeight="1" x14ac:dyDescent="0.2">
      <c r="A12" s="68"/>
      <c r="B12" s="68"/>
      <c r="C12" s="425" t="s">
        <v>214</v>
      </c>
      <c r="D12" s="425"/>
      <c r="E12" s="118" t="s">
        <v>519</v>
      </c>
      <c r="F12" s="10">
        <v>27032</v>
      </c>
      <c r="G12" s="214">
        <f t="shared" ref="G12:G18" si="8">F12/$F$7*100</f>
        <v>4.8103483847482913E-2</v>
      </c>
      <c r="H12" s="11">
        <v>-3.5432649420160516</v>
      </c>
      <c r="I12" s="10">
        <v>23404</v>
      </c>
      <c r="J12" s="214">
        <f t="shared" si="3"/>
        <v>3.2483487086516154E-2</v>
      </c>
      <c r="K12" s="11">
        <f t="shared" si="1"/>
        <v>-13.421130511985794</v>
      </c>
      <c r="L12" s="10">
        <v>24447</v>
      </c>
      <c r="M12" s="214">
        <f t="shared" si="4"/>
        <v>3.8650109320506984E-2</v>
      </c>
      <c r="N12" s="11">
        <f t="shared" si="5"/>
        <v>4.456503161852666</v>
      </c>
      <c r="O12" s="10">
        <v>29493</v>
      </c>
      <c r="P12" s="214">
        <f t="shared" si="6"/>
        <v>4.4068734315558231E-2</v>
      </c>
      <c r="Q12" s="11">
        <f t="shared" si="7"/>
        <v>20.640569395017792</v>
      </c>
      <c r="R12" s="10">
        <v>28486</v>
      </c>
      <c r="S12" s="214">
        <v>0.1</v>
      </c>
      <c r="T12" s="11">
        <f t="shared" si="0"/>
        <v>-3.4143695114094896</v>
      </c>
      <c r="U12" s="210" t="s">
        <v>519</v>
      </c>
    </row>
    <row r="13" spans="1:21" ht="24.75" customHeight="1" x14ac:dyDescent="0.2">
      <c r="A13" s="68"/>
      <c r="B13" s="68"/>
      <c r="C13" s="425" t="s">
        <v>215</v>
      </c>
      <c r="D13" s="425"/>
      <c r="E13" s="117" t="s">
        <v>520</v>
      </c>
      <c r="F13" s="10">
        <v>317754</v>
      </c>
      <c r="G13" s="214">
        <f t="shared" si="8"/>
        <v>0.56544371139660721</v>
      </c>
      <c r="H13" s="11">
        <v>87.056060186847674</v>
      </c>
      <c r="I13" s="10">
        <v>436224</v>
      </c>
      <c r="J13" s="214">
        <f t="shared" si="3"/>
        <v>0.60545533544814656</v>
      </c>
      <c r="K13" s="11">
        <f t="shared" si="1"/>
        <v>37.283558979588008</v>
      </c>
      <c r="L13" s="10">
        <v>386609</v>
      </c>
      <c r="M13" s="214">
        <f t="shared" si="4"/>
        <v>0.611219377195234</v>
      </c>
      <c r="N13" s="11">
        <f t="shared" si="5"/>
        <v>-11.37374376467136</v>
      </c>
      <c r="O13" s="10">
        <v>643181</v>
      </c>
      <c r="P13" s="214">
        <f t="shared" si="6"/>
        <v>0.96104745552555038</v>
      </c>
      <c r="Q13" s="11">
        <f t="shared" si="7"/>
        <v>66.364725083999588</v>
      </c>
      <c r="R13" s="10">
        <v>334811</v>
      </c>
      <c r="S13" s="214">
        <f t="shared" si="2"/>
        <v>0.49500929339064847</v>
      </c>
      <c r="T13" s="11">
        <f t="shared" si="0"/>
        <v>-47.944513286306659</v>
      </c>
      <c r="U13" s="119" t="s">
        <v>520</v>
      </c>
    </row>
    <row r="14" spans="1:21" ht="24.75" customHeight="1" x14ac:dyDescent="0.2">
      <c r="A14" s="68"/>
      <c r="B14" s="68"/>
      <c r="C14" s="425" t="s">
        <v>216</v>
      </c>
      <c r="D14" s="425"/>
      <c r="E14" s="117" t="s">
        <v>521</v>
      </c>
      <c r="F14" s="10">
        <v>4404832</v>
      </c>
      <c r="G14" s="214">
        <f t="shared" si="8"/>
        <v>7.8384050370995801</v>
      </c>
      <c r="H14" s="11">
        <v>65.535819108485157</v>
      </c>
      <c r="I14" s="10">
        <v>7500438</v>
      </c>
      <c r="J14" s="214">
        <f t="shared" si="3"/>
        <v>10.410202568629936</v>
      </c>
      <c r="K14" s="11">
        <f t="shared" si="1"/>
        <v>70.277504340687699</v>
      </c>
      <c r="L14" s="10">
        <v>5948736</v>
      </c>
      <c r="M14" s="214">
        <f t="shared" si="4"/>
        <v>9.4048061814879311</v>
      </c>
      <c r="N14" s="11">
        <f t="shared" si="5"/>
        <v>-20.688151811934191</v>
      </c>
      <c r="O14" s="10">
        <v>8381407</v>
      </c>
      <c r="P14" s="214">
        <f t="shared" si="6"/>
        <v>12.523581808346385</v>
      </c>
      <c r="Q14" s="11">
        <f t="shared" si="7"/>
        <v>40.893914270191175</v>
      </c>
      <c r="R14" s="10">
        <v>7887765</v>
      </c>
      <c r="S14" s="214">
        <f t="shared" si="2"/>
        <v>11.661853938734055</v>
      </c>
      <c r="T14" s="11">
        <f t="shared" si="0"/>
        <v>-5.8897271066779098</v>
      </c>
      <c r="U14" s="119" t="s">
        <v>521</v>
      </c>
    </row>
    <row r="15" spans="1:21" ht="24.75" customHeight="1" x14ac:dyDescent="0.2">
      <c r="A15" s="68"/>
      <c r="B15" s="68"/>
      <c r="C15" s="425" t="s">
        <v>217</v>
      </c>
      <c r="D15" s="425"/>
      <c r="E15" s="117" t="s">
        <v>522</v>
      </c>
      <c r="F15" s="10">
        <v>1739324</v>
      </c>
      <c r="G15" s="214">
        <f t="shared" si="8"/>
        <v>3.0951296219125251</v>
      </c>
      <c r="H15" s="11">
        <v>0.80162643466327665</v>
      </c>
      <c r="I15" s="10">
        <v>1704823</v>
      </c>
      <c r="J15" s="214">
        <f t="shared" si="3"/>
        <v>2.3662021836137295</v>
      </c>
      <c r="K15" s="11">
        <f t="shared" si="1"/>
        <v>-1.9835867267972986</v>
      </c>
      <c r="L15" s="10">
        <v>1648060</v>
      </c>
      <c r="M15" s="214">
        <f t="shared" si="4"/>
        <v>2.6055425682805557</v>
      </c>
      <c r="N15" s="11">
        <f t="shared" si="5"/>
        <v>-3.3295538598435144</v>
      </c>
      <c r="O15" s="10">
        <v>1846283</v>
      </c>
      <c r="P15" s="214">
        <f t="shared" si="6"/>
        <v>2.758734445405072</v>
      </c>
      <c r="Q15" s="11">
        <f t="shared" si="7"/>
        <v>12.027656760069405</v>
      </c>
      <c r="R15" s="10">
        <v>1783125</v>
      </c>
      <c r="S15" s="214">
        <f t="shared" si="2"/>
        <v>2.6363036049508528</v>
      </c>
      <c r="T15" s="11">
        <f t="shared" si="0"/>
        <v>-3.4208190185361644</v>
      </c>
      <c r="U15" s="119" t="s">
        <v>522</v>
      </c>
    </row>
    <row r="16" spans="1:21" ht="24.75" customHeight="1" x14ac:dyDescent="0.2">
      <c r="A16" s="68"/>
      <c r="B16" s="68"/>
      <c r="C16" s="425" t="s">
        <v>218</v>
      </c>
      <c r="D16" s="425"/>
      <c r="E16" s="117" t="s">
        <v>523</v>
      </c>
      <c r="F16" s="10">
        <v>3370147</v>
      </c>
      <c r="G16" s="214">
        <f t="shared" si="8"/>
        <v>5.9971815543852847</v>
      </c>
      <c r="H16" s="11">
        <v>11.309951996787021</v>
      </c>
      <c r="I16" s="10">
        <v>4910161</v>
      </c>
      <c r="J16" s="214">
        <f t="shared" si="3"/>
        <v>6.8150380890538038</v>
      </c>
      <c r="K16" s="11">
        <f t="shared" si="1"/>
        <v>45.695751550303299</v>
      </c>
      <c r="L16" s="10">
        <v>4256995</v>
      </c>
      <c r="M16" s="214">
        <f t="shared" si="4"/>
        <v>6.7302050201190999</v>
      </c>
      <c r="N16" s="11">
        <f t="shared" si="5"/>
        <v>-13.302333670932583</v>
      </c>
      <c r="O16" s="10">
        <v>3726810</v>
      </c>
      <c r="P16" s="214">
        <f t="shared" si="6"/>
        <v>5.5686366166400694</v>
      </c>
      <c r="Q16" s="11">
        <f t="shared" si="7"/>
        <v>-12.454442629131577</v>
      </c>
      <c r="R16" s="10">
        <v>5803001</v>
      </c>
      <c r="S16" s="214">
        <f t="shared" si="2"/>
        <v>8.5795849734782497</v>
      </c>
      <c r="T16" s="11">
        <f t="shared" si="0"/>
        <v>55.709601509065379</v>
      </c>
      <c r="U16" s="119" t="s">
        <v>523</v>
      </c>
    </row>
    <row r="17" spans="1:21" ht="24.75" customHeight="1" x14ac:dyDescent="0.2">
      <c r="A17" s="68"/>
      <c r="B17" s="68"/>
      <c r="C17" s="425" t="s">
        <v>32</v>
      </c>
      <c r="D17" s="425"/>
      <c r="E17" s="117" t="s">
        <v>524</v>
      </c>
      <c r="F17" s="10">
        <v>4676176</v>
      </c>
      <c r="G17" s="214">
        <f t="shared" si="8"/>
        <v>8.3212620850838732</v>
      </c>
      <c r="H17" s="11">
        <v>-14.631806013375055</v>
      </c>
      <c r="I17" s="10">
        <v>4794970</v>
      </c>
      <c r="J17" s="214">
        <f t="shared" si="3"/>
        <v>6.655159206769456</v>
      </c>
      <c r="K17" s="11">
        <f t="shared" si="1"/>
        <v>2.5404090863988102</v>
      </c>
      <c r="L17" s="10">
        <v>4704307</v>
      </c>
      <c r="M17" s="214">
        <f t="shared" si="4"/>
        <v>7.4373943562492846</v>
      </c>
      <c r="N17" s="11">
        <f t="shared" si="5"/>
        <v>-1.8907938944352054</v>
      </c>
      <c r="O17" s="10">
        <v>6708795</v>
      </c>
      <c r="P17" s="214">
        <f t="shared" si="6"/>
        <v>10.024348300700012</v>
      </c>
      <c r="Q17" s="11">
        <f t="shared" si="7"/>
        <v>42.609634107637959</v>
      </c>
      <c r="R17" s="10">
        <v>4619834</v>
      </c>
      <c r="S17" s="214">
        <f t="shared" si="2"/>
        <v>6.830303556102078</v>
      </c>
      <c r="T17" s="11">
        <f t="shared" si="0"/>
        <v>-31.137648415251917</v>
      </c>
      <c r="U17" s="119" t="s">
        <v>524</v>
      </c>
    </row>
    <row r="18" spans="1:21" ht="24.75" customHeight="1" x14ac:dyDescent="0.2">
      <c r="A18" s="68"/>
      <c r="B18" s="68"/>
      <c r="C18" s="425" t="s">
        <v>219</v>
      </c>
      <c r="D18" s="425"/>
      <c r="E18" s="117" t="s">
        <v>346</v>
      </c>
      <c r="F18" s="183">
        <v>0</v>
      </c>
      <c r="G18" s="182">
        <f t="shared" si="8"/>
        <v>0</v>
      </c>
      <c r="H18" s="183">
        <v>0</v>
      </c>
      <c r="I18" s="184">
        <v>0</v>
      </c>
      <c r="J18" s="182">
        <f t="shared" si="3"/>
        <v>0</v>
      </c>
      <c r="K18" s="183">
        <v>0</v>
      </c>
      <c r="L18" s="183">
        <v>0</v>
      </c>
      <c r="M18" s="182">
        <f t="shared" si="4"/>
        <v>0</v>
      </c>
      <c r="N18" s="183">
        <v>0</v>
      </c>
      <c r="O18" s="183">
        <v>0</v>
      </c>
      <c r="P18" s="182">
        <f t="shared" si="6"/>
        <v>0</v>
      </c>
      <c r="Q18" s="183">
        <v>0</v>
      </c>
      <c r="R18" s="183">
        <v>0</v>
      </c>
      <c r="S18" s="182">
        <f t="shared" si="2"/>
        <v>0</v>
      </c>
      <c r="T18" s="183">
        <v>0</v>
      </c>
      <c r="U18" s="119" t="s">
        <v>346</v>
      </c>
    </row>
    <row r="19" spans="1:21" ht="15" customHeight="1" x14ac:dyDescent="0.2">
      <c r="A19" s="68"/>
      <c r="B19" s="68"/>
      <c r="C19" s="68" t="s">
        <v>63</v>
      </c>
      <c r="D19" s="68"/>
      <c r="E19" s="132"/>
      <c r="F19" s="10"/>
      <c r="G19" s="13"/>
      <c r="H19" s="11"/>
      <c r="I19" s="10"/>
      <c r="J19" s="13"/>
      <c r="K19" s="11"/>
      <c r="L19" s="10"/>
      <c r="M19" s="13"/>
      <c r="N19" s="11"/>
      <c r="O19" s="10"/>
      <c r="P19" s="13"/>
      <c r="Q19" s="11"/>
      <c r="R19" s="10"/>
      <c r="S19" s="13"/>
      <c r="T19" s="11"/>
      <c r="U19" s="133"/>
    </row>
    <row r="20" spans="1:21" ht="24.75" customHeight="1" x14ac:dyDescent="0.2">
      <c r="A20" s="68"/>
      <c r="B20" s="427" t="s">
        <v>198</v>
      </c>
      <c r="C20" s="427"/>
      <c r="D20" s="427"/>
      <c r="E20" s="132"/>
      <c r="F20" s="10"/>
      <c r="G20" s="13"/>
      <c r="H20" s="11"/>
      <c r="I20" s="10"/>
      <c r="J20" s="13"/>
      <c r="K20" s="11"/>
      <c r="L20" s="10"/>
      <c r="M20" s="13"/>
      <c r="N20" s="11"/>
      <c r="O20" s="10"/>
      <c r="P20" s="13"/>
      <c r="Q20" s="11"/>
      <c r="R20" s="10"/>
      <c r="S20" s="13"/>
      <c r="T20" s="11"/>
      <c r="U20" s="133"/>
    </row>
    <row r="21" spans="1:21" ht="24.75" customHeight="1" x14ac:dyDescent="0.2">
      <c r="A21" s="68"/>
      <c r="B21" s="68"/>
      <c r="C21" s="425" t="s">
        <v>199</v>
      </c>
      <c r="D21" s="425"/>
      <c r="E21" s="116" t="s">
        <v>518</v>
      </c>
      <c r="F21" s="10">
        <v>15067900</v>
      </c>
      <c r="G21" s="13"/>
      <c r="H21" s="11">
        <v>-4.1614911217447741</v>
      </c>
      <c r="I21" s="10">
        <v>14531953</v>
      </c>
      <c r="J21" s="13"/>
      <c r="K21" s="11">
        <f>I21/F21*100-100</f>
        <v>-3.5568791935173465</v>
      </c>
      <c r="L21" s="10">
        <v>14646410</v>
      </c>
      <c r="M21" s="13"/>
      <c r="N21" s="11">
        <f>L21/I21*100-100</f>
        <v>0.78762297125514635</v>
      </c>
      <c r="O21" s="10">
        <v>14175281</v>
      </c>
      <c r="P21" s="13"/>
      <c r="Q21" s="11">
        <f>O21/L21*100-100</f>
        <v>-3.2166858636348366</v>
      </c>
      <c r="R21" s="10">
        <v>13822609</v>
      </c>
      <c r="S21" s="13"/>
      <c r="T21" s="11">
        <f>R21/O21*100-100</f>
        <v>-2.4879365707106587</v>
      </c>
      <c r="U21" s="209" t="s">
        <v>518</v>
      </c>
    </row>
    <row r="22" spans="1:21" ht="24.75" customHeight="1" x14ac:dyDescent="0.2">
      <c r="A22" s="68"/>
      <c r="B22" s="68"/>
      <c r="C22" s="425" t="s">
        <v>330</v>
      </c>
      <c r="D22" s="425"/>
      <c r="E22" s="117" t="s">
        <v>371</v>
      </c>
      <c r="F22" s="10">
        <v>543</v>
      </c>
      <c r="G22" s="13"/>
      <c r="H22" s="11">
        <v>-12.560386473429958</v>
      </c>
      <c r="I22" s="10">
        <v>402</v>
      </c>
      <c r="J22" s="13"/>
      <c r="K22" s="11">
        <f t="shared" ref="K22:K24" si="9">I22/F22*100-100</f>
        <v>-25.966850828729278</v>
      </c>
      <c r="L22" s="10">
        <v>285</v>
      </c>
      <c r="M22" s="13"/>
      <c r="N22" s="11">
        <f t="shared" ref="N22:N24" si="10">L22/I22*100-100</f>
        <v>-29.104477611940297</v>
      </c>
      <c r="O22" s="182">
        <v>0</v>
      </c>
      <c r="P22" s="13"/>
      <c r="Q22" s="11">
        <f t="shared" ref="Q22:Q24" si="11">O22/L22*100-100</f>
        <v>-100</v>
      </c>
      <c r="R22" s="10">
        <v>422</v>
      </c>
      <c r="S22" s="13"/>
      <c r="T22" s="11">
        <v>100</v>
      </c>
      <c r="U22" s="119" t="s">
        <v>371</v>
      </c>
    </row>
    <row r="23" spans="1:21" ht="24.75" customHeight="1" x14ac:dyDescent="0.2">
      <c r="A23" s="68"/>
      <c r="B23" s="68"/>
      <c r="C23" s="425" t="s">
        <v>201</v>
      </c>
      <c r="D23" s="425"/>
      <c r="E23" s="118" t="s">
        <v>360</v>
      </c>
      <c r="F23" s="35">
        <v>115326</v>
      </c>
      <c r="G23" s="13"/>
      <c r="H23" s="11">
        <v>-26.530846265576031</v>
      </c>
      <c r="I23" s="35">
        <v>76800</v>
      </c>
      <c r="J23" s="13"/>
      <c r="K23" s="11">
        <f t="shared" si="9"/>
        <v>-33.406170334529932</v>
      </c>
      <c r="L23" s="35">
        <v>29032</v>
      </c>
      <c r="M23" s="13"/>
      <c r="N23" s="11">
        <f t="shared" si="10"/>
        <v>-62.197916666666671</v>
      </c>
      <c r="O23" s="183">
        <v>0</v>
      </c>
      <c r="P23" s="13"/>
      <c r="Q23" s="11">
        <f t="shared" si="11"/>
        <v>-100</v>
      </c>
      <c r="R23" s="183">
        <v>0</v>
      </c>
      <c r="S23" s="13"/>
      <c r="T23" s="205">
        <v>0</v>
      </c>
      <c r="U23" s="210" t="s">
        <v>360</v>
      </c>
    </row>
    <row r="24" spans="1:21" ht="24.75" customHeight="1" x14ac:dyDescent="0.2">
      <c r="A24" s="68"/>
      <c r="B24" s="68"/>
      <c r="C24" s="426" t="s">
        <v>202</v>
      </c>
      <c r="D24" s="426"/>
      <c r="E24" s="118" t="s">
        <v>367</v>
      </c>
      <c r="F24" s="10">
        <v>1622619</v>
      </c>
      <c r="G24" s="13"/>
      <c r="H24" s="11">
        <v>5.3783503474145675</v>
      </c>
      <c r="I24" s="10">
        <v>1755189</v>
      </c>
      <c r="J24" s="13"/>
      <c r="K24" s="11">
        <f t="shared" si="9"/>
        <v>8.1701249646404932</v>
      </c>
      <c r="L24" s="10">
        <v>1777967</v>
      </c>
      <c r="M24" s="13"/>
      <c r="N24" s="11">
        <f t="shared" si="10"/>
        <v>1.2977519799862023</v>
      </c>
      <c r="O24" s="10">
        <v>1906697</v>
      </c>
      <c r="P24" s="13"/>
      <c r="Q24" s="11">
        <f t="shared" si="11"/>
        <v>7.2402918614349971</v>
      </c>
      <c r="R24" s="10">
        <v>1966489</v>
      </c>
      <c r="S24" s="13"/>
      <c r="T24" s="11">
        <f t="shared" ref="T24" si="12">R24/O24*100-100</f>
        <v>3.1358941667186713</v>
      </c>
      <c r="U24" s="210" t="s">
        <v>367</v>
      </c>
    </row>
    <row r="25" spans="1:21" ht="24.75" customHeight="1" x14ac:dyDescent="0.2">
      <c r="A25" s="68"/>
      <c r="B25" s="68"/>
      <c r="C25" s="428" t="s">
        <v>379</v>
      </c>
      <c r="D25" s="428"/>
      <c r="E25" s="118" t="s">
        <v>323</v>
      </c>
      <c r="F25" s="183">
        <v>0</v>
      </c>
      <c r="G25" s="183"/>
      <c r="H25" s="183">
        <v>0</v>
      </c>
      <c r="I25" s="183">
        <v>0</v>
      </c>
      <c r="J25" s="183"/>
      <c r="K25" s="183">
        <v>0</v>
      </c>
      <c r="L25" s="183">
        <v>0</v>
      </c>
      <c r="M25" s="183"/>
      <c r="N25" s="183">
        <v>0</v>
      </c>
      <c r="O25" s="43">
        <v>4292</v>
      </c>
      <c r="P25" s="13"/>
      <c r="Q25" s="215">
        <v>100</v>
      </c>
      <c r="R25" s="10">
        <v>282000</v>
      </c>
      <c r="S25" s="13"/>
      <c r="T25" s="11">
        <f>R25/O25*100-100</f>
        <v>6470.3634669151907</v>
      </c>
      <c r="U25" s="210" t="s">
        <v>323</v>
      </c>
    </row>
    <row r="26" spans="1:21" ht="15" customHeight="1" x14ac:dyDescent="0.2">
      <c r="A26" s="68"/>
      <c r="B26" s="68"/>
      <c r="C26" s="68"/>
      <c r="D26" s="68"/>
      <c r="E26" s="132"/>
      <c r="F26" s="10"/>
      <c r="G26" s="13"/>
      <c r="H26" s="359"/>
      <c r="J26" s="13"/>
      <c r="K26" s="359"/>
      <c r="L26" s="68"/>
      <c r="M26" s="13"/>
      <c r="N26" s="359"/>
      <c r="O26" s="68"/>
      <c r="P26" s="13"/>
      <c r="Q26" s="359"/>
      <c r="R26" s="68"/>
      <c r="S26" s="13"/>
      <c r="T26" s="359"/>
      <c r="U26" s="119"/>
    </row>
    <row r="27" spans="1:21" ht="24.75" customHeight="1" x14ac:dyDescent="0.2">
      <c r="A27" s="68"/>
      <c r="B27" s="427" t="s">
        <v>203</v>
      </c>
      <c r="C27" s="427"/>
      <c r="D27" s="427"/>
      <c r="E27" s="132"/>
      <c r="F27" s="10"/>
      <c r="G27" s="13"/>
      <c r="H27" s="359"/>
      <c r="I27" s="10"/>
      <c r="J27" s="13"/>
      <c r="K27" s="359"/>
      <c r="L27" s="10"/>
      <c r="M27" s="13"/>
      <c r="N27" s="359"/>
      <c r="O27" s="10"/>
      <c r="P27" s="13"/>
      <c r="Q27" s="359"/>
      <c r="R27" s="10"/>
      <c r="S27" s="137"/>
      <c r="T27" s="359"/>
      <c r="U27" s="119"/>
    </row>
    <row r="28" spans="1:21" ht="24.75" customHeight="1" x14ac:dyDescent="0.2">
      <c r="A28" s="68"/>
      <c r="B28" s="68"/>
      <c r="C28" s="427" t="s">
        <v>204</v>
      </c>
      <c r="D28" s="427"/>
      <c r="E28" s="116" t="s">
        <v>518</v>
      </c>
      <c r="F28" s="216">
        <f>SUM(F29:F30)</f>
        <v>3403251</v>
      </c>
      <c r="G28" s="201">
        <f>G29+G30</f>
        <v>100</v>
      </c>
      <c r="H28" s="98">
        <v>3.937038895483937</v>
      </c>
      <c r="I28" s="216">
        <f>SUM(I29:I30)</f>
        <v>3054099</v>
      </c>
      <c r="J28" s="201">
        <f>J29+J30</f>
        <v>100</v>
      </c>
      <c r="K28" s="202">
        <f>I28/F28*100-100</f>
        <v>-10.259366705541268</v>
      </c>
      <c r="L28" s="97">
        <f>SUM(L29:L30)</f>
        <v>3360081</v>
      </c>
      <c r="M28" s="201">
        <f>M29+M30</f>
        <v>100</v>
      </c>
      <c r="N28" s="202">
        <f t="shared" ref="N28:N33" si="13">L28/I28*100-100</f>
        <v>10.018732202197782</v>
      </c>
      <c r="O28" s="97">
        <f>SUM(O29:O30)</f>
        <v>3548007</v>
      </c>
      <c r="P28" s="201">
        <f>P29+P30</f>
        <v>100</v>
      </c>
      <c r="Q28" s="202">
        <f t="shared" ref="Q28:Q33" si="14">O28/L28*100-100</f>
        <v>5.592900885425081</v>
      </c>
      <c r="R28" s="97">
        <f>SUM(R29:R30)</f>
        <v>3279501</v>
      </c>
      <c r="S28" s="217">
        <f>S29+S30</f>
        <v>100</v>
      </c>
      <c r="T28" s="202">
        <f>R28/O28*100-100</f>
        <v>-7.5677979214809881</v>
      </c>
      <c r="U28" s="209" t="s">
        <v>518</v>
      </c>
    </row>
    <row r="29" spans="1:21" ht="24.75" customHeight="1" x14ac:dyDescent="0.2">
      <c r="A29" s="68"/>
      <c r="B29" s="68"/>
      <c r="C29" s="68"/>
      <c r="D29" s="301" t="s">
        <v>205</v>
      </c>
      <c r="E29" s="117" t="s">
        <v>371</v>
      </c>
      <c r="F29" s="10">
        <v>2319096</v>
      </c>
      <c r="G29" s="13">
        <f>F29/F28*100</f>
        <v>68.143548624535782</v>
      </c>
      <c r="H29" s="11">
        <v>-0.56387681064656192</v>
      </c>
      <c r="I29" s="10">
        <v>2092981</v>
      </c>
      <c r="J29" s="13">
        <f>I29/I28*100</f>
        <v>68.530227736559951</v>
      </c>
      <c r="K29" s="203">
        <f t="shared" ref="K29:K33" si="15">I29/F29*100-100</f>
        <v>-9.7501353975859502</v>
      </c>
      <c r="L29" s="10">
        <v>2125342</v>
      </c>
      <c r="M29" s="13">
        <f>L29/L28*100</f>
        <v>63.252701348568685</v>
      </c>
      <c r="N29" s="203">
        <f t="shared" si="13"/>
        <v>1.5461678820782367</v>
      </c>
      <c r="O29" s="10">
        <v>2137200</v>
      </c>
      <c r="P29" s="13">
        <f>O29/O28*100</f>
        <v>60.236634256922258</v>
      </c>
      <c r="Q29" s="203">
        <f t="shared" si="14"/>
        <v>0.55793373490007525</v>
      </c>
      <c r="R29" s="10">
        <v>2063046</v>
      </c>
      <c r="S29" s="137">
        <f>R29/R28*100</f>
        <v>62.90731425299154</v>
      </c>
      <c r="T29" s="203">
        <f>R29/O29*100-100</f>
        <v>-3.4696799550814177</v>
      </c>
      <c r="U29" s="119" t="s">
        <v>371</v>
      </c>
    </row>
    <row r="30" spans="1:21" ht="24.75" customHeight="1" x14ac:dyDescent="0.2">
      <c r="A30" s="68"/>
      <c r="B30" s="68"/>
      <c r="C30" s="68"/>
      <c r="D30" s="301" t="s">
        <v>206</v>
      </c>
      <c r="E30" s="118" t="s">
        <v>360</v>
      </c>
      <c r="F30" s="10">
        <v>1084155</v>
      </c>
      <c r="G30" s="13">
        <f>F30/F28*100</f>
        <v>31.856451375464225</v>
      </c>
      <c r="H30" s="11">
        <v>15.079525141918197</v>
      </c>
      <c r="I30" s="10">
        <v>961118</v>
      </c>
      <c r="J30" s="13">
        <f>I30/I28*100</f>
        <v>31.469772263440056</v>
      </c>
      <c r="K30" s="203">
        <f t="shared" si="15"/>
        <v>-11.348654020873397</v>
      </c>
      <c r="L30" s="10">
        <v>1234739</v>
      </c>
      <c r="M30" s="13">
        <f>L30/L28*100</f>
        <v>36.747298651431322</v>
      </c>
      <c r="N30" s="203">
        <f t="shared" si="13"/>
        <v>28.469032938723444</v>
      </c>
      <c r="O30" s="10">
        <v>1410807</v>
      </c>
      <c r="P30" s="13">
        <f>O30/O28*100</f>
        <v>39.763365743077735</v>
      </c>
      <c r="Q30" s="203">
        <f t="shared" si="14"/>
        <v>14.259531771491794</v>
      </c>
      <c r="R30" s="10">
        <v>1216455</v>
      </c>
      <c r="S30" s="137">
        <f>R30/R28*100</f>
        <v>37.092685747008467</v>
      </c>
      <c r="T30" s="203">
        <f>R30/O30*100-100</f>
        <v>-13.775945256863622</v>
      </c>
      <c r="U30" s="210" t="s">
        <v>360</v>
      </c>
    </row>
    <row r="31" spans="1:21" ht="24.75" customHeight="1" x14ac:dyDescent="0.2">
      <c r="A31" s="68"/>
      <c r="B31" s="68"/>
      <c r="C31" s="427" t="s">
        <v>200</v>
      </c>
      <c r="D31" s="427"/>
      <c r="E31" s="118" t="s">
        <v>367</v>
      </c>
      <c r="F31" s="95">
        <f>SUM(F32:F33)</f>
        <v>8358387</v>
      </c>
      <c r="G31" s="218">
        <f>G32+G33</f>
        <v>100</v>
      </c>
      <c r="H31" s="180">
        <v>-2.1164378684809293</v>
      </c>
      <c r="I31" s="95">
        <f>SUM(I32:I33)</f>
        <v>8750436</v>
      </c>
      <c r="J31" s="218">
        <f>J32+J33</f>
        <v>100</v>
      </c>
      <c r="K31" s="202">
        <f t="shared" si="15"/>
        <v>4.6904863342652163</v>
      </c>
      <c r="L31" s="97">
        <f>SUM(L32:L33)</f>
        <v>7941158</v>
      </c>
      <c r="M31" s="201">
        <f>M32+M33</f>
        <v>100</v>
      </c>
      <c r="N31" s="202">
        <f t="shared" si="13"/>
        <v>-9.2484305924870398</v>
      </c>
      <c r="O31" s="97">
        <f>SUM(O32:O33)</f>
        <v>7898022</v>
      </c>
      <c r="P31" s="201">
        <f>P32+P33</f>
        <v>100</v>
      </c>
      <c r="Q31" s="202">
        <f t="shared" si="14"/>
        <v>-0.54319533750619087</v>
      </c>
      <c r="R31" s="97">
        <f>SUM(R32:R33)</f>
        <v>8003574</v>
      </c>
      <c r="S31" s="217">
        <f>S32+S33</f>
        <v>100</v>
      </c>
      <c r="T31" s="202">
        <f t="shared" ref="T31:T33" si="16">R31/O31*100-100</f>
        <v>1.3364358823006626</v>
      </c>
      <c r="U31" s="210" t="s">
        <v>367</v>
      </c>
    </row>
    <row r="32" spans="1:21" ht="24.75" customHeight="1" x14ac:dyDescent="0.2">
      <c r="A32" s="68"/>
      <c r="B32" s="68"/>
      <c r="C32" s="68"/>
      <c r="D32" s="301" t="s">
        <v>205</v>
      </c>
      <c r="E32" s="118" t="s">
        <v>323</v>
      </c>
      <c r="F32" s="10">
        <v>3728061</v>
      </c>
      <c r="G32" s="13">
        <f>F32/F31*100</f>
        <v>44.602636848473274</v>
      </c>
      <c r="H32" s="179">
        <v>6.2027910252133438</v>
      </c>
      <c r="I32" s="10">
        <v>3607475</v>
      </c>
      <c r="J32" s="13">
        <f>I32/I31*100</f>
        <v>41.226231470066175</v>
      </c>
      <c r="K32" s="203">
        <f t="shared" si="15"/>
        <v>-3.2345500784456078</v>
      </c>
      <c r="L32" s="10">
        <v>3581673</v>
      </c>
      <c r="M32" s="13">
        <f>L32/L31*100</f>
        <v>45.10265379432068</v>
      </c>
      <c r="N32" s="203">
        <f t="shared" si="13"/>
        <v>-0.71523711183029093</v>
      </c>
      <c r="O32" s="10">
        <v>3618395</v>
      </c>
      <c r="P32" s="13">
        <f>O32/O31*100</f>
        <v>45.813939236938054</v>
      </c>
      <c r="Q32" s="203">
        <f t="shared" si="14"/>
        <v>1.0252750600068623</v>
      </c>
      <c r="R32" s="10">
        <v>3687964</v>
      </c>
      <c r="S32" s="137">
        <f>R32/R31*100</f>
        <v>46.078964222733489</v>
      </c>
      <c r="T32" s="203">
        <f t="shared" si="16"/>
        <v>1.922648024883955</v>
      </c>
      <c r="U32" s="210" t="s">
        <v>323</v>
      </c>
    </row>
    <row r="33" spans="1:21" ht="24.75" customHeight="1" x14ac:dyDescent="0.2">
      <c r="A33" s="68"/>
      <c r="B33" s="68"/>
      <c r="C33" s="68"/>
      <c r="D33" s="301" t="s">
        <v>206</v>
      </c>
      <c r="E33" s="118" t="s">
        <v>519</v>
      </c>
      <c r="F33" s="10">
        <v>4630326</v>
      </c>
      <c r="G33" s="13">
        <f>F33/F31*100</f>
        <v>55.397363151526726</v>
      </c>
      <c r="H33" s="179">
        <v>-7.9236372812619464</v>
      </c>
      <c r="I33" s="10">
        <v>5142961</v>
      </c>
      <c r="J33" s="13">
        <f>I33/I31*100</f>
        <v>58.773768529933825</v>
      </c>
      <c r="K33" s="33">
        <f t="shared" si="15"/>
        <v>11.071250706753702</v>
      </c>
      <c r="L33" s="10">
        <v>4359485</v>
      </c>
      <c r="M33" s="13">
        <f>L33/L31*100</f>
        <v>54.89734620567932</v>
      </c>
      <c r="N33" s="33">
        <f t="shared" si="13"/>
        <v>-15.233947914440733</v>
      </c>
      <c r="O33" s="10">
        <v>4279627</v>
      </c>
      <c r="P33" s="13">
        <f>O33/O31*100</f>
        <v>54.186060763061938</v>
      </c>
      <c r="Q33" s="33">
        <f t="shared" si="14"/>
        <v>-1.8318218780429447</v>
      </c>
      <c r="R33" s="10">
        <v>4315610</v>
      </c>
      <c r="S33" s="137">
        <f>R33/R31*100</f>
        <v>53.921035777266503</v>
      </c>
      <c r="T33" s="33">
        <f t="shared" si="16"/>
        <v>0.84079757418112422</v>
      </c>
      <c r="U33" s="210" t="s">
        <v>519</v>
      </c>
    </row>
    <row r="34" spans="1:21" ht="9.75" customHeight="1" thickBot="1" x14ac:dyDescent="0.25">
      <c r="A34" s="2"/>
      <c r="B34" s="2"/>
      <c r="C34" s="2"/>
      <c r="D34" s="2"/>
      <c r="E34" s="2"/>
      <c r="F34" s="123"/>
      <c r="G34" s="2"/>
      <c r="H34" s="2"/>
      <c r="I34" s="122"/>
      <c r="J34" s="2"/>
      <c r="K34" s="2"/>
      <c r="L34" s="122"/>
      <c r="M34" s="2"/>
      <c r="N34" s="2"/>
      <c r="O34" s="2"/>
      <c r="P34" s="2"/>
      <c r="Q34" s="2"/>
      <c r="R34" s="2"/>
      <c r="S34" s="138"/>
      <c r="T34" s="2"/>
      <c r="U34" s="331"/>
    </row>
    <row r="35" spans="1:21" ht="9.75" customHeight="1" x14ac:dyDescent="0.2">
      <c r="F35" s="38"/>
      <c r="I35" s="38"/>
      <c r="L35" s="38"/>
      <c r="S35" s="139"/>
      <c r="U35" s="313"/>
    </row>
    <row r="36" spans="1:21" ht="13.5" customHeight="1" x14ac:dyDescent="0.2">
      <c r="C36" s="67" t="s">
        <v>361</v>
      </c>
      <c r="T36" s="23"/>
      <c r="U36" s="313"/>
    </row>
    <row r="37" spans="1:21" ht="18" customHeight="1" x14ac:dyDescent="0.2"/>
    <row r="39" spans="1:21" ht="14" x14ac:dyDescent="0.2">
      <c r="C39" s="46"/>
    </row>
  </sheetData>
  <mergeCells count="29">
    <mergeCell ref="A3:E5"/>
    <mergeCell ref="F3:T3"/>
    <mergeCell ref="U3:U5"/>
    <mergeCell ref="F4:H4"/>
    <mergeCell ref="I4:K4"/>
    <mergeCell ref="L4:N4"/>
    <mergeCell ref="O4:Q4"/>
    <mergeCell ref="R4:T4"/>
    <mergeCell ref="C18:D18"/>
    <mergeCell ref="B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28:D28"/>
    <mergeCell ref="C31:D31"/>
    <mergeCell ref="B20:D20"/>
    <mergeCell ref="C21:D21"/>
    <mergeCell ref="C22:D22"/>
    <mergeCell ref="C23:D23"/>
    <mergeCell ref="C24:D24"/>
    <mergeCell ref="B27:D27"/>
    <mergeCell ref="C25:D25"/>
  </mergeCells>
  <phoneticPr fontId="3"/>
  <pageMargins left="0.70866141732283472" right="0.59055118110236227" top="0.98425196850393704" bottom="0.59055118110236227" header="0.51181102362204722" footer="0.51181102362204722"/>
  <pageSetup paperSize="9" scale="88" firstPageNumber="174" orientation="portrait" useFirstPageNumber="1" r:id="rId1"/>
  <headerFooter differentOddEven="1" alignWithMargins="0">
    <oddHeader>&amp;L〔14〕行政・財政</oddHeader>
    <oddFooter xml:space="preserve">&amp;C&amp;P </oddFooter>
    <evenHeader>&amp;R〔14〕行政・財政</evenHeader>
    <evenFooter>&amp;C&amp;P</evenFooter>
  </headerFooter>
  <colBreaks count="1" manualBreakCount="1">
    <brk id="11" max="3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7E5E0-D8AD-48A0-A320-4E857339D245}">
  <dimension ref="A1:S50"/>
  <sheetViews>
    <sheetView view="pageBreakPreview" zoomScaleNormal="100" zoomScaleSheetLayoutView="100" workbookViewId="0">
      <selection activeCell="M16" sqref="M16"/>
    </sheetView>
  </sheetViews>
  <sheetFormatPr defaultColWidth="9" defaultRowHeight="12" x14ac:dyDescent="0.2"/>
  <cols>
    <col min="1" max="1" width="2.6328125" style="67" customWidth="1"/>
    <col min="2" max="2" width="25.6328125" style="67" customWidth="1"/>
    <col min="3" max="3" width="2.6328125" style="67" customWidth="1"/>
    <col min="4" max="4" width="12.6328125" style="67" customWidth="1"/>
    <col min="5" max="5" width="7.6328125" style="67" customWidth="1"/>
    <col min="6" max="6" width="9.6328125" style="67" customWidth="1"/>
    <col min="7" max="7" width="12.6328125" style="67" customWidth="1"/>
    <col min="8" max="8" width="7.6328125" style="67" customWidth="1"/>
    <col min="9" max="9" width="9.6328125" style="67" customWidth="1"/>
    <col min="10" max="10" width="12.6328125" style="67" customWidth="1"/>
    <col min="11" max="11" width="7.6328125" style="67" customWidth="1"/>
    <col min="12" max="12" width="9.6328125" style="67" customWidth="1"/>
    <col min="13" max="13" width="12.6328125" style="67" customWidth="1"/>
    <col min="14" max="14" width="7.6328125" style="67" customWidth="1"/>
    <col min="15" max="15" width="9.6328125" style="67" customWidth="1"/>
    <col min="16" max="16" width="12.6328125" style="67" customWidth="1"/>
    <col min="17" max="17" width="7.6328125" style="67" customWidth="1"/>
    <col min="18" max="18" width="9.6328125" style="67" customWidth="1"/>
    <col min="19" max="19" width="2.6328125" style="67" customWidth="1"/>
    <col min="20" max="24" width="9" style="67"/>
    <col min="25" max="25" width="2.90625" style="67" customWidth="1"/>
    <col min="26" max="26" width="22.6328125" style="67" customWidth="1"/>
    <col min="27" max="27" width="1.90625" style="67" customWidth="1"/>
    <col min="28" max="28" width="12.26953125" style="67" customWidth="1"/>
    <col min="29" max="29" width="7.26953125" style="67" customWidth="1"/>
    <col min="30" max="30" width="9.90625" style="67" customWidth="1"/>
    <col min="31" max="31" width="12.26953125" style="67" customWidth="1"/>
    <col min="32" max="32" width="7.26953125" style="67" customWidth="1"/>
    <col min="33" max="33" width="9.90625" style="67" customWidth="1"/>
    <col min="34" max="34" width="12.26953125" style="67" customWidth="1"/>
    <col min="35" max="35" width="7.26953125" style="67" customWidth="1"/>
    <col min="36" max="36" width="9.453125" style="67" customWidth="1"/>
    <col min="37" max="37" width="11.453125" style="67" customWidth="1"/>
    <col min="38" max="38" width="7.08984375" style="67" customWidth="1"/>
    <col min="39" max="39" width="9.453125" style="67" customWidth="1"/>
    <col min="40" max="40" width="11.7265625" style="67" customWidth="1"/>
    <col min="41" max="41" width="8.6328125" style="67" bestFit="1" customWidth="1"/>
    <col min="42" max="42" width="9.453125" style="67" customWidth="1"/>
    <col min="43" max="43" width="9.08984375" style="67" customWidth="1"/>
    <col min="44" max="16384" width="9" style="67"/>
  </cols>
  <sheetData>
    <row r="1" spans="1:19" ht="18" customHeight="1" x14ac:dyDescent="0.2">
      <c r="A1" s="48"/>
      <c r="B1" s="48"/>
      <c r="C1" s="48"/>
      <c r="D1" s="48"/>
      <c r="E1" s="48"/>
      <c r="F1" s="48"/>
      <c r="G1" s="48"/>
      <c r="H1" s="48"/>
      <c r="I1" s="339" t="s">
        <v>541</v>
      </c>
      <c r="J1" s="48" t="s">
        <v>540</v>
      </c>
      <c r="K1" s="48"/>
      <c r="L1" s="48"/>
      <c r="M1" s="48"/>
      <c r="N1" s="48"/>
      <c r="O1" s="48"/>
      <c r="P1" s="48"/>
      <c r="Q1" s="48"/>
      <c r="R1" s="48"/>
    </row>
    <row r="2" spans="1:19" ht="5" customHeight="1" thickBot="1" x14ac:dyDescent="0.25">
      <c r="S2" s="2"/>
    </row>
    <row r="3" spans="1:19" ht="17" customHeight="1" x14ac:dyDescent="0.2">
      <c r="A3" s="434" t="s">
        <v>40</v>
      </c>
      <c r="B3" s="434"/>
      <c r="C3" s="435"/>
      <c r="D3" s="445" t="s">
        <v>344</v>
      </c>
      <c r="E3" s="446"/>
      <c r="F3" s="447"/>
      <c r="G3" s="445" t="s">
        <v>382</v>
      </c>
      <c r="H3" s="446"/>
      <c r="I3" s="447"/>
      <c r="J3" s="445" t="s">
        <v>383</v>
      </c>
      <c r="K3" s="446"/>
      <c r="L3" s="447"/>
      <c r="M3" s="445" t="s">
        <v>384</v>
      </c>
      <c r="N3" s="448"/>
      <c r="O3" s="448"/>
      <c r="P3" s="445" t="s">
        <v>385</v>
      </c>
      <c r="Q3" s="448"/>
      <c r="R3" s="448"/>
      <c r="S3" s="442" t="s">
        <v>306</v>
      </c>
    </row>
    <row r="4" spans="1:19" ht="17" customHeight="1" x14ac:dyDescent="0.2">
      <c r="A4" s="438"/>
      <c r="B4" s="438"/>
      <c r="C4" s="439"/>
      <c r="D4" s="15" t="s">
        <v>41</v>
      </c>
      <c r="E4" s="335" t="s">
        <v>538</v>
      </c>
      <c r="F4" s="15" t="s">
        <v>539</v>
      </c>
      <c r="G4" s="15" t="s">
        <v>41</v>
      </c>
      <c r="H4" s="335" t="s">
        <v>538</v>
      </c>
      <c r="I4" s="15" t="s">
        <v>539</v>
      </c>
      <c r="J4" s="15" t="s">
        <v>41</v>
      </c>
      <c r="K4" s="335" t="s">
        <v>538</v>
      </c>
      <c r="L4" s="15" t="s">
        <v>539</v>
      </c>
      <c r="M4" s="15" t="s">
        <v>41</v>
      </c>
      <c r="N4" s="335" t="s">
        <v>538</v>
      </c>
      <c r="O4" s="15" t="s">
        <v>539</v>
      </c>
      <c r="P4" s="15" t="s">
        <v>41</v>
      </c>
      <c r="Q4" s="335" t="s">
        <v>538</v>
      </c>
      <c r="R4" s="15" t="s">
        <v>539</v>
      </c>
      <c r="S4" s="444"/>
    </row>
    <row r="5" spans="1:19" ht="17" customHeight="1" x14ac:dyDescent="0.2">
      <c r="A5" s="68"/>
      <c r="B5" s="68"/>
      <c r="C5" s="69"/>
      <c r="D5" s="359" t="s">
        <v>27</v>
      </c>
      <c r="E5" s="8" t="s">
        <v>386</v>
      </c>
      <c r="F5" s="359" t="s">
        <v>26</v>
      </c>
      <c r="G5" s="359" t="s">
        <v>27</v>
      </c>
      <c r="H5" s="8" t="s">
        <v>26</v>
      </c>
      <c r="I5" s="359" t="s">
        <v>26</v>
      </c>
      <c r="J5" s="359" t="s">
        <v>27</v>
      </c>
      <c r="K5" s="8" t="s">
        <v>26</v>
      </c>
      <c r="L5" s="359" t="s">
        <v>26</v>
      </c>
      <c r="M5" s="359" t="s">
        <v>27</v>
      </c>
      <c r="N5" s="8" t="s">
        <v>28</v>
      </c>
      <c r="O5" s="359" t="s">
        <v>28</v>
      </c>
      <c r="P5" s="359" t="s">
        <v>27</v>
      </c>
      <c r="Q5" s="8" t="s">
        <v>28</v>
      </c>
      <c r="R5" s="359" t="s">
        <v>28</v>
      </c>
      <c r="S5" s="18"/>
    </row>
    <row r="6" spans="1:19" s="47" customFormat="1" ht="17" customHeight="1" x14ac:dyDescent="0.2">
      <c r="A6" s="427" t="s">
        <v>29</v>
      </c>
      <c r="B6" s="427"/>
      <c r="C6" s="230" t="s">
        <v>518</v>
      </c>
      <c r="D6" s="97">
        <f>SUM(D7:D28)</f>
        <v>55688279</v>
      </c>
      <c r="E6" s="212">
        <f>SUM(E7:E28)</f>
        <v>100</v>
      </c>
      <c r="F6" s="98">
        <v>8.3407125580124131</v>
      </c>
      <c r="G6" s="97">
        <f>SUM(G7:G28)</f>
        <v>71770214</v>
      </c>
      <c r="H6" s="212">
        <f>SUM(H7:H28)</f>
        <v>100.00000000000001</v>
      </c>
      <c r="I6" s="213">
        <f>G6/D6*100-100</f>
        <v>28.878491648125816</v>
      </c>
      <c r="J6" s="97">
        <f>SUM(J7:J28)</f>
        <v>63129487</v>
      </c>
      <c r="K6" s="212">
        <f>SUM(K7:K28)</f>
        <v>100.00000000000001</v>
      </c>
      <c r="L6" s="213">
        <f>J6/G6*100-100</f>
        <v>-12.039433238975718</v>
      </c>
      <c r="M6" s="97">
        <f>SUM(M7:M28)</f>
        <v>64721588</v>
      </c>
      <c r="N6" s="212">
        <f>SUM(N7:N28)</f>
        <v>100.00000000000001</v>
      </c>
      <c r="O6" s="213">
        <f>M6/J6*100-100</f>
        <v>2.5219609340402229</v>
      </c>
      <c r="P6" s="97">
        <f>SUM(P7:P28)</f>
        <v>68246154</v>
      </c>
      <c r="Q6" s="212">
        <f>P6/$P$6*100</f>
        <v>100</v>
      </c>
      <c r="R6" s="213">
        <f>P6/M6*100-100</f>
        <v>5.4457347369165205</v>
      </c>
      <c r="S6" s="229" t="s">
        <v>518</v>
      </c>
    </row>
    <row r="7" spans="1:19" ht="17" customHeight="1" x14ac:dyDescent="0.2">
      <c r="A7" s="68"/>
      <c r="B7" s="301" t="s">
        <v>42</v>
      </c>
      <c r="C7" s="117" t="s">
        <v>371</v>
      </c>
      <c r="D7" s="12">
        <v>19000049</v>
      </c>
      <c r="E7" s="214">
        <f>D7/$D$6*100</f>
        <v>34.118578166152339</v>
      </c>
      <c r="F7" s="11">
        <v>4.7071414935917204</v>
      </c>
      <c r="G7" s="12">
        <v>18229782</v>
      </c>
      <c r="H7" s="214">
        <f>G7/$G$6*100</f>
        <v>25.400205717653286</v>
      </c>
      <c r="I7" s="219">
        <f t="shared" ref="I7:I28" si="0">G7/D7*100-100</f>
        <v>-4.0540263869845745</v>
      </c>
      <c r="J7" s="12">
        <v>17588634</v>
      </c>
      <c r="K7" s="214">
        <f>J7/$J$6*100</f>
        <v>27.861202166904985</v>
      </c>
      <c r="L7" s="219">
        <f t="shared" ref="L7:L28" si="1">J7/G7*100-100</f>
        <v>-3.5170360237988518</v>
      </c>
      <c r="M7" s="12">
        <v>18268940</v>
      </c>
      <c r="N7" s="214">
        <f>M7/$M$6*100</f>
        <v>28.226965012045131</v>
      </c>
      <c r="O7" s="219">
        <f t="shared" ref="O7:O12" si="2">M7/J7*100-100</f>
        <v>3.8678728547083381</v>
      </c>
      <c r="P7" s="12">
        <v>18432528</v>
      </c>
      <c r="Q7" s="214">
        <f>P7/$P$6*100</f>
        <v>27.00888902838393</v>
      </c>
      <c r="R7" s="219">
        <f t="shared" ref="R7:R28" si="3">P7/M7*100-100</f>
        <v>0.89544330431870378</v>
      </c>
      <c r="S7" s="119" t="s">
        <v>371</v>
      </c>
    </row>
    <row r="8" spans="1:19" ht="17" customHeight="1" x14ac:dyDescent="0.2">
      <c r="A8" s="68"/>
      <c r="B8" s="301" t="s">
        <v>43</v>
      </c>
      <c r="C8" s="117" t="s">
        <v>360</v>
      </c>
      <c r="D8" s="12">
        <v>180924</v>
      </c>
      <c r="E8" s="13">
        <f t="shared" ref="E8:E28" si="4">D8/$D$6*100</f>
        <v>0.32488703771937361</v>
      </c>
      <c r="F8" s="11">
        <v>2.5605559870073336</v>
      </c>
      <c r="G8" s="12">
        <v>185320</v>
      </c>
      <c r="H8" s="214">
        <f t="shared" ref="H8:H28" si="5">G8/$G$6*100</f>
        <v>0.25821296840497093</v>
      </c>
      <c r="I8" s="219">
        <f t="shared" si="0"/>
        <v>2.4297495080807465</v>
      </c>
      <c r="J8" s="12">
        <v>188525</v>
      </c>
      <c r="K8" s="214">
        <f t="shared" ref="K8:K28" si="6">J8/$J$6*100</f>
        <v>0.29863223821223195</v>
      </c>
      <c r="L8" s="219">
        <f t="shared" si="1"/>
        <v>1.7294409669760427</v>
      </c>
      <c r="M8" s="12">
        <v>188862</v>
      </c>
      <c r="N8" s="214">
        <f t="shared" ref="N8:N28" si="7">M8/$M$6*100</f>
        <v>0.29180680795409408</v>
      </c>
      <c r="O8" s="219">
        <f t="shared" si="2"/>
        <v>0.17875613313884742</v>
      </c>
      <c r="P8" s="12">
        <v>190620</v>
      </c>
      <c r="Q8" s="214">
        <f t="shared" ref="Q8:Q28" si="8">P8/$P$6*100</f>
        <v>0.27931244301327218</v>
      </c>
      <c r="R8" s="219">
        <f t="shared" si="3"/>
        <v>0.93083838993550216</v>
      </c>
      <c r="S8" s="119" t="s">
        <v>360</v>
      </c>
    </row>
    <row r="9" spans="1:19" ht="17" customHeight="1" x14ac:dyDescent="0.2">
      <c r="A9" s="68"/>
      <c r="B9" s="301" t="s">
        <v>44</v>
      </c>
      <c r="C9" s="117" t="s">
        <v>367</v>
      </c>
      <c r="D9" s="12">
        <v>19997</v>
      </c>
      <c r="E9" s="13">
        <f t="shared" si="4"/>
        <v>3.5908813055616245E-2</v>
      </c>
      <c r="F9" s="11">
        <v>-38.555845752035644</v>
      </c>
      <c r="G9" s="12">
        <v>19564</v>
      </c>
      <c r="H9" s="214">
        <f t="shared" si="5"/>
        <v>2.7259219263300508E-2</v>
      </c>
      <c r="I9" s="219">
        <f t="shared" si="0"/>
        <v>-2.1653247987198085</v>
      </c>
      <c r="J9" s="12">
        <v>15844</v>
      </c>
      <c r="K9" s="214">
        <f t="shared" si="6"/>
        <v>2.5097621971805345E-2</v>
      </c>
      <c r="L9" s="219">
        <f t="shared" si="1"/>
        <v>-19.014516458801879</v>
      </c>
      <c r="M9" s="12">
        <v>13888</v>
      </c>
      <c r="N9" s="214">
        <f t="shared" si="7"/>
        <v>2.1458064347864889E-2</v>
      </c>
      <c r="O9" s="219">
        <f t="shared" si="2"/>
        <v>-12.345367331481953</v>
      </c>
      <c r="P9" s="12">
        <v>12967</v>
      </c>
      <c r="Q9" s="214">
        <f t="shared" si="8"/>
        <v>1.9000338099638553E-2</v>
      </c>
      <c r="R9" s="219">
        <f t="shared" si="3"/>
        <v>-6.6316244239631317</v>
      </c>
      <c r="S9" s="119" t="s">
        <v>367</v>
      </c>
    </row>
    <row r="10" spans="1:19" ht="17" customHeight="1" x14ac:dyDescent="0.2">
      <c r="A10" s="68"/>
      <c r="B10" s="301" t="s">
        <v>45</v>
      </c>
      <c r="C10" s="117" t="s">
        <v>323</v>
      </c>
      <c r="D10" s="12">
        <v>92370</v>
      </c>
      <c r="E10" s="13">
        <f t="shared" si="4"/>
        <v>0.16586973355739726</v>
      </c>
      <c r="F10" s="11">
        <v>19.117931523631441</v>
      </c>
      <c r="G10" s="12">
        <v>83001</v>
      </c>
      <c r="H10" s="214">
        <f t="shared" si="5"/>
        <v>0.11564825485959956</v>
      </c>
      <c r="I10" s="219">
        <f t="shared" si="0"/>
        <v>-10.142903540110424</v>
      </c>
      <c r="J10" s="12">
        <v>125255</v>
      </c>
      <c r="K10" s="214">
        <f t="shared" si="6"/>
        <v>0.19840965918192874</v>
      </c>
      <c r="L10" s="219">
        <f t="shared" si="1"/>
        <v>50.907820387706181</v>
      </c>
      <c r="M10" s="12">
        <v>115839</v>
      </c>
      <c r="N10" s="214">
        <f t="shared" si="7"/>
        <v>0.17898046630129039</v>
      </c>
      <c r="O10" s="219">
        <f t="shared" si="2"/>
        <v>-7.5174643726797399</v>
      </c>
      <c r="P10" s="12">
        <v>129550</v>
      </c>
      <c r="Q10" s="214">
        <f t="shared" si="8"/>
        <v>0.18982754691202086</v>
      </c>
      <c r="R10" s="219">
        <f t="shared" si="3"/>
        <v>11.836255492537063</v>
      </c>
      <c r="S10" s="119" t="s">
        <v>323</v>
      </c>
    </row>
    <row r="11" spans="1:19" ht="17" customHeight="1" x14ac:dyDescent="0.2">
      <c r="A11" s="68"/>
      <c r="B11" s="301" t="s">
        <v>46</v>
      </c>
      <c r="C11" s="117" t="s">
        <v>519</v>
      </c>
      <c r="D11" s="12">
        <v>53262</v>
      </c>
      <c r="E11" s="13">
        <f t="shared" si="4"/>
        <v>9.5643106514388773E-2</v>
      </c>
      <c r="F11" s="11">
        <v>-19.183673469387756</v>
      </c>
      <c r="G11" s="12">
        <v>94213</v>
      </c>
      <c r="H11" s="214">
        <f t="shared" si="5"/>
        <v>0.13127033451509562</v>
      </c>
      <c r="I11" s="219">
        <f t="shared" si="0"/>
        <v>76.88595997146183</v>
      </c>
      <c r="J11" s="12">
        <v>140789</v>
      </c>
      <c r="K11" s="214">
        <f t="shared" si="6"/>
        <v>0.22301622694953943</v>
      </c>
      <c r="L11" s="219">
        <f t="shared" si="1"/>
        <v>49.436914226274496</v>
      </c>
      <c r="M11" s="12">
        <v>82800</v>
      </c>
      <c r="N11" s="214">
        <f t="shared" si="7"/>
        <v>0.12793258410161382</v>
      </c>
      <c r="O11" s="219">
        <f t="shared" si="2"/>
        <v>-41.188587176554989</v>
      </c>
      <c r="P11" s="12">
        <v>139257</v>
      </c>
      <c r="Q11" s="214">
        <f t="shared" si="8"/>
        <v>0.20405105905308596</v>
      </c>
      <c r="R11" s="219">
        <f t="shared" si="3"/>
        <v>68.184782608695656</v>
      </c>
      <c r="S11" s="119" t="s">
        <v>519</v>
      </c>
    </row>
    <row r="12" spans="1:19" ht="17" customHeight="1" x14ac:dyDescent="0.2">
      <c r="A12" s="68"/>
      <c r="B12" s="301" t="s">
        <v>47</v>
      </c>
      <c r="C12" s="117" t="s">
        <v>520</v>
      </c>
      <c r="D12" s="12">
        <v>2269679</v>
      </c>
      <c r="E12" s="13">
        <f t="shared" si="4"/>
        <v>4.0756852981576248</v>
      </c>
      <c r="F12" s="11">
        <v>-4.6205082302710991</v>
      </c>
      <c r="G12" s="12">
        <v>2746742</v>
      </c>
      <c r="H12" s="214">
        <f t="shared" si="5"/>
        <v>3.8271336351317</v>
      </c>
      <c r="I12" s="219">
        <f t="shared" si="0"/>
        <v>21.01896347457064</v>
      </c>
      <c r="J12" s="12">
        <v>2972574</v>
      </c>
      <c r="K12" s="214">
        <f t="shared" si="6"/>
        <v>4.7086934192891512</v>
      </c>
      <c r="L12" s="219">
        <f t="shared" si="1"/>
        <v>8.2218133337605082</v>
      </c>
      <c r="M12" s="12">
        <v>3056932</v>
      </c>
      <c r="N12" s="214">
        <f t="shared" si="7"/>
        <v>4.7232030215327843</v>
      </c>
      <c r="O12" s="219">
        <f t="shared" si="2"/>
        <v>2.8378772067574971</v>
      </c>
      <c r="P12" s="12">
        <v>2975759</v>
      </c>
      <c r="Q12" s="214">
        <f t="shared" si="8"/>
        <v>4.3603321587909551</v>
      </c>
      <c r="R12" s="219">
        <f t="shared" si="3"/>
        <v>-2.6553747351920123</v>
      </c>
      <c r="S12" s="119" t="s">
        <v>520</v>
      </c>
    </row>
    <row r="13" spans="1:19" ht="17" customHeight="1" x14ac:dyDescent="0.2">
      <c r="A13" s="68"/>
      <c r="B13" s="301" t="s">
        <v>48</v>
      </c>
      <c r="C13" s="117" t="s">
        <v>521</v>
      </c>
      <c r="D13" s="12">
        <v>51338</v>
      </c>
      <c r="E13" s="13">
        <f t="shared" si="4"/>
        <v>9.2188160456529819E-2</v>
      </c>
      <c r="F13" s="11">
        <v>-46.27106227106227</v>
      </c>
      <c r="G13" s="12">
        <v>4</v>
      </c>
      <c r="H13" s="214">
        <f t="shared" si="5"/>
        <v>5.5733427240442668E-6</v>
      </c>
      <c r="I13" s="219">
        <f t="shared" si="0"/>
        <v>-99.992208500525919</v>
      </c>
      <c r="J13" s="182">
        <v>0</v>
      </c>
      <c r="K13" s="182">
        <f t="shared" si="6"/>
        <v>0</v>
      </c>
      <c r="L13" s="184">
        <v>0</v>
      </c>
      <c r="M13" s="12">
        <v>1375</v>
      </c>
      <c r="N13" s="214">
        <f t="shared" si="7"/>
        <v>2.1244843374362199E-3</v>
      </c>
      <c r="O13" s="219">
        <v>100</v>
      </c>
      <c r="P13" s="12">
        <v>2283</v>
      </c>
      <c r="Q13" s="214">
        <f t="shared" si="8"/>
        <v>3.3452434550377743E-3</v>
      </c>
      <c r="R13" s="219">
        <f t="shared" si="3"/>
        <v>66.036363636363632</v>
      </c>
      <c r="S13" s="119" t="s">
        <v>521</v>
      </c>
    </row>
    <row r="14" spans="1:19" ht="17" customHeight="1" x14ac:dyDescent="0.2">
      <c r="A14" s="68"/>
      <c r="B14" s="301" t="s">
        <v>345</v>
      </c>
      <c r="C14" s="117" t="s">
        <v>522</v>
      </c>
      <c r="D14" s="12">
        <v>15979</v>
      </c>
      <c r="E14" s="13">
        <f t="shared" si="4"/>
        <v>2.8693650238320347E-2</v>
      </c>
      <c r="F14" s="183">
        <v>0</v>
      </c>
      <c r="G14" s="12">
        <v>31710</v>
      </c>
      <c r="H14" s="214">
        <f t="shared" si="5"/>
        <v>4.4182674444860931E-2</v>
      </c>
      <c r="I14" s="219">
        <f t="shared" si="0"/>
        <v>98.447962951373682</v>
      </c>
      <c r="J14" s="12">
        <v>36940</v>
      </c>
      <c r="K14" s="214">
        <f t="shared" si="6"/>
        <v>5.8514652590159651E-2</v>
      </c>
      <c r="L14" s="219">
        <f t="shared" si="1"/>
        <v>16.493219804478088</v>
      </c>
      <c r="M14" s="12">
        <v>41144</v>
      </c>
      <c r="N14" s="214">
        <f t="shared" si="7"/>
        <v>6.3570751694164235E-2</v>
      </c>
      <c r="O14" s="219">
        <f t="shared" ref="O14:O28" si="9">M14/J14*100-100</f>
        <v>11.380617217108835</v>
      </c>
      <c r="P14" s="12">
        <v>50173</v>
      </c>
      <c r="Q14" s="214">
        <f t="shared" si="8"/>
        <v>7.3517695956903301E-2</v>
      </c>
      <c r="R14" s="219">
        <f t="shared" si="3"/>
        <v>21.94487653120747</v>
      </c>
      <c r="S14" s="119" t="s">
        <v>522</v>
      </c>
    </row>
    <row r="15" spans="1:19" ht="17" customHeight="1" x14ac:dyDescent="0.2">
      <c r="A15" s="68"/>
      <c r="B15" s="301" t="s">
        <v>364</v>
      </c>
      <c r="C15" s="117" t="s">
        <v>523</v>
      </c>
      <c r="D15" s="182">
        <v>0</v>
      </c>
      <c r="E15" s="183">
        <f t="shared" si="4"/>
        <v>0</v>
      </c>
      <c r="F15" s="183">
        <v>0</v>
      </c>
      <c r="G15" s="12">
        <v>121397</v>
      </c>
      <c r="H15" s="214">
        <f t="shared" si="5"/>
        <v>0.16914677166770048</v>
      </c>
      <c r="I15" s="220">
        <v>0</v>
      </c>
      <c r="J15" s="12">
        <v>314184</v>
      </c>
      <c r="K15" s="214">
        <f t="shared" si="6"/>
        <v>0.49768185190543368</v>
      </c>
      <c r="L15" s="219">
        <f t="shared" si="1"/>
        <v>158.80705454006278</v>
      </c>
      <c r="M15" s="12">
        <v>431226</v>
      </c>
      <c r="N15" s="214">
        <f t="shared" si="7"/>
        <v>0.66627846028747006</v>
      </c>
      <c r="O15" s="219">
        <f t="shared" si="9"/>
        <v>37.252692689634102</v>
      </c>
      <c r="P15" s="12">
        <v>453255</v>
      </c>
      <c r="Q15" s="214">
        <f t="shared" si="8"/>
        <v>0.66414731590588971</v>
      </c>
      <c r="R15" s="219">
        <f t="shared" si="3"/>
        <v>5.1084582098481945</v>
      </c>
      <c r="S15" s="119" t="s">
        <v>523</v>
      </c>
    </row>
    <row r="16" spans="1:19" ht="17" customHeight="1" x14ac:dyDescent="0.2">
      <c r="A16" s="68"/>
      <c r="B16" s="301" t="s">
        <v>49</v>
      </c>
      <c r="C16" s="117" t="s">
        <v>524</v>
      </c>
      <c r="D16" s="12">
        <v>179177</v>
      </c>
      <c r="E16" s="13">
        <f t="shared" si="4"/>
        <v>0.32174993233315757</v>
      </c>
      <c r="F16" s="11">
        <v>125.45928125629155</v>
      </c>
      <c r="G16" s="12">
        <v>105580</v>
      </c>
      <c r="H16" s="214">
        <f t="shared" si="5"/>
        <v>0.14710838120114844</v>
      </c>
      <c r="I16" s="219">
        <f t="shared" si="0"/>
        <v>-41.075026370572118</v>
      </c>
      <c r="J16" s="12">
        <v>230575</v>
      </c>
      <c r="K16" s="214">
        <f t="shared" si="6"/>
        <v>0.36524136494250298</v>
      </c>
      <c r="L16" s="219">
        <f t="shared" si="1"/>
        <v>118.38889941276759</v>
      </c>
      <c r="M16" s="12">
        <v>100806</v>
      </c>
      <c r="N16" s="214">
        <f t="shared" si="7"/>
        <v>0.15575328590516044</v>
      </c>
      <c r="O16" s="219">
        <f t="shared" si="9"/>
        <v>-56.280602840724278</v>
      </c>
      <c r="P16" s="12">
        <v>104885</v>
      </c>
      <c r="Q16" s="214">
        <f t="shared" si="8"/>
        <v>0.15368631615490011</v>
      </c>
      <c r="R16" s="219">
        <f t="shared" si="3"/>
        <v>4.0463861278098534</v>
      </c>
      <c r="S16" s="119" t="s">
        <v>524</v>
      </c>
    </row>
    <row r="17" spans="1:19" ht="17" customHeight="1" x14ac:dyDescent="0.2">
      <c r="A17" s="68"/>
      <c r="B17" s="301" t="s">
        <v>50</v>
      </c>
      <c r="C17" s="117" t="s">
        <v>346</v>
      </c>
      <c r="D17" s="12">
        <v>6952578</v>
      </c>
      <c r="E17" s="13">
        <f t="shared" si="4"/>
        <v>12.484813904915251</v>
      </c>
      <c r="F17" s="11">
        <v>2.5289452076127077</v>
      </c>
      <c r="G17" s="12">
        <v>6539891</v>
      </c>
      <c r="H17" s="214">
        <f t="shared" si="5"/>
        <v>9.112263480223147</v>
      </c>
      <c r="I17" s="219">
        <f t="shared" si="0"/>
        <v>-5.9357406705829163</v>
      </c>
      <c r="J17" s="12">
        <v>8092333</v>
      </c>
      <c r="K17" s="214">
        <f t="shared" si="6"/>
        <v>12.81862626255778</v>
      </c>
      <c r="L17" s="219">
        <f t="shared" si="1"/>
        <v>23.738040893953723</v>
      </c>
      <c r="M17" s="12">
        <v>8203662</v>
      </c>
      <c r="N17" s="214">
        <f t="shared" si="7"/>
        <v>12.675310129905959</v>
      </c>
      <c r="O17" s="219">
        <f t="shared" si="9"/>
        <v>1.3757342907169061</v>
      </c>
      <c r="P17" s="12">
        <v>8639418</v>
      </c>
      <c r="Q17" s="214">
        <f t="shared" si="8"/>
        <v>12.659201278946796</v>
      </c>
      <c r="R17" s="219">
        <f t="shared" si="3"/>
        <v>5.311725422134657</v>
      </c>
      <c r="S17" s="119" t="s">
        <v>346</v>
      </c>
    </row>
    <row r="18" spans="1:19" ht="17" customHeight="1" x14ac:dyDescent="0.2">
      <c r="A18" s="68"/>
      <c r="B18" s="301" t="s">
        <v>51</v>
      </c>
      <c r="C18" s="117" t="s">
        <v>525</v>
      </c>
      <c r="D18" s="12">
        <v>15374</v>
      </c>
      <c r="E18" s="13">
        <f t="shared" si="4"/>
        <v>2.7607245682704611E-2</v>
      </c>
      <c r="F18" s="11">
        <v>2.024022828323055</v>
      </c>
      <c r="G18" s="12">
        <v>18364</v>
      </c>
      <c r="H18" s="214">
        <f t="shared" si="5"/>
        <v>2.5587216446087233E-2</v>
      </c>
      <c r="I18" s="219">
        <f t="shared" si="0"/>
        <v>19.448419409392486</v>
      </c>
      <c r="J18" s="12">
        <v>18566</v>
      </c>
      <c r="K18" s="214">
        <f t="shared" si="6"/>
        <v>2.9409394693798163E-2</v>
      </c>
      <c r="L18" s="219">
        <f t="shared" si="1"/>
        <v>1.0999782182530993</v>
      </c>
      <c r="M18" s="12">
        <v>16673</v>
      </c>
      <c r="N18" s="214">
        <f t="shared" si="7"/>
        <v>2.5761110805872071E-2</v>
      </c>
      <c r="O18" s="219">
        <f t="shared" si="9"/>
        <v>-10.196057309059569</v>
      </c>
      <c r="P18" s="12">
        <v>13706</v>
      </c>
      <c r="Q18" s="214">
        <f t="shared" si="8"/>
        <v>2.0083183002517623E-2</v>
      </c>
      <c r="R18" s="219">
        <f t="shared" si="3"/>
        <v>-17.79523780963234</v>
      </c>
      <c r="S18" s="119" t="s">
        <v>525</v>
      </c>
    </row>
    <row r="19" spans="1:19" ht="17" customHeight="1" x14ac:dyDescent="0.2">
      <c r="A19" s="68"/>
      <c r="B19" s="301" t="s">
        <v>52</v>
      </c>
      <c r="C19" s="117" t="s">
        <v>526</v>
      </c>
      <c r="D19" s="12">
        <v>124148</v>
      </c>
      <c r="E19" s="13">
        <f t="shared" si="4"/>
        <v>0.22293380623236714</v>
      </c>
      <c r="F19" s="11">
        <v>-5.2955984438172266</v>
      </c>
      <c r="G19" s="12">
        <v>113698</v>
      </c>
      <c r="H19" s="214">
        <f t="shared" si="5"/>
        <v>0.15841948025959626</v>
      </c>
      <c r="I19" s="219">
        <f t="shared" si="0"/>
        <v>-8.4173728130940475</v>
      </c>
      <c r="J19" s="12">
        <v>109858</v>
      </c>
      <c r="K19" s="214">
        <f t="shared" si="6"/>
        <v>0.17402010569165563</v>
      </c>
      <c r="L19" s="219">
        <f t="shared" si="1"/>
        <v>-3.3773681155341251</v>
      </c>
      <c r="M19" s="12">
        <v>114325</v>
      </c>
      <c r="N19" s="214">
        <f t="shared" si="7"/>
        <v>0.17664121591083334</v>
      </c>
      <c r="O19" s="219">
        <f t="shared" si="9"/>
        <v>4.0661581314060129</v>
      </c>
      <c r="P19" s="12">
        <v>198515</v>
      </c>
      <c r="Q19" s="214">
        <f t="shared" si="8"/>
        <v>0.29088086048043088</v>
      </c>
      <c r="R19" s="219">
        <f t="shared" si="3"/>
        <v>73.640935928274644</v>
      </c>
      <c r="S19" s="119" t="s">
        <v>526</v>
      </c>
    </row>
    <row r="20" spans="1:19" ht="17" customHeight="1" x14ac:dyDescent="0.2">
      <c r="A20" s="68"/>
      <c r="B20" s="301" t="s">
        <v>53</v>
      </c>
      <c r="C20" s="117" t="s">
        <v>527</v>
      </c>
      <c r="D20" s="12">
        <v>1151927</v>
      </c>
      <c r="E20" s="13">
        <f t="shared" si="4"/>
        <v>2.068526843862422</v>
      </c>
      <c r="F20" s="11">
        <v>63.973272940275507</v>
      </c>
      <c r="G20" s="12">
        <v>1104810</v>
      </c>
      <c r="H20" s="214">
        <f t="shared" si="5"/>
        <v>1.5393711937378367</v>
      </c>
      <c r="I20" s="219">
        <f t="shared" si="0"/>
        <v>-4.090276553983017</v>
      </c>
      <c r="J20" s="12">
        <v>1163960</v>
      </c>
      <c r="K20" s="214">
        <f t="shared" si="6"/>
        <v>1.843765972627023</v>
      </c>
      <c r="L20" s="219">
        <f t="shared" si="1"/>
        <v>5.3538617499841621</v>
      </c>
      <c r="M20" s="12">
        <v>1152653</v>
      </c>
      <c r="N20" s="214">
        <f t="shared" si="7"/>
        <v>1.7809405418173607</v>
      </c>
      <c r="O20" s="219">
        <f t="shared" si="9"/>
        <v>-0.97142513488435611</v>
      </c>
      <c r="P20" s="12">
        <v>1150700</v>
      </c>
      <c r="Q20" s="214">
        <v>1.6</v>
      </c>
      <c r="R20" s="219">
        <f t="shared" si="3"/>
        <v>-0.16943520730002604</v>
      </c>
      <c r="S20" s="119" t="s">
        <v>527</v>
      </c>
    </row>
    <row r="21" spans="1:19" ht="17" customHeight="1" x14ac:dyDescent="0.2">
      <c r="A21" s="68"/>
      <c r="B21" s="301" t="s">
        <v>54</v>
      </c>
      <c r="C21" s="117" t="s">
        <v>528</v>
      </c>
      <c r="D21" s="12">
        <v>14892852</v>
      </c>
      <c r="E21" s="13">
        <f t="shared" si="4"/>
        <v>26.743243403158502</v>
      </c>
      <c r="F21" s="11">
        <v>8.1175033254829572</v>
      </c>
      <c r="G21" s="12">
        <v>30825079</v>
      </c>
      <c r="H21" s="214">
        <f t="shared" si="5"/>
        <v>42.949682440684931</v>
      </c>
      <c r="I21" s="219">
        <f t="shared" si="0"/>
        <v>106.97901919659176</v>
      </c>
      <c r="J21" s="12">
        <v>20696353</v>
      </c>
      <c r="K21" s="214">
        <f t="shared" si="6"/>
        <v>32.783971458535696</v>
      </c>
      <c r="L21" s="219">
        <f t="shared" si="1"/>
        <v>-32.858718707582227</v>
      </c>
      <c r="M21" s="12">
        <v>21056582</v>
      </c>
      <c r="N21" s="214">
        <f t="shared" si="7"/>
        <v>32.53409357013922</v>
      </c>
      <c r="O21" s="219">
        <f t="shared" si="9"/>
        <v>1.740543370129032</v>
      </c>
      <c r="P21" s="12">
        <v>20957255</v>
      </c>
      <c r="Q21" s="214">
        <f t="shared" si="8"/>
        <v>30.708331197681847</v>
      </c>
      <c r="R21" s="219">
        <f t="shared" si="3"/>
        <v>-0.47171473508853978</v>
      </c>
      <c r="S21" s="119" t="s">
        <v>528</v>
      </c>
    </row>
    <row r="22" spans="1:19" ht="17" customHeight="1" x14ac:dyDescent="0.2">
      <c r="A22" s="68"/>
      <c r="B22" s="301" t="s">
        <v>55</v>
      </c>
      <c r="C22" s="117" t="s">
        <v>529</v>
      </c>
      <c r="D22" s="12">
        <v>4100387</v>
      </c>
      <c r="E22" s="13">
        <f t="shared" si="4"/>
        <v>7.3631059778306307</v>
      </c>
      <c r="F22" s="11">
        <v>-9.0265741576433953</v>
      </c>
      <c r="G22" s="12">
        <v>4581171</v>
      </c>
      <c r="H22" s="214">
        <f t="shared" si="5"/>
        <v>6.38310901511315</v>
      </c>
      <c r="I22" s="219">
        <f t="shared" si="0"/>
        <v>11.72533226741767</v>
      </c>
      <c r="J22" s="12">
        <v>4696839</v>
      </c>
      <c r="K22" s="214">
        <f t="shared" si="6"/>
        <v>7.4400081850815605</v>
      </c>
      <c r="L22" s="219">
        <f t="shared" si="1"/>
        <v>2.5248566359998392</v>
      </c>
      <c r="M22" s="12">
        <v>4408977</v>
      </c>
      <c r="N22" s="214">
        <f t="shared" si="7"/>
        <v>6.8122200586302055</v>
      </c>
      <c r="O22" s="219">
        <f t="shared" si="9"/>
        <v>-6.1288453787749546</v>
      </c>
      <c r="P22" s="12">
        <v>4362002</v>
      </c>
      <c r="Q22" s="214">
        <f t="shared" si="8"/>
        <v>6.3915718972236881</v>
      </c>
      <c r="R22" s="219">
        <f t="shared" si="3"/>
        <v>-1.0654398968286785</v>
      </c>
      <c r="S22" s="119" t="s">
        <v>529</v>
      </c>
    </row>
    <row r="23" spans="1:19" ht="17" customHeight="1" x14ac:dyDescent="0.2">
      <c r="A23" s="68"/>
      <c r="B23" s="301" t="s">
        <v>56</v>
      </c>
      <c r="C23" s="117" t="s">
        <v>530</v>
      </c>
      <c r="D23" s="12">
        <v>295449</v>
      </c>
      <c r="E23" s="13">
        <f t="shared" si="4"/>
        <v>0.53054072653241813</v>
      </c>
      <c r="F23" s="11">
        <v>5.5955652929129798</v>
      </c>
      <c r="G23" s="12">
        <v>537785</v>
      </c>
      <c r="H23" s="214">
        <f t="shared" si="5"/>
        <v>0.74931502921253657</v>
      </c>
      <c r="I23" s="219">
        <f t="shared" si="0"/>
        <v>82.022954892384149</v>
      </c>
      <c r="J23" s="12">
        <v>593164</v>
      </c>
      <c r="K23" s="214">
        <f t="shared" si="6"/>
        <v>0.93959895476419752</v>
      </c>
      <c r="L23" s="219">
        <f t="shared" si="1"/>
        <v>10.297609639539957</v>
      </c>
      <c r="M23" s="12">
        <v>250776</v>
      </c>
      <c r="N23" s="214">
        <f t="shared" si="7"/>
        <v>0.38746886123993124</v>
      </c>
      <c r="O23" s="219">
        <f t="shared" si="9"/>
        <v>-57.722316256549618</v>
      </c>
      <c r="P23" s="12">
        <v>2693359</v>
      </c>
      <c r="Q23" s="214">
        <f t="shared" si="8"/>
        <v>3.946535946919441</v>
      </c>
      <c r="R23" s="219">
        <f t="shared" si="3"/>
        <v>974.00987335311197</v>
      </c>
      <c r="S23" s="119" t="s">
        <v>530</v>
      </c>
    </row>
    <row r="24" spans="1:19" ht="17" customHeight="1" x14ac:dyDescent="0.2">
      <c r="A24" s="68"/>
      <c r="B24" s="301" t="s">
        <v>57</v>
      </c>
      <c r="C24" s="117" t="s">
        <v>531</v>
      </c>
      <c r="D24" s="12">
        <v>35914</v>
      </c>
      <c r="E24" s="13">
        <f t="shared" si="4"/>
        <v>6.4491129273361092E-2</v>
      </c>
      <c r="F24" s="11">
        <v>-15.277188016041521</v>
      </c>
      <c r="G24" s="12">
        <v>409551</v>
      </c>
      <c r="H24" s="214">
        <f t="shared" si="5"/>
        <v>0.57064202149376342</v>
      </c>
      <c r="I24" s="219">
        <f t="shared" si="0"/>
        <v>1040.3658740324108</v>
      </c>
      <c r="J24" s="12">
        <v>988367</v>
      </c>
      <c r="K24" s="214">
        <f t="shared" si="6"/>
        <v>1.5656186149588067</v>
      </c>
      <c r="L24" s="219">
        <f t="shared" si="1"/>
        <v>141.32940708239025</v>
      </c>
      <c r="M24" s="12">
        <v>1556161</v>
      </c>
      <c r="N24" s="214">
        <f t="shared" si="7"/>
        <v>2.4043924880211529</v>
      </c>
      <c r="O24" s="219">
        <f t="shared" si="9"/>
        <v>57.44768896573845</v>
      </c>
      <c r="P24" s="12">
        <v>1491515</v>
      </c>
      <c r="Q24" s="214">
        <f t="shared" si="8"/>
        <v>2.1854931195097089</v>
      </c>
      <c r="R24" s="219">
        <f t="shared" si="3"/>
        <v>-4.1541974127355701</v>
      </c>
      <c r="S24" s="119" t="s">
        <v>531</v>
      </c>
    </row>
    <row r="25" spans="1:19" ht="17" customHeight="1" x14ac:dyDescent="0.2">
      <c r="A25" s="68"/>
      <c r="B25" s="301" t="s">
        <v>58</v>
      </c>
      <c r="C25" s="117" t="s">
        <v>532</v>
      </c>
      <c r="D25" s="12">
        <v>728117</v>
      </c>
      <c r="E25" s="13">
        <f t="shared" si="4"/>
        <v>1.3074869848285309</v>
      </c>
      <c r="F25" s="11">
        <v>62.611777632860168</v>
      </c>
      <c r="G25" s="12">
        <v>268938</v>
      </c>
      <c r="H25" s="214">
        <f t="shared" si="5"/>
        <v>0.37472091137975427</v>
      </c>
      <c r="I25" s="219">
        <f t="shared" si="0"/>
        <v>-63.0639031913827</v>
      </c>
      <c r="J25" s="12">
        <v>292210</v>
      </c>
      <c r="K25" s="214">
        <f t="shared" si="6"/>
        <v>0.46287402905713459</v>
      </c>
      <c r="L25" s="219">
        <f t="shared" si="1"/>
        <v>8.6532955551093664</v>
      </c>
      <c r="M25" s="12">
        <v>299829</v>
      </c>
      <c r="N25" s="214">
        <f t="shared" si="7"/>
        <v>0.46325964684302862</v>
      </c>
      <c r="O25" s="219">
        <f t="shared" si="9"/>
        <v>2.6073714109715525</v>
      </c>
      <c r="P25" s="12">
        <v>1313599</v>
      </c>
      <c r="Q25" s="214">
        <f t="shared" si="8"/>
        <v>1.9247956448945094</v>
      </c>
      <c r="R25" s="219">
        <f t="shared" si="3"/>
        <v>338.11605948724105</v>
      </c>
      <c r="S25" s="119" t="s">
        <v>532</v>
      </c>
    </row>
    <row r="26" spans="1:19" ht="17" customHeight="1" x14ac:dyDescent="0.2">
      <c r="A26" s="68" t="s">
        <v>59</v>
      </c>
      <c r="B26" s="301" t="s">
        <v>60</v>
      </c>
      <c r="C26" s="117" t="s">
        <v>533</v>
      </c>
      <c r="D26" s="12">
        <v>34049</v>
      </c>
      <c r="E26" s="13">
        <f t="shared" si="4"/>
        <v>6.1142130106049783E-2</v>
      </c>
      <c r="F26" s="11">
        <v>297.35091609289299</v>
      </c>
      <c r="G26" s="12">
        <v>194905</v>
      </c>
      <c r="H26" s="214">
        <f t="shared" si="5"/>
        <v>0.27156809090746198</v>
      </c>
      <c r="I26" s="219">
        <f t="shared" si="0"/>
        <v>472.42503450908987</v>
      </c>
      <c r="J26" s="12">
        <v>427931</v>
      </c>
      <c r="K26" s="214">
        <f t="shared" si="6"/>
        <v>0.67786231179100187</v>
      </c>
      <c r="L26" s="219">
        <f t="shared" si="1"/>
        <v>119.55875939560298</v>
      </c>
      <c r="M26" s="12">
        <v>731861</v>
      </c>
      <c r="N26" s="214">
        <f t="shared" si="7"/>
        <v>1.1307834412221158</v>
      </c>
      <c r="O26" s="219">
        <f t="shared" si="9"/>
        <v>71.023132233934916</v>
      </c>
      <c r="P26" s="12">
        <v>283002</v>
      </c>
      <c r="Q26" s="214">
        <f t="shared" si="8"/>
        <v>0.41467831286141049</v>
      </c>
      <c r="R26" s="219">
        <f t="shared" si="3"/>
        <v>-61.331181740795046</v>
      </c>
      <c r="S26" s="119" t="s">
        <v>533</v>
      </c>
    </row>
    <row r="27" spans="1:19" ht="17" customHeight="1" x14ac:dyDescent="0.2">
      <c r="A27" s="68"/>
      <c r="B27" s="301" t="s">
        <v>61</v>
      </c>
      <c r="C27" s="117" t="s">
        <v>358</v>
      </c>
      <c r="D27" s="12">
        <v>639151</v>
      </c>
      <c r="E27" s="13">
        <f t="shared" si="4"/>
        <v>1.1477298481427303</v>
      </c>
      <c r="F27" s="11">
        <v>11.425861777406638</v>
      </c>
      <c r="G27" s="12">
        <v>697980</v>
      </c>
      <c r="H27" s="214">
        <f t="shared" si="5"/>
        <v>0.97252043863210436</v>
      </c>
      <c r="I27" s="219">
        <f t="shared" si="0"/>
        <v>9.2042412512849126</v>
      </c>
      <c r="J27" s="12">
        <v>589348</v>
      </c>
      <c r="K27" s="214">
        <f t="shared" si="6"/>
        <v>0.93355423591514386</v>
      </c>
      <c r="L27" s="219">
        <f t="shared" si="1"/>
        <v>-15.563769735522499</v>
      </c>
      <c r="M27" s="12">
        <v>613586</v>
      </c>
      <c r="N27" s="214">
        <f t="shared" si="7"/>
        <v>0.94803916121464749</v>
      </c>
      <c r="O27" s="219">
        <f t="shared" si="9"/>
        <v>4.1126804536538657</v>
      </c>
      <c r="P27" s="12">
        <v>485476</v>
      </c>
      <c r="Q27" s="214">
        <f t="shared" si="8"/>
        <v>0.71136023284183902</v>
      </c>
      <c r="R27" s="219">
        <f t="shared" si="3"/>
        <v>-20.878898801472005</v>
      </c>
      <c r="S27" s="119" t="s">
        <v>358</v>
      </c>
    </row>
    <row r="28" spans="1:19" ht="17" customHeight="1" thickBot="1" x14ac:dyDescent="0.25">
      <c r="A28" s="2"/>
      <c r="B28" s="101" t="s">
        <v>62</v>
      </c>
      <c r="C28" s="168" t="s">
        <v>365</v>
      </c>
      <c r="D28" s="336">
        <v>4855558</v>
      </c>
      <c r="E28" s="167">
        <f t="shared" si="4"/>
        <v>8.7191741012502835</v>
      </c>
      <c r="F28" s="337">
        <v>57.427996721464552</v>
      </c>
      <c r="G28" s="336">
        <v>4860729</v>
      </c>
      <c r="H28" s="338">
        <f t="shared" si="5"/>
        <v>6.7726271514252421</v>
      </c>
      <c r="I28" s="337">
        <f t="shared" si="0"/>
        <v>0.10649651389191206</v>
      </c>
      <c r="J28" s="336">
        <v>3847238</v>
      </c>
      <c r="K28" s="338">
        <f t="shared" si="6"/>
        <v>6.0942012723784691</v>
      </c>
      <c r="L28" s="337">
        <f t="shared" si="1"/>
        <v>-20.850596690331841</v>
      </c>
      <c r="M28" s="336">
        <v>4014691</v>
      </c>
      <c r="N28" s="338">
        <f t="shared" si="7"/>
        <v>6.2030168357426589</v>
      </c>
      <c r="O28" s="337">
        <f t="shared" si="9"/>
        <v>4.35255110289512</v>
      </c>
      <c r="P28" s="336">
        <v>4166330</v>
      </c>
      <c r="Q28" s="338">
        <f t="shared" si="8"/>
        <v>6.1048568392586633</v>
      </c>
      <c r="R28" s="337">
        <f t="shared" si="3"/>
        <v>3.7771026462559689</v>
      </c>
      <c r="S28" s="170" t="s">
        <v>365</v>
      </c>
    </row>
    <row r="29" spans="1:19" ht="5" customHeight="1" x14ac:dyDescent="0.2"/>
    <row r="30" spans="1:19" ht="13" customHeight="1" x14ac:dyDescent="0.2">
      <c r="B30" s="67" t="s">
        <v>220</v>
      </c>
    </row>
    <row r="31" spans="1:19" ht="15" customHeight="1" x14ac:dyDescent="0.2"/>
    <row r="32" spans="1:19" ht="18" customHeight="1" x14ac:dyDescent="0.2">
      <c r="A32" s="48"/>
      <c r="B32" s="48"/>
      <c r="C32" s="48"/>
      <c r="D32" s="48"/>
      <c r="E32" s="48"/>
      <c r="F32" s="48"/>
      <c r="G32" s="48"/>
      <c r="H32" s="48"/>
      <c r="I32" s="339" t="s">
        <v>542</v>
      </c>
      <c r="J32" s="48" t="s">
        <v>543</v>
      </c>
      <c r="K32" s="48"/>
      <c r="L32" s="48"/>
      <c r="M32" s="48"/>
      <c r="N32" s="48"/>
      <c r="O32" s="48"/>
      <c r="P32" s="48"/>
      <c r="Q32" s="48"/>
      <c r="R32" s="48"/>
    </row>
    <row r="33" spans="1:19" ht="5" customHeight="1" thickBot="1" x14ac:dyDescent="0.25">
      <c r="S33" s="2"/>
    </row>
    <row r="34" spans="1:19" ht="17" customHeight="1" x14ac:dyDescent="0.2">
      <c r="A34" s="434" t="s">
        <v>20</v>
      </c>
      <c r="B34" s="434"/>
      <c r="C34" s="435"/>
      <c r="D34" s="445" t="s">
        <v>344</v>
      </c>
      <c r="E34" s="446"/>
      <c r="F34" s="447"/>
      <c r="G34" s="445" t="s">
        <v>382</v>
      </c>
      <c r="H34" s="446"/>
      <c r="I34" s="447"/>
      <c r="J34" s="445" t="s">
        <v>383</v>
      </c>
      <c r="K34" s="446"/>
      <c r="L34" s="447"/>
      <c r="M34" s="445" t="s">
        <v>384</v>
      </c>
      <c r="N34" s="448"/>
      <c r="O34" s="448"/>
      <c r="P34" s="445" t="s">
        <v>385</v>
      </c>
      <c r="Q34" s="448"/>
      <c r="R34" s="448"/>
      <c r="S34" s="442" t="s">
        <v>306</v>
      </c>
    </row>
    <row r="35" spans="1:19" ht="17" customHeight="1" x14ac:dyDescent="0.2">
      <c r="A35" s="438"/>
      <c r="B35" s="438"/>
      <c r="C35" s="439"/>
      <c r="D35" s="15" t="s">
        <v>41</v>
      </c>
      <c r="E35" s="335" t="s">
        <v>538</v>
      </c>
      <c r="F35" s="15" t="s">
        <v>539</v>
      </c>
      <c r="G35" s="15" t="s">
        <v>41</v>
      </c>
      <c r="H35" s="335" t="s">
        <v>538</v>
      </c>
      <c r="I35" s="15" t="s">
        <v>539</v>
      </c>
      <c r="J35" s="15" t="s">
        <v>41</v>
      </c>
      <c r="K35" s="335" t="s">
        <v>538</v>
      </c>
      <c r="L35" s="15" t="s">
        <v>539</v>
      </c>
      <c r="M35" s="15" t="s">
        <v>41</v>
      </c>
      <c r="N35" s="335" t="s">
        <v>538</v>
      </c>
      <c r="O35" s="15" t="s">
        <v>539</v>
      </c>
      <c r="P35" s="15" t="s">
        <v>41</v>
      </c>
      <c r="Q35" s="335" t="s">
        <v>538</v>
      </c>
      <c r="R35" s="15" t="s">
        <v>539</v>
      </c>
      <c r="S35" s="444"/>
    </row>
    <row r="36" spans="1:19" ht="17" customHeight="1" x14ac:dyDescent="0.2">
      <c r="A36" s="68"/>
      <c r="B36" s="68"/>
      <c r="C36" s="69"/>
      <c r="D36" s="359" t="s">
        <v>27</v>
      </c>
      <c r="E36" s="8" t="s">
        <v>26</v>
      </c>
      <c r="F36" s="359" t="s">
        <v>26</v>
      </c>
      <c r="G36" s="359" t="s">
        <v>27</v>
      </c>
      <c r="H36" s="8" t="s">
        <v>26</v>
      </c>
      <c r="I36" s="359" t="s">
        <v>26</v>
      </c>
      <c r="J36" s="359" t="s">
        <v>27</v>
      </c>
      <c r="K36" s="8" t="s">
        <v>26</v>
      </c>
      <c r="L36" s="359" t="s">
        <v>26</v>
      </c>
      <c r="M36" s="359" t="s">
        <v>27</v>
      </c>
      <c r="N36" s="8" t="s">
        <v>26</v>
      </c>
      <c r="O36" s="359" t="s">
        <v>26</v>
      </c>
      <c r="P36" s="359" t="s">
        <v>27</v>
      </c>
      <c r="Q36" s="8" t="s">
        <v>28</v>
      </c>
      <c r="R36" s="359" t="s">
        <v>28</v>
      </c>
      <c r="S36" s="18"/>
    </row>
    <row r="37" spans="1:19" ht="17" customHeight="1" x14ac:dyDescent="0.2">
      <c r="A37" s="427" t="s">
        <v>29</v>
      </c>
      <c r="B37" s="427"/>
      <c r="C37" s="230" t="s">
        <v>518</v>
      </c>
      <c r="D37" s="221">
        <f>SUM(D38:D48)</f>
        <v>55493375</v>
      </c>
      <c r="E37" s="212">
        <f>SUM(E38:E48)</f>
        <v>100</v>
      </c>
      <c r="F37" s="96">
        <v>8.0330928320440762</v>
      </c>
      <c r="G37" s="221">
        <f>SUM(G38:G48)</f>
        <v>71342284</v>
      </c>
      <c r="H37" s="212">
        <f>SUM(H38:H48)</f>
        <v>100</v>
      </c>
      <c r="I37" s="222">
        <f>G37/D37*100-100</f>
        <v>28.560001982218608</v>
      </c>
      <c r="J37" s="221">
        <f>SUM(J38:J48)</f>
        <v>62397626</v>
      </c>
      <c r="K37" s="212">
        <f>SUM(K38:K48)</f>
        <v>100</v>
      </c>
      <c r="L37" s="222">
        <f>J37/G37*100-100</f>
        <v>-12.537667002643204</v>
      </c>
      <c r="M37" s="221">
        <f>SUM(M38:M48)</f>
        <v>64438586</v>
      </c>
      <c r="N37" s="212">
        <f>SUM(N38:N48)</f>
        <v>100.00000000000003</v>
      </c>
      <c r="O37" s="222">
        <f>M37/J37*100-100</f>
        <v>3.2708936714996213</v>
      </c>
      <c r="P37" s="221">
        <f>SUM(P38:P48)</f>
        <v>67315513</v>
      </c>
      <c r="Q37" s="212">
        <f>SUM(Q38:Q48)</f>
        <v>100</v>
      </c>
      <c r="R37" s="222">
        <f>P37/M37*100-100</f>
        <v>4.4646029321624212</v>
      </c>
      <c r="S37" s="229" t="s">
        <v>518</v>
      </c>
    </row>
    <row r="38" spans="1:19" ht="17" customHeight="1" x14ac:dyDescent="0.2">
      <c r="A38" s="68"/>
      <c r="B38" s="301" t="s">
        <v>30</v>
      </c>
      <c r="C38" s="117" t="s">
        <v>371</v>
      </c>
      <c r="D38" s="44">
        <v>6825295</v>
      </c>
      <c r="E38" s="223">
        <f>D38/$D$37*100</f>
        <v>12.299296988153992</v>
      </c>
      <c r="F38" s="9">
        <v>-1.8066366349430751</v>
      </c>
      <c r="G38" s="44">
        <v>7193919</v>
      </c>
      <c r="H38" s="223">
        <f>G38/$G$37*100</f>
        <v>10.083667912846748</v>
      </c>
      <c r="I38" s="224">
        <f>G38/D38*100-100</f>
        <v>5.4008508057160896</v>
      </c>
      <c r="J38" s="44">
        <v>7383113</v>
      </c>
      <c r="K38" s="223">
        <f>J38/$J$37*100</f>
        <v>11.832362019670429</v>
      </c>
      <c r="L38" s="224">
        <f>J38/G38*100-100</f>
        <v>2.6299156273513802</v>
      </c>
      <c r="M38" s="44">
        <v>7086089</v>
      </c>
      <c r="N38" s="223">
        <f>M38/$M$37*100</f>
        <v>10.996655016607596</v>
      </c>
      <c r="O38" s="224">
        <f>M38/J38*100-100</f>
        <v>-4.0230184747273938</v>
      </c>
      <c r="P38" s="369">
        <v>7116862</v>
      </c>
      <c r="Q38" s="223">
        <f>P38/$P$37*100</f>
        <v>10.572395103042592</v>
      </c>
      <c r="R38" s="224">
        <f>P38/M38*100-100</f>
        <v>0.43427340525923341</v>
      </c>
      <c r="S38" s="119" t="s">
        <v>371</v>
      </c>
    </row>
    <row r="39" spans="1:19" ht="17" customHeight="1" x14ac:dyDescent="0.2">
      <c r="A39" s="68"/>
      <c r="B39" s="301" t="s">
        <v>31</v>
      </c>
      <c r="C39" s="117" t="s">
        <v>360</v>
      </c>
      <c r="D39" s="44">
        <v>21035558</v>
      </c>
      <c r="E39" s="223">
        <f t="shared" ref="E39:E48" si="10">D39/$D$37*100</f>
        <v>37.906431173090482</v>
      </c>
      <c r="F39" s="9">
        <v>1.9508666563111063</v>
      </c>
      <c r="G39" s="44">
        <v>21091983</v>
      </c>
      <c r="H39" s="223">
        <f t="shared" ref="H39:H48" si="11">G39/$G$37*100</f>
        <v>29.564490814451638</v>
      </c>
      <c r="I39" s="224">
        <f t="shared" ref="I39:I48" si="12">G39/D39*100-100</f>
        <v>0.26823628828861956</v>
      </c>
      <c r="J39" s="44">
        <v>22317355</v>
      </c>
      <c r="K39" s="223">
        <f t="shared" ref="K39:K48" si="13">J39/$J$37*100</f>
        <v>35.766352713483037</v>
      </c>
      <c r="L39" s="224">
        <f t="shared" ref="L39:L47" si="14">J39/G39*100-100</f>
        <v>5.8096576315275854</v>
      </c>
      <c r="M39" s="44">
        <v>22437180</v>
      </c>
      <c r="N39" s="223">
        <f t="shared" ref="N39:N48" si="15">M39/$M$37*100</f>
        <v>34.819479123890154</v>
      </c>
      <c r="O39" s="224">
        <f t="shared" ref="O39:O47" si="16">M39/J39*100-100</f>
        <v>0.53691398465454654</v>
      </c>
      <c r="P39" s="369">
        <v>24233469</v>
      </c>
      <c r="Q39" s="223">
        <f t="shared" ref="Q39:Q48" si="17">P39/$P$37*100</f>
        <v>35.999828152538925</v>
      </c>
      <c r="R39" s="224">
        <f t="shared" ref="R39:R47" si="18">P39/M39*100-100</f>
        <v>8.0058590250646517</v>
      </c>
      <c r="S39" s="119" t="s">
        <v>360</v>
      </c>
    </row>
    <row r="40" spans="1:19" ht="17" customHeight="1" x14ac:dyDescent="0.2">
      <c r="A40" s="68"/>
      <c r="B40" s="301" t="s">
        <v>32</v>
      </c>
      <c r="C40" s="117" t="s">
        <v>367</v>
      </c>
      <c r="D40" s="44">
        <v>4187610</v>
      </c>
      <c r="E40" s="223">
        <f t="shared" si="10"/>
        <v>7.5461440216962838</v>
      </c>
      <c r="F40" s="9">
        <v>1.0394911073106528</v>
      </c>
      <c r="G40" s="44">
        <v>4231640</v>
      </c>
      <c r="H40" s="223">
        <f t="shared" si="11"/>
        <v>5.9314613476630491</v>
      </c>
      <c r="I40" s="224">
        <f t="shared" si="12"/>
        <v>1.0514350667803427</v>
      </c>
      <c r="J40" s="44">
        <v>4164864</v>
      </c>
      <c r="K40" s="223">
        <f t="shared" si="13"/>
        <v>6.6747154771561341</v>
      </c>
      <c r="L40" s="224">
        <f t="shared" si="14"/>
        <v>-1.5780170335850841</v>
      </c>
      <c r="M40" s="44">
        <v>4325324</v>
      </c>
      <c r="N40" s="223">
        <f t="shared" si="15"/>
        <v>6.7123198513387621</v>
      </c>
      <c r="O40" s="224">
        <f t="shared" si="16"/>
        <v>3.8527068350851437</v>
      </c>
      <c r="P40" s="369">
        <v>4409223</v>
      </c>
      <c r="Q40" s="223">
        <f t="shared" si="17"/>
        <v>6.5500845250930499</v>
      </c>
      <c r="R40" s="224">
        <f t="shared" si="18"/>
        <v>1.9397159611626762</v>
      </c>
      <c r="S40" s="119" t="s">
        <v>367</v>
      </c>
    </row>
    <row r="41" spans="1:19" ht="17" customHeight="1" x14ac:dyDescent="0.2">
      <c r="A41" s="68"/>
      <c r="B41" s="301" t="s">
        <v>33</v>
      </c>
      <c r="C41" s="117" t="s">
        <v>323</v>
      </c>
      <c r="D41" s="44">
        <v>6006200</v>
      </c>
      <c r="E41" s="223">
        <f t="shared" si="10"/>
        <v>10.823273949367831</v>
      </c>
      <c r="F41" s="9">
        <v>6.5223147595887809</v>
      </c>
      <c r="G41" s="44">
        <v>7263607</v>
      </c>
      <c r="H41" s="223">
        <f t="shared" si="11"/>
        <v>10.18134911408219</v>
      </c>
      <c r="I41" s="224">
        <f t="shared" si="12"/>
        <v>20.935150344643858</v>
      </c>
      <c r="J41" s="44">
        <v>8213454</v>
      </c>
      <c r="K41" s="223">
        <f t="shared" si="13"/>
        <v>13.163087326431297</v>
      </c>
      <c r="L41" s="224">
        <f t="shared" si="14"/>
        <v>13.076795041361677</v>
      </c>
      <c r="M41" s="44">
        <v>9471970</v>
      </c>
      <c r="N41" s="223">
        <f t="shared" si="15"/>
        <v>14.699220743298122</v>
      </c>
      <c r="O41" s="224">
        <f t="shared" si="16"/>
        <v>15.322615795985456</v>
      </c>
      <c r="P41" s="369">
        <v>7632138</v>
      </c>
      <c r="Q41" s="223">
        <f t="shared" si="17"/>
        <v>11.337859075663584</v>
      </c>
      <c r="R41" s="224">
        <f t="shared" si="18"/>
        <v>-19.423963547181842</v>
      </c>
      <c r="S41" s="119" t="s">
        <v>323</v>
      </c>
    </row>
    <row r="42" spans="1:19" ht="17" customHeight="1" x14ac:dyDescent="0.2">
      <c r="A42" s="68"/>
      <c r="B42" s="301" t="s">
        <v>34</v>
      </c>
      <c r="C42" s="117" t="s">
        <v>519</v>
      </c>
      <c r="D42" s="44">
        <v>279785</v>
      </c>
      <c r="E42" s="223">
        <f t="shared" si="10"/>
        <v>0.50417730044352138</v>
      </c>
      <c r="F42" s="9">
        <v>21.852801937206294</v>
      </c>
      <c r="G42" s="44">
        <v>242174</v>
      </c>
      <c r="H42" s="223">
        <f t="shared" si="11"/>
        <v>0.33945366817804712</v>
      </c>
      <c r="I42" s="224">
        <f t="shared" si="12"/>
        <v>-13.442822167021106</v>
      </c>
      <c r="J42" s="44">
        <v>180849</v>
      </c>
      <c r="K42" s="223">
        <f t="shared" si="13"/>
        <v>0.28983314204934657</v>
      </c>
      <c r="L42" s="224">
        <f t="shared" si="14"/>
        <v>-25.322701858993952</v>
      </c>
      <c r="M42" s="44">
        <v>198651</v>
      </c>
      <c r="N42" s="223">
        <f t="shared" si="15"/>
        <v>0.30827957646370452</v>
      </c>
      <c r="O42" s="224">
        <f t="shared" si="16"/>
        <v>9.8435711560473038</v>
      </c>
      <c r="P42" s="369">
        <v>216295</v>
      </c>
      <c r="Q42" s="223">
        <f t="shared" si="17"/>
        <v>0.32131523680135959</v>
      </c>
      <c r="R42" s="224">
        <f t="shared" si="18"/>
        <v>8.8819084726480071</v>
      </c>
      <c r="S42" s="119" t="s">
        <v>519</v>
      </c>
    </row>
    <row r="43" spans="1:19" ht="17" customHeight="1" x14ac:dyDescent="0.2">
      <c r="A43" s="68"/>
      <c r="B43" s="301" t="s">
        <v>35</v>
      </c>
      <c r="C43" s="117" t="s">
        <v>520</v>
      </c>
      <c r="D43" s="44">
        <v>5487172</v>
      </c>
      <c r="E43" s="223">
        <f t="shared" si="10"/>
        <v>9.8879767179415552</v>
      </c>
      <c r="F43" s="9">
        <v>14.85835835772977</v>
      </c>
      <c r="G43" s="44">
        <v>17615590</v>
      </c>
      <c r="H43" s="223">
        <f t="shared" si="11"/>
        <v>24.691654110765505</v>
      </c>
      <c r="I43" s="224">
        <f t="shared" si="12"/>
        <v>221.03221841779333</v>
      </c>
      <c r="J43" s="44">
        <v>7390383</v>
      </c>
      <c r="K43" s="223">
        <f t="shared" si="13"/>
        <v>11.844013103960076</v>
      </c>
      <c r="L43" s="224">
        <f t="shared" si="14"/>
        <v>-58.046349852602155</v>
      </c>
      <c r="M43" s="44">
        <v>6077315</v>
      </c>
      <c r="N43" s="223">
        <f t="shared" si="15"/>
        <v>9.431173738045711</v>
      </c>
      <c r="O43" s="224">
        <f t="shared" si="16"/>
        <v>-17.767252387325527</v>
      </c>
      <c r="P43" s="369">
        <v>5658863</v>
      </c>
      <c r="Q43" s="223">
        <f t="shared" si="17"/>
        <v>8.4064768250373429</v>
      </c>
      <c r="R43" s="224">
        <f t="shared" si="18"/>
        <v>-6.8854749177885282</v>
      </c>
      <c r="S43" s="119" t="s">
        <v>520</v>
      </c>
    </row>
    <row r="44" spans="1:19" ht="17" customHeight="1" x14ac:dyDescent="0.2">
      <c r="A44" s="68"/>
      <c r="B44" s="301" t="s">
        <v>36</v>
      </c>
      <c r="C44" s="117" t="s">
        <v>521</v>
      </c>
      <c r="D44" s="44">
        <v>174607</v>
      </c>
      <c r="E44" s="223">
        <f t="shared" si="10"/>
        <v>0.31464476615451847</v>
      </c>
      <c r="F44" s="9">
        <v>935.81301536453702</v>
      </c>
      <c r="G44" s="44">
        <v>883448</v>
      </c>
      <c r="H44" s="223">
        <f t="shared" si="11"/>
        <v>1.2383231240536117</v>
      </c>
      <c r="I44" s="224">
        <f t="shared" si="12"/>
        <v>405.96367843213619</v>
      </c>
      <c r="J44" s="44">
        <v>2864952</v>
      </c>
      <c r="K44" s="223">
        <f t="shared" si="13"/>
        <v>4.5914439116642027</v>
      </c>
      <c r="L44" s="224">
        <f t="shared" si="14"/>
        <v>224.29209189448613</v>
      </c>
      <c r="M44" s="44">
        <v>1771017</v>
      </c>
      <c r="N44" s="223">
        <f t="shared" si="15"/>
        <v>2.7483796742529392</v>
      </c>
      <c r="O44" s="224">
        <f t="shared" si="16"/>
        <v>-38.183362234341104</v>
      </c>
      <c r="P44" s="369">
        <v>3178844</v>
      </c>
      <c r="Q44" s="223">
        <f t="shared" si="17"/>
        <v>4.7223052433693855</v>
      </c>
      <c r="R44" s="224">
        <f t="shared" si="18"/>
        <v>79.492574040791254</v>
      </c>
      <c r="S44" s="119" t="s">
        <v>521</v>
      </c>
    </row>
    <row r="45" spans="1:19" ht="17" customHeight="1" x14ac:dyDescent="0.2">
      <c r="A45" s="68"/>
      <c r="B45" s="301" t="s">
        <v>37</v>
      </c>
      <c r="C45" s="117" t="s">
        <v>522</v>
      </c>
      <c r="D45" s="44">
        <v>5000</v>
      </c>
      <c r="E45" s="223">
        <f t="shared" si="10"/>
        <v>9.0100845371181692E-3</v>
      </c>
      <c r="F45" s="9">
        <v>-96.734715201859899</v>
      </c>
      <c r="G45" s="44">
        <v>5000</v>
      </c>
      <c r="H45" s="223">
        <f t="shared" si="11"/>
        <v>7.0084663956090885E-3</v>
      </c>
      <c r="I45" s="224">
        <f t="shared" si="12"/>
        <v>0</v>
      </c>
      <c r="J45" s="44">
        <v>5000</v>
      </c>
      <c r="K45" s="223">
        <f t="shared" si="13"/>
        <v>8.0131253711479347E-3</v>
      </c>
      <c r="L45" s="224">
        <f t="shared" si="14"/>
        <v>0</v>
      </c>
      <c r="M45" s="44">
        <v>5000</v>
      </c>
      <c r="N45" s="223">
        <f t="shared" si="15"/>
        <v>7.7593260659071569E-3</v>
      </c>
      <c r="O45" s="224">
        <f t="shared" si="16"/>
        <v>0</v>
      </c>
      <c r="P45" s="369">
        <v>5000</v>
      </c>
      <c r="Q45" s="223">
        <f t="shared" si="17"/>
        <v>7.4277083797905539E-3</v>
      </c>
      <c r="R45" s="224">
        <f t="shared" si="18"/>
        <v>0</v>
      </c>
      <c r="S45" s="119" t="s">
        <v>522</v>
      </c>
    </row>
    <row r="46" spans="1:19" ht="17" customHeight="1" x14ac:dyDescent="0.2">
      <c r="A46" s="68"/>
      <c r="B46" s="301" t="s">
        <v>38</v>
      </c>
      <c r="C46" s="117" t="s">
        <v>523</v>
      </c>
      <c r="D46" s="44">
        <v>5571988</v>
      </c>
      <c r="E46" s="223">
        <f t="shared" si="10"/>
        <v>10.0408165839616</v>
      </c>
      <c r="F46" s="9">
        <v>4.610651159524835</v>
      </c>
      <c r="G46" s="44">
        <v>5531678</v>
      </c>
      <c r="H46" s="223">
        <f t="shared" si="11"/>
        <v>7.7537158748660202</v>
      </c>
      <c r="I46" s="224">
        <f t="shared" si="12"/>
        <v>-0.7234401796988692</v>
      </c>
      <c r="J46" s="44">
        <v>5623963</v>
      </c>
      <c r="K46" s="223">
        <f t="shared" si="13"/>
        <v>9.0131041203394506</v>
      </c>
      <c r="L46" s="224">
        <f t="shared" si="14"/>
        <v>1.6683002879054101</v>
      </c>
      <c r="M46" s="44">
        <v>5762234</v>
      </c>
      <c r="N46" s="223">
        <f t="shared" si="15"/>
        <v>8.9422104948112917</v>
      </c>
      <c r="O46" s="224">
        <f t="shared" si="16"/>
        <v>2.4586043684853536</v>
      </c>
      <c r="P46" s="369">
        <v>6396355</v>
      </c>
      <c r="Q46" s="223">
        <f t="shared" si="17"/>
        <v>9.5020519267230412</v>
      </c>
      <c r="R46" s="224">
        <f t="shared" si="18"/>
        <v>11.004776966711177</v>
      </c>
      <c r="S46" s="119" t="s">
        <v>523</v>
      </c>
    </row>
    <row r="47" spans="1:19" ht="17" customHeight="1" x14ac:dyDescent="0.2">
      <c r="A47" s="68"/>
      <c r="B47" s="301" t="s">
        <v>39</v>
      </c>
      <c r="C47" s="117" t="s">
        <v>524</v>
      </c>
      <c r="D47" s="44">
        <v>5902274</v>
      </c>
      <c r="E47" s="223">
        <f t="shared" si="10"/>
        <v>10.635997540246922</v>
      </c>
      <c r="F47" s="9">
        <v>70.290258995362962</v>
      </c>
      <c r="G47" s="44">
        <v>7281398</v>
      </c>
      <c r="H47" s="223">
        <f t="shared" si="11"/>
        <v>10.206286639211045</v>
      </c>
      <c r="I47" s="224">
        <f t="shared" si="12"/>
        <v>23.365977248768857</v>
      </c>
      <c r="J47" s="44">
        <v>4253693</v>
      </c>
      <c r="K47" s="223">
        <f t="shared" si="13"/>
        <v>6.8170750598748748</v>
      </c>
      <c r="L47" s="224">
        <f t="shared" si="14"/>
        <v>-41.581369401864862</v>
      </c>
      <c r="M47" s="44">
        <v>7303806</v>
      </c>
      <c r="N47" s="223">
        <f t="shared" si="15"/>
        <v>11.334522455225818</v>
      </c>
      <c r="O47" s="224">
        <f t="shared" si="16"/>
        <v>71.70505722909482</v>
      </c>
      <c r="P47" s="369">
        <v>8468464</v>
      </c>
      <c r="Q47" s="223">
        <f t="shared" si="17"/>
        <v>12.580256203350929</v>
      </c>
      <c r="R47" s="224">
        <f t="shared" si="18"/>
        <v>15.945905463535041</v>
      </c>
      <c r="S47" s="119" t="s">
        <v>524</v>
      </c>
    </row>
    <row r="48" spans="1:19" ht="17" customHeight="1" thickBot="1" x14ac:dyDescent="0.25">
      <c r="A48" s="2"/>
      <c r="B48" s="301" t="s">
        <v>331</v>
      </c>
      <c r="C48" s="168" t="s">
        <v>346</v>
      </c>
      <c r="D48" s="102">
        <v>17886</v>
      </c>
      <c r="E48" s="225">
        <f t="shared" si="10"/>
        <v>3.2230874406179118E-2</v>
      </c>
      <c r="F48" s="165">
        <v>-41.915370376384246</v>
      </c>
      <c r="G48" s="102">
        <v>1847</v>
      </c>
      <c r="H48" s="225">
        <f t="shared" si="11"/>
        <v>2.5889274865379974E-3</v>
      </c>
      <c r="I48" s="226">
        <f t="shared" si="12"/>
        <v>-89.673487643967349</v>
      </c>
      <c r="J48" s="185">
        <v>0</v>
      </c>
      <c r="K48" s="227">
        <f t="shared" si="13"/>
        <v>0</v>
      </c>
      <c r="L48" s="228">
        <v>0</v>
      </c>
      <c r="M48" s="185">
        <v>0</v>
      </c>
      <c r="N48" s="227">
        <f t="shared" si="15"/>
        <v>0</v>
      </c>
      <c r="O48" s="228">
        <v>0</v>
      </c>
      <c r="P48" s="185">
        <v>0</v>
      </c>
      <c r="Q48" s="227">
        <f t="shared" si="17"/>
        <v>0</v>
      </c>
      <c r="R48" s="228">
        <v>0</v>
      </c>
      <c r="S48" s="170" t="s">
        <v>346</v>
      </c>
    </row>
    <row r="49" spans="2:2" ht="5" customHeight="1" x14ac:dyDescent="0.2">
      <c r="B49" s="29"/>
    </row>
    <row r="50" spans="2:2" ht="13" customHeight="1" x14ac:dyDescent="0.2">
      <c r="B50" s="67" t="s">
        <v>221</v>
      </c>
    </row>
  </sheetData>
  <mergeCells count="16">
    <mergeCell ref="A37:B37"/>
    <mergeCell ref="S3:S4"/>
    <mergeCell ref="A6:B6"/>
    <mergeCell ref="A34:C35"/>
    <mergeCell ref="D34:F34"/>
    <mergeCell ref="G34:I34"/>
    <mergeCell ref="J34:L34"/>
    <mergeCell ref="M34:O34"/>
    <mergeCell ref="P34:R34"/>
    <mergeCell ref="S34:S35"/>
    <mergeCell ref="A3:C4"/>
    <mergeCell ref="D3:F3"/>
    <mergeCell ref="G3:I3"/>
    <mergeCell ref="J3:L3"/>
    <mergeCell ref="M3:O3"/>
    <mergeCell ref="P3:R3"/>
  </mergeCells>
  <phoneticPr fontId="3"/>
  <pageMargins left="0.78740157480314965" right="0.39370078740157483" top="0.98425196850393704" bottom="0.59055118110236227" header="0.51181102362204722" footer="0.31496062992125984"/>
  <pageSetup paperSize="9" scale="97" firstPageNumber="176" orientation="portrait" useFirstPageNumber="1" horizontalDpi="400" verticalDpi="400" r:id="rId1"/>
  <headerFooter differentOddEven="1" alignWithMargins="0">
    <oddHeader>&amp;L〔14〕行政・財政</oddHeader>
    <oddFooter>&amp;C&amp;P</oddFooter>
    <evenHeader>&amp;R〔14〕行政・財政</evenHeader>
    <evenFooter>&amp;C&amp;P</evenFooter>
  </headerFooter>
  <colBreaks count="1" manualBreakCount="1">
    <brk id="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82D04-9267-494E-87C2-8A38D59871D5}">
  <dimension ref="A1:K45"/>
  <sheetViews>
    <sheetView view="pageBreakPreview" zoomScaleNormal="100" zoomScaleSheetLayoutView="100" workbookViewId="0">
      <selection activeCell="F9" sqref="F9"/>
    </sheetView>
  </sheetViews>
  <sheetFormatPr defaultRowHeight="12" x14ac:dyDescent="0.2"/>
  <cols>
    <col min="1" max="3" width="2.1796875" style="142" customWidth="1"/>
    <col min="4" max="4" width="4.6328125" style="142" customWidth="1"/>
    <col min="5" max="11" width="11.6328125" style="142" customWidth="1"/>
    <col min="12" max="258" width="8.7265625" style="142"/>
    <col min="259" max="259" width="9.453125" style="142" customWidth="1"/>
    <col min="260" max="260" width="10.26953125" style="142" customWidth="1"/>
    <col min="261" max="261" width="10" style="142" customWidth="1"/>
    <col min="262" max="262" width="12.453125" style="142" customWidth="1"/>
    <col min="263" max="264" width="6" style="142" customWidth="1"/>
    <col min="265" max="265" width="11.08984375" style="142" customWidth="1"/>
    <col min="266" max="266" width="9.7265625" style="142" customWidth="1"/>
    <col min="267" max="267" width="11.08984375" style="142" customWidth="1"/>
    <col min="268" max="514" width="8.7265625" style="142"/>
    <col min="515" max="515" width="9.453125" style="142" customWidth="1"/>
    <col min="516" max="516" width="10.26953125" style="142" customWidth="1"/>
    <col min="517" max="517" width="10" style="142" customWidth="1"/>
    <col min="518" max="518" width="12.453125" style="142" customWidth="1"/>
    <col min="519" max="520" width="6" style="142" customWidth="1"/>
    <col min="521" max="521" width="11.08984375" style="142" customWidth="1"/>
    <col min="522" max="522" width="9.7265625" style="142" customWidth="1"/>
    <col min="523" max="523" width="11.08984375" style="142" customWidth="1"/>
    <col min="524" max="770" width="8.7265625" style="142"/>
    <col min="771" max="771" width="9.453125" style="142" customWidth="1"/>
    <col min="772" max="772" width="10.26953125" style="142" customWidth="1"/>
    <col min="773" max="773" width="10" style="142" customWidth="1"/>
    <col min="774" max="774" width="12.453125" style="142" customWidth="1"/>
    <col min="775" max="776" width="6" style="142" customWidth="1"/>
    <col min="777" max="777" width="11.08984375" style="142" customWidth="1"/>
    <col min="778" max="778" width="9.7265625" style="142" customWidth="1"/>
    <col min="779" max="779" width="11.08984375" style="142" customWidth="1"/>
    <col min="780" max="1026" width="8.7265625" style="142"/>
    <col min="1027" max="1027" width="9.453125" style="142" customWidth="1"/>
    <col min="1028" max="1028" width="10.26953125" style="142" customWidth="1"/>
    <col min="1029" max="1029" width="10" style="142" customWidth="1"/>
    <col min="1030" max="1030" width="12.453125" style="142" customWidth="1"/>
    <col min="1031" max="1032" width="6" style="142" customWidth="1"/>
    <col min="1033" max="1033" width="11.08984375" style="142" customWidth="1"/>
    <col min="1034" max="1034" width="9.7265625" style="142" customWidth="1"/>
    <col min="1035" max="1035" width="11.08984375" style="142" customWidth="1"/>
    <col min="1036" max="1282" width="8.7265625" style="142"/>
    <col min="1283" max="1283" width="9.453125" style="142" customWidth="1"/>
    <col min="1284" max="1284" width="10.26953125" style="142" customWidth="1"/>
    <col min="1285" max="1285" width="10" style="142" customWidth="1"/>
    <col min="1286" max="1286" width="12.453125" style="142" customWidth="1"/>
    <col min="1287" max="1288" width="6" style="142" customWidth="1"/>
    <col min="1289" max="1289" width="11.08984375" style="142" customWidth="1"/>
    <col min="1290" max="1290" width="9.7265625" style="142" customWidth="1"/>
    <col min="1291" max="1291" width="11.08984375" style="142" customWidth="1"/>
    <col min="1292" max="1538" width="8.7265625" style="142"/>
    <col min="1539" max="1539" width="9.453125" style="142" customWidth="1"/>
    <col min="1540" max="1540" width="10.26953125" style="142" customWidth="1"/>
    <col min="1541" max="1541" width="10" style="142" customWidth="1"/>
    <col min="1542" max="1542" width="12.453125" style="142" customWidth="1"/>
    <col min="1543" max="1544" width="6" style="142" customWidth="1"/>
    <col min="1545" max="1545" width="11.08984375" style="142" customWidth="1"/>
    <col min="1546" max="1546" width="9.7265625" style="142" customWidth="1"/>
    <col min="1547" max="1547" width="11.08984375" style="142" customWidth="1"/>
    <col min="1548" max="1794" width="8.7265625" style="142"/>
    <col min="1795" max="1795" width="9.453125" style="142" customWidth="1"/>
    <col min="1796" max="1796" width="10.26953125" style="142" customWidth="1"/>
    <col min="1797" max="1797" width="10" style="142" customWidth="1"/>
    <col min="1798" max="1798" width="12.453125" style="142" customWidth="1"/>
    <col min="1799" max="1800" width="6" style="142" customWidth="1"/>
    <col min="1801" max="1801" width="11.08984375" style="142" customWidth="1"/>
    <col min="1802" max="1802" width="9.7265625" style="142" customWidth="1"/>
    <col min="1803" max="1803" width="11.08984375" style="142" customWidth="1"/>
    <col min="1804" max="2050" width="8.7265625" style="142"/>
    <col min="2051" max="2051" width="9.453125" style="142" customWidth="1"/>
    <col min="2052" max="2052" width="10.26953125" style="142" customWidth="1"/>
    <col min="2053" max="2053" width="10" style="142" customWidth="1"/>
    <col min="2054" max="2054" width="12.453125" style="142" customWidth="1"/>
    <col min="2055" max="2056" width="6" style="142" customWidth="1"/>
    <col min="2057" max="2057" width="11.08984375" style="142" customWidth="1"/>
    <col min="2058" max="2058" width="9.7265625" style="142" customWidth="1"/>
    <col min="2059" max="2059" width="11.08984375" style="142" customWidth="1"/>
    <col min="2060" max="2306" width="8.7265625" style="142"/>
    <col min="2307" max="2307" width="9.453125" style="142" customWidth="1"/>
    <col min="2308" max="2308" width="10.26953125" style="142" customWidth="1"/>
    <col min="2309" max="2309" width="10" style="142" customWidth="1"/>
    <col min="2310" max="2310" width="12.453125" style="142" customWidth="1"/>
    <col min="2311" max="2312" width="6" style="142" customWidth="1"/>
    <col min="2313" max="2313" width="11.08984375" style="142" customWidth="1"/>
    <col min="2314" max="2314" width="9.7265625" style="142" customWidth="1"/>
    <col min="2315" max="2315" width="11.08984375" style="142" customWidth="1"/>
    <col min="2316" max="2562" width="8.7265625" style="142"/>
    <col min="2563" max="2563" width="9.453125" style="142" customWidth="1"/>
    <col min="2564" max="2564" width="10.26953125" style="142" customWidth="1"/>
    <col min="2565" max="2565" width="10" style="142" customWidth="1"/>
    <col min="2566" max="2566" width="12.453125" style="142" customWidth="1"/>
    <col min="2567" max="2568" width="6" style="142" customWidth="1"/>
    <col min="2569" max="2569" width="11.08984375" style="142" customWidth="1"/>
    <col min="2570" max="2570" width="9.7265625" style="142" customWidth="1"/>
    <col min="2571" max="2571" width="11.08984375" style="142" customWidth="1"/>
    <col min="2572" max="2818" width="8.7265625" style="142"/>
    <col min="2819" max="2819" width="9.453125" style="142" customWidth="1"/>
    <col min="2820" max="2820" width="10.26953125" style="142" customWidth="1"/>
    <col min="2821" max="2821" width="10" style="142" customWidth="1"/>
    <col min="2822" max="2822" width="12.453125" style="142" customWidth="1"/>
    <col min="2823" max="2824" width="6" style="142" customWidth="1"/>
    <col min="2825" max="2825" width="11.08984375" style="142" customWidth="1"/>
    <col min="2826" max="2826" width="9.7265625" style="142" customWidth="1"/>
    <col min="2827" max="2827" width="11.08984375" style="142" customWidth="1"/>
    <col min="2828" max="3074" width="8.7265625" style="142"/>
    <col min="3075" max="3075" width="9.453125" style="142" customWidth="1"/>
    <col min="3076" max="3076" width="10.26953125" style="142" customWidth="1"/>
    <col min="3077" max="3077" width="10" style="142" customWidth="1"/>
    <col min="3078" max="3078" width="12.453125" style="142" customWidth="1"/>
    <col min="3079" max="3080" width="6" style="142" customWidth="1"/>
    <col min="3081" max="3081" width="11.08984375" style="142" customWidth="1"/>
    <col min="3082" max="3082" width="9.7265625" style="142" customWidth="1"/>
    <col min="3083" max="3083" width="11.08984375" style="142" customWidth="1"/>
    <col min="3084" max="3330" width="8.7265625" style="142"/>
    <col min="3331" max="3331" width="9.453125" style="142" customWidth="1"/>
    <col min="3332" max="3332" width="10.26953125" style="142" customWidth="1"/>
    <col min="3333" max="3333" width="10" style="142" customWidth="1"/>
    <col min="3334" max="3334" width="12.453125" style="142" customWidth="1"/>
    <col min="3335" max="3336" width="6" style="142" customWidth="1"/>
    <col min="3337" max="3337" width="11.08984375" style="142" customWidth="1"/>
    <col min="3338" max="3338" width="9.7265625" style="142" customWidth="1"/>
    <col min="3339" max="3339" width="11.08984375" style="142" customWidth="1"/>
    <col min="3340" max="3586" width="8.7265625" style="142"/>
    <col min="3587" max="3587" width="9.453125" style="142" customWidth="1"/>
    <col min="3588" max="3588" width="10.26953125" style="142" customWidth="1"/>
    <col min="3589" max="3589" width="10" style="142" customWidth="1"/>
    <col min="3590" max="3590" width="12.453125" style="142" customWidth="1"/>
    <col min="3591" max="3592" width="6" style="142" customWidth="1"/>
    <col min="3593" max="3593" width="11.08984375" style="142" customWidth="1"/>
    <col min="3594" max="3594" width="9.7265625" style="142" customWidth="1"/>
    <col min="3595" max="3595" width="11.08984375" style="142" customWidth="1"/>
    <col min="3596" max="3842" width="8.7265625" style="142"/>
    <col min="3843" max="3843" width="9.453125" style="142" customWidth="1"/>
    <col min="3844" max="3844" width="10.26953125" style="142" customWidth="1"/>
    <col min="3845" max="3845" width="10" style="142" customWidth="1"/>
    <col min="3846" max="3846" width="12.453125" style="142" customWidth="1"/>
    <col min="3847" max="3848" width="6" style="142" customWidth="1"/>
    <col min="3849" max="3849" width="11.08984375" style="142" customWidth="1"/>
    <col min="3850" max="3850" width="9.7265625" style="142" customWidth="1"/>
    <col min="3851" max="3851" width="11.08984375" style="142" customWidth="1"/>
    <col min="3852" max="4098" width="8.7265625" style="142"/>
    <col min="4099" max="4099" width="9.453125" style="142" customWidth="1"/>
    <col min="4100" max="4100" width="10.26953125" style="142" customWidth="1"/>
    <col min="4101" max="4101" width="10" style="142" customWidth="1"/>
    <col min="4102" max="4102" width="12.453125" style="142" customWidth="1"/>
    <col min="4103" max="4104" width="6" style="142" customWidth="1"/>
    <col min="4105" max="4105" width="11.08984375" style="142" customWidth="1"/>
    <col min="4106" max="4106" width="9.7265625" style="142" customWidth="1"/>
    <col min="4107" max="4107" width="11.08984375" style="142" customWidth="1"/>
    <col min="4108" max="4354" width="8.7265625" style="142"/>
    <col min="4355" max="4355" width="9.453125" style="142" customWidth="1"/>
    <col min="4356" max="4356" width="10.26953125" style="142" customWidth="1"/>
    <col min="4357" max="4357" width="10" style="142" customWidth="1"/>
    <col min="4358" max="4358" width="12.453125" style="142" customWidth="1"/>
    <col min="4359" max="4360" width="6" style="142" customWidth="1"/>
    <col min="4361" max="4361" width="11.08984375" style="142" customWidth="1"/>
    <col min="4362" max="4362" width="9.7265625" style="142" customWidth="1"/>
    <col min="4363" max="4363" width="11.08984375" style="142" customWidth="1"/>
    <col min="4364" max="4610" width="8.7265625" style="142"/>
    <col min="4611" max="4611" width="9.453125" style="142" customWidth="1"/>
    <col min="4612" max="4612" width="10.26953125" style="142" customWidth="1"/>
    <col min="4613" max="4613" width="10" style="142" customWidth="1"/>
    <col min="4614" max="4614" width="12.453125" style="142" customWidth="1"/>
    <col min="4615" max="4616" width="6" style="142" customWidth="1"/>
    <col min="4617" max="4617" width="11.08984375" style="142" customWidth="1"/>
    <col min="4618" max="4618" width="9.7265625" style="142" customWidth="1"/>
    <col min="4619" max="4619" width="11.08984375" style="142" customWidth="1"/>
    <col min="4620" max="4866" width="8.7265625" style="142"/>
    <col min="4867" max="4867" width="9.453125" style="142" customWidth="1"/>
    <col min="4868" max="4868" width="10.26953125" style="142" customWidth="1"/>
    <col min="4869" max="4869" width="10" style="142" customWidth="1"/>
    <col min="4870" max="4870" width="12.453125" style="142" customWidth="1"/>
    <col min="4871" max="4872" width="6" style="142" customWidth="1"/>
    <col min="4873" max="4873" width="11.08984375" style="142" customWidth="1"/>
    <col min="4874" max="4874" width="9.7265625" style="142" customWidth="1"/>
    <col min="4875" max="4875" width="11.08984375" style="142" customWidth="1"/>
    <col min="4876" max="5122" width="8.7265625" style="142"/>
    <col min="5123" max="5123" width="9.453125" style="142" customWidth="1"/>
    <col min="5124" max="5124" width="10.26953125" style="142" customWidth="1"/>
    <col min="5125" max="5125" width="10" style="142" customWidth="1"/>
    <col min="5126" max="5126" width="12.453125" style="142" customWidth="1"/>
    <col min="5127" max="5128" width="6" style="142" customWidth="1"/>
    <col min="5129" max="5129" width="11.08984375" style="142" customWidth="1"/>
    <col min="5130" max="5130" width="9.7265625" style="142" customWidth="1"/>
    <col min="5131" max="5131" width="11.08984375" style="142" customWidth="1"/>
    <col min="5132" max="5378" width="8.7265625" style="142"/>
    <col min="5379" max="5379" width="9.453125" style="142" customWidth="1"/>
    <col min="5380" max="5380" width="10.26953125" style="142" customWidth="1"/>
    <col min="5381" max="5381" width="10" style="142" customWidth="1"/>
    <col min="5382" max="5382" width="12.453125" style="142" customWidth="1"/>
    <col min="5383" max="5384" width="6" style="142" customWidth="1"/>
    <col min="5385" max="5385" width="11.08984375" style="142" customWidth="1"/>
    <col min="5386" max="5386" width="9.7265625" style="142" customWidth="1"/>
    <col min="5387" max="5387" width="11.08984375" style="142" customWidth="1"/>
    <col min="5388" max="5634" width="8.7265625" style="142"/>
    <col min="5635" max="5635" width="9.453125" style="142" customWidth="1"/>
    <col min="5636" max="5636" width="10.26953125" style="142" customWidth="1"/>
    <col min="5637" max="5637" width="10" style="142" customWidth="1"/>
    <col min="5638" max="5638" width="12.453125" style="142" customWidth="1"/>
    <col min="5639" max="5640" width="6" style="142" customWidth="1"/>
    <col min="5641" max="5641" width="11.08984375" style="142" customWidth="1"/>
    <col min="5642" max="5642" width="9.7265625" style="142" customWidth="1"/>
    <col min="5643" max="5643" width="11.08984375" style="142" customWidth="1"/>
    <col min="5644" max="5890" width="8.7265625" style="142"/>
    <col min="5891" max="5891" width="9.453125" style="142" customWidth="1"/>
    <col min="5892" max="5892" width="10.26953125" style="142" customWidth="1"/>
    <col min="5893" max="5893" width="10" style="142" customWidth="1"/>
    <col min="5894" max="5894" width="12.453125" style="142" customWidth="1"/>
    <col min="5895" max="5896" width="6" style="142" customWidth="1"/>
    <col min="5897" max="5897" width="11.08984375" style="142" customWidth="1"/>
    <col min="5898" max="5898" width="9.7265625" style="142" customWidth="1"/>
    <col min="5899" max="5899" width="11.08984375" style="142" customWidth="1"/>
    <col min="5900" max="6146" width="8.7265625" style="142"/>
    <col min="6147" max="6147" width="9.453125" style="142" customWidth="1"/>
    <col min="6148" max="6148" width="10.26953125" style="142" customWidth="1"/>
    <col min="6149" max="6149" width="10" style="142" customWidth="1"/>
    <col min="6150" max="6150" width="12.453125" style="142" customWidth="1"/>
    <col min="6151" max="6152" width="6" style="142" customWidth="1"/>
    <col min="6153" max="6153" width="11.08984375" style="142" customWidth="1"/>
    <col min="6154" max="6154" width="9.7265625" style="142" customWidth="1"/>
    <col min="6155" max="6155" width="11.08984375" style="142" customWidth="1"/>
    <col min="6156" max="6402" width="8.7265625" style="142"/>
    <col min="6403" max="6403" width="9.453125" style="142" customWidth="1"/>
    <col min="6404" max="6404" width="10.26953125" style="142" customWidth="1"/>
    <col min="6405" max="6405" width="10" style="142" customWidth="1"/>
    <col min="6406" max="6406" width="12.453125" style="142" customWidth="1"/>
    <col min="6407" max="6408" width="6" style="142" customWidth="1"/>
    <col min="6409" max="6409" width="11.08984375" style="142" customWidth="1"/>
    <col min="6410" max="6410" width="9.7265625" style="142" customWidth="1"/>
    <col min="6411" max="6411" width="11.08984375" style="142" customWidth="1"/>
    <col min="6412" max="6658" width="8.7265625" style="142"/>
    <col min="6659" max="6659" width="9.453125" style="142" customWidth="1"/>
    <col min="6660" max="6660" width="10.26953125" style="142" customWidth="1"/>
    <col min="6661" max="6661" width="10" style="142" customWidth="1"/>
    <col min="6662" max="6662" width="12.453125" style="142" customWidth="1"/>
    <col min="6663" max="6664" width="6" style="142" customWidth="1"/>
    <col min="6665" max="6665" width="11.08984375" style="142" customWidth="1"/>
    <col min="6666" max="6666" width="9.7265625" style="142" customWidth="1"/>
    <col min="6667" max="6667" width="11.08984375" style="142" customWidth="1"/>
    <col min="6668" max="6914" width="8.7265625" style="142"/>
    <col min="6915" max="6915" width="9.453125" style="142" customWidth="1"/>
    <col min="6916" max="6916" width="10.26953125" style="142" customWidth="1"/>
    <col min="6917" max="6917" width="10" style="142" customWidth="1"/>
    <col min="6918" max="6918" width="12.453125" style="142" customWidth="1"/>
    <col min="6919" max="6920" width="6" style="142" customWidth="1"/>
    <col min="6921" max="6921" width="11.08984375" style="142" customWidth="1"/>
    <col min="6922" max="6922" width="9.7265625" style="142" customWidth="1"/>
    <col min="6923" max="6923" width="11.08984375" style="142" customWidth="1"/>
    <col min="6924" max="7170" width="8.7265625" style="142"/>
    <col min="7171" max="7171" width="9.453125" style="142" customWidth="1"/>
    <col min="7172" max="7172" width="10.26953125" style="142" customWidth="1"/>
    <col min="7173" max="7173" width="10" style="142" customWidth="1"/>
    <col min="7174" max="7174" width="12.453125" style="142" customWidth="1"/>
    <col min="7175" max="7176" width="6" style="142" customWidth="1"/>
    <col min="7177" max="7177" width="11.08984375" style="142" customWidth="1"/>
    <col min="7178" max="7178" width="9.7265625" style="142" customWidth="1"/>
    <col min="7179" max="7179" width="11.08984375" style="142" customWidth="1"/>
    <col min="7180" max="7426" width="8.7265625" style="142"/>
    <col min="7427" max="7427" width="9.453125" style="142" customWidth="1"/>
    <col min="7428" max="7428" width="10.26953125" style="142" customWidth="1"/>
    <col min="7429" max="7429" width="10" style="142" customWidth="1"/>
    <col min="7430" max="7430" width="12.453125" style="142" customWidth="1"/>
    <col min="7431" max="7432" width="6" style="142" customWidth="1"/>
    <col min="7433" max="7433" width="11.08984375" style="142" customWidth="1"/>
    <col min="7434" max="7434" width="9.7265625" style="142" customWidth="1"/>
    <col min="7435" max="7435" width="11.08984375" style="142" customWidth="1"/>
    <col min="7436" max="7682" width="8.7265625" style="142"/>
    <col min="7683" max="7683" width="9.453125" style="142" customWidth="1"/>
    <col min="7684" max="7684" width="10.26953125" style="142" customWidth="1"/>
    <col min="7685" max="7685" width="10" style="142" customWidth="1"/>
    <col min="7686" max="7686" width="12.453125" style="142" customWidth="1"/>
    <col min="7687" max="7688" width="6" style="142" customWidth="1"/>
    <col min="7689" max="7689" width="11.08984375" style="142" customWidth="1"/>
    <col min="7690" max="7690" width="9.7265625" style="142" customWidth="1"/>
    <col min="7691" max="7691" width="11.08984375" style="142" customWidth="1"/>
    <col min="7692" max="7938" width="8.7265625" style="142"/>
    <col min="7939" max="7939" width="9.453125" style="142" customWidth="1"/>
    <col min="7940" max="7940" width="10.26953125" style="142" customWidth="1"/>
    <col min="7941" max="7941" width="10" style="142" customWidth="1"/>
    <col min="7942" max="7942" width="12.453125" style="142" customWidth="1"/>
    <col min="7943" max="7944" width="6" style="142" customWidth="1"/>
    <col min="7945" max="7945" width="11.08984375" style="142" customWidth="1"/>
    <col min="7946" max="7946" width="9.7265625" style="142" customWidth="1"/>
    <col min="7947" max="7947" width="11.08984375" style="142" customWidth="1"/>
    <col min="7948" max="8194" width="8.7265625" style="142"/>
    <col min="8195" max="8195" width="9.453125" style="142" customWidth="1"/>
    <col min="8196" max="8196" width="10.26953125" style="142" customWidth="1"/>
    <col min="8197" max="8197" width="10" style="142" customWidth="1"/>
    <col min="8198" max="8198" width="12.453125" style="142" customWidth="1"/>
    <col min="8199" max="8200" width="6" style="142" customWidth="1"/>
    <col min="8201" max="8201" width="11.08984375" style="142" customWidth="1"/>
    <col min="8202" max="8202" width="9.7265625" style="142" customWidth="1"/>
    <col min="8203" max="8203" width="11.08984375" style="142" customWidth="1"/>
    <col min="8204" max="8450" width="8.7265625" style="142"/>
    <col min="8451" max="8451" width="9.453125" style="142" customWidth="1"/>
    <col min="8452" max="8452" width="10.26953125" style="142" customWidth="1"/>
    <col min="8453" max="8453" width="10" style="142" customWidth="1"/>
    <col min="8454" max="8454" width="12.453125" style="142" customWidth="1"/>
    <col min="8455" max="8456" width="6" style="142" customWidth="1"/>
    <col min="8457" max="8457" width="11.08984375" style="142" customWidth="1"/>
    <col min="8458" max="8458" width="9.7265625" style="142" customWidth="1"/>
    <col min="8459" max="8459" width="11.08984375" style="142" customWidth="1"/>
    <col min="8460" max="8706" width="8.7265625" style="142"/>
    <col min="8707" max="8707" width="9.453125" style="142" customWidth="1"/>
    <col min="8708" max="8708" width="10.26953125" style="142" customWidth="1"/>
    <col min="8709" max="8709" width="10" style="142" customWidth="1"/>
    <col min="8710" max="8710" width="12.453125" style="142" customWidth="1"/>
    <col min="8711" max="8712" width="6" style="142" customWidth="1"/>
    <col min="8713" max="8713" width="11.08984375" style="142" customWidth="1"/>
    <col min="8714" max="8714" width="9.7265625" style="142" customWidth="1"/>
    <col min="8715" max="8715" width="11.08984375" style="142" customWidth="1"/>
    <col min="8716" max="8962" width="8.7265625" style="142"/>
    <col min="8963" max="8963" width="9.453125" style="142" customWidth="1"/>
    <col min="8964" max="8964" width="10.26953125" style="142" customWidth="1"/>
    <col min="8965" max="8965" width="10" style="142" customWidth="1"/>
    <col min="8966" max="8966" width="12.453125" style="142" customWidth="1"/>
    <col min="8967" max="8968" width="6" style="142" customWidth="1"/>
    <col min="8969" max="8969" width="11.08984375" style="142" customWidth="1"/>
    <col min="8970" max="8970" width="9.7265625" style="142" customWidth="1"/>
    <col min="8971" max="8971" width="11.08984375" style="142" customWidth="1"/>
    <col min="8972" max="9218" width="8.7265625" style="142"/>
    <col min="9219" max="9219" width="9.453125" style="142" customWidth="1"/>
    <col min="9220" max="9220" width="10.26953125" style="142" customWidth="1"/>
    <col min="9221" max="9221" width="10" style="142" customWidth="1"/>
    <col min="9222" max="9222" width="12.453125" style="142" customWidth="1"/>
    <col min="9223" max="9224" width="6" style="142" customWidth="1"/>
    <col min="9225" max="9225" width="11.08984375" style="142" customWidth="1"/>
    <col min="9226" max="9226" width="9.7265625" style="142" customWidth="1"/>
    <col min="9227" max="9227" width="11.08984375" style="142" customWidth="1"/>
    <col min="9228" max="9474" width="8.7265625" style="142"/>
    <col min="9475" max="9475" width="9.453125" style="142" customWidth="1"/>
    <col min="9476" max="9476" width="10.26953125" style="142" customWidth="1"/>
    <col min="9477" max="9477" width="10" style="142" customWidth="1"/>
    <col min="9478" max="9478" width="12.453125" style="142" customWidth="1"/>
    <col min="9479" max="9480" width="6" style="142" customWidth="1"/>
    <col min="9481" max="9481" width="11.08984375" style="142" customWidth="1"/>
    <col min="9482" max="9482" width="9.7265625" style="142" customWidth="1"/>
    <col min="9483" max="9483" width="11.08984375" style="142" customWidth="1"/>
    <col min="9484" max="9730" width="8.7265625" style="142"/>
    <col min="9731" max="9731" width="9.453125" style="142" customWidth="1"/>
    <col min="9732" max="9732" width="10.26953125" style="142" customWidth="1"/>
    <col min="9733" max="9733" width="10" style="142" customWidth="1"/>
    <col min="9734" max="9734" width="12.453125" style="142" customWidth="1"/>
    <col min="9735" max="9736" width="6" style="142" customWidth="1"/>
    <col min="9737" max="9737" width="11.08984375" style="142" customWidth="1"/>
    <col min="9738" max="9738" width="9.7265625" style="142" customWidth="1"/>
    <col min="9739" max="9739" width="11.08984375" style="142" customWidth="1"/>
    <col min="9740" max="9986" width="8.7265625" style="142"/>
    <col min="9987" max="9987" width="9.453125" style="142" customWidth="1"/>
    <col min="9988" max="9988" width="10.26953125" style="142" customWidth="1"/>
    <col min="9989" max="9989" width="10" style="142" customWidth="1"/>
    <col min="9990" max="9990" width="12.453125" style="142" customWidth="1"/>
    <col min="9991" max="9992" width="6" style="142" customWidth="1"/>
    <col min="9993" max="9993" width="11.08984375" style="142" customWidth="1"/>
    <col min="9994" max="9994" width="9.7265625" style="142" customWidth="1"/>
    <col min="9995" max="9995" width="11.08984375" style="142" customWidth="1"/>
    <col min="9996" max="10242" width="8.7265625" style="142"/>
    <col min="10243" max="10243" width="9.453125" style="142" customWidth="1"/>
    <col min="10244" max="10244" width="10.26953125" style="142" customWidth="1"/>
    <col min="10245" max="10245" width="10" style="142" customWidth="1"/>
    <col min="10246" max="10246" width="12.453125" style="142" customWidth="1"/>
    <col min="10247" max="10248" width="6" style="142" customWidth="1"/>
    <col min="10249" max="10249" width="11.08984375" style="142" customWidth="1"/>
    <col min="10250" max="10250" width="9.7265625" style="142" customWidth="1"/>
    <col min="10251" max="10251" width="11.08984375" style="142" customWidth="1"/>
    <col min="10252" max="10498" width="8.7265625" style="142"/>
    <col min="10499" max="10499" width="9.453125" style="142" customWidth="1"/>
    <col min="10500" max="10500" width="10.26953125" style="142" customWidth="1"/>
    <col min="10501" max="10501" width="10" style="142" customWidth="1"/>
    <col min="10502" max="10502" width="12.453125" style="142" customWidth="1"/>
    <col min="10503" max="10504" width="6" style="142" customWidth="1"/>
    <col min="10505" max="10505" width="11.08984375" style="142" customWidth="1"/>
    <col min="10506" max="10506" width="9.7265625" style="142" customWidth="1"/>
    <col min="10507" max="10507" width="11.08984375" style="142" customWidth="1"/>
    <col min="10508" max="10754" width="8.7265625" style="142"/>
    <col min="10755" max="10755" width="9.453125" style="142" customWidth="1"/>
    <col min="10756" max="10756" width="10.26953125" style="142" customWidth="1"/>
    <col min="10757" max="10757" width="10" style="142" customWidth="1"/>
    <col min="10758" max="10758" width="12.453125" style="142" customWidth="1"/>
    <col min="10759" max="10760" width="6" style="142" customWidth="1"/>
    <col min="10761" max="10761" width="11.08984375" style="142" customWidth="1"/>
    <col min="10762" max="10762" width="9.7265625" style="142" customWidth="1"/>
    <col min="10763" max="10763" width="11.08984375" style="142" customWidth="1"/>
    <col min="10764" max="11010" width="8.7265625" style="142"/>
    <col min="11011" max="11011" width="9.453125" style="142" customWidth="1"/>
    <col min="11012" max="11012" width="10.26953125" style="142" customWidth="1"/>
    <col min="11013" max="11013" width="10" style="142" customWidth="1"/>
    <col min="11014" max="11014" width="12.453125" style="142" customWidth="1"/>
    <col min="11015" max="11016" width="6" style="142" customWidth="1"/>
    <col min="11017" max="11017" width="11.08984375" style="142" customWidth="1"/>
    <col min="11018" max="11018" width="9.7265625" style="142" customWidth="1"/>
    <col min="11019" max="11019" width="11.08984375" style="142" customWidth="1"/>
    <col min="11020" max="11266" width="8.7265625" style="142"/>
    <col min="11267" max="11267" width="9.453125" style="142" customWidth="1"/>
    <col min="11268" max="11268" width="10.26953125" style="142" customWidth="1"/>
    <col min="11269" max="11269" width="10" style="142" customWidth="1"/>
    <col min="11270" max="11270" width="12.453125" style="142" customWidth="1"/>
    <col min="11271" max="11272" width="6" style="142" customWidth="1"/>
    <col min="11273" max="11273" width="11.08984375" style="142" customWidth="1"/>
    <col min="11274" max="11274" width="9.7265625" style="142" customWidth="1"/>
    <col min="11275" max="11275" width="11.08984375" style="142" customWidth="1"/>
    <col min="11276" max="11522" width="8.7265625" style="142"/>
    <col min="11523" max="11523" width="9.453125" style="142" customWidth="1"/>
    <col min="11524" max="11524" width="10.26953125" style="142" customWidth="1"/>
    <col min="11525" max="11525" width="10" style="142" customWidth="1"/>
    <col min="11526" max="11526" width="12.453125" style="142" customWidth="1"/>
    <col min="11527" max="11528" width="6" style="142" customWidth="1"/>
    <col min="11529" max="11529" width="11.08984375" style="142" customWidth="1"/>
    <col min="11530" max="11530" width="9.7265625" style="142" customWidth="1"/>
    <col min="11531" max="11531" width="11.08984375" style="142" customWidth="1"/>
    <col min="11532" max="11778" width="8.7265625" style="142"/>
    <col min="11779" max="11779" width="9.453125" style="142" customWidth="1"/>
    <col min="11780" max="11780" width="10.26953125" style="142" customWidth="1"/>
    <col min="11781" max="11781" width="10" style="142" customWidth="1"/>
    <col min="11782" max="11782" width="12.453125" style="142" customWidth="1"/>
    <col min="11783" max="11784" width="6" style="142" customWidth="1"/>
    <col min="11785" max="11785" width="11.08984375" style="142" customWidth="1"/>
    <col min="11786" max="11786" width="9.7265625" style="142" customWidth="1"/>
    <col min="11787" max="11787" width="11.08984375" style="142" customWidth="1"/>
    <col min="11788" max="12034" width="8.7265625" style="142"/>
    <col min="12035" max="12035" width="9.453125" style="142" customWidth="1"/>
    <col min="12036" max="12036" width="10.26953125" style="142" customWidth="1"/>
    <col min="12037" max="12037" width="10" style="142" customWidth="1"/>
    <col min="12038" max="12038" width="12.453125" style="142" customWidth="1"/>
    <col min="12039" max="12040" width="6" style="142" customWidth="1"/>
    <col min="12041" max="12041" width="11.08984375" style="142" customWidth="1"/>
    <col min="12042" max="12042" width="9.7265625" style="142" customWidth="1"/>
    <col min="12043" max="12043" width="11.08984375" style="142" customWidth="1"/>
    <col min="12044" max="12290" width="8.7265625" style="142"/>
    <col min="12291" max="12291" width="9.453125" style="142" customWidth="1"/>
    <col min="12292" max="12292" width="10.26953125" style="142" customWidth="1"/>
    <col min="12293" max="12293" width="10" style="142" customWidth="1"/>
    <col min="12294" max="12294" width="12.453125" style="142" customWidth="1"/>
    <col min="12295" max="12296" width="6" style="142" customWidth="1"/>
    <col min="12297" max="12297" width="11.08984375" style="142" customWidth="1"/>
    <col min="12298" max="12298" width="9.7265625" style="142" customWidth="1"/>
    <col min="12299" max="12299" width="11.08984375" style="142" customWidth="1"/>
    <col min="12300" max="12546" width="8.7265625" style="142"/>
    <col min="12547" max="12547" width="9.453125" style="142" customWidth="1"/>
    <col min="12548" max="12548" width="10.26953125" style="142" customWidth="1"/>
    <col min="12549" max="12549" width="10" style="142" customWidth="1"/>
    <col min="12550" max="12550" width="12.453125" style="142" customWidth="1"/>
    <col min="12551" max="12552" width="6" style="142" customWidth="1"/>
    <col min="12553" max="12553" width="11.08984375" style="142" customWidth="1"/>
    <col min="12554" max="12554" width="9.7265625" style="142" customWidth="1"/>
    <col min="12555" max="12555" width="11.08984375" style="142" customWidth="1"/>
    <col min="12556" max="12802" width="8.7265625" style="142"/>
    <col min="12803" max="12803" width="9.453125" style="142" customWidth="1"/>
    <col min="12804" max="12804" width="10.26953125" style="142" customWidth="1"/>
    <col min="12805" max="12805" width="10" style="142" customWidth="1"/>
    <col min="12806" max="12806" width="12.453125" style="142" customWidth="1"/>
    <col min="12807" max="12808" width="6" style="142" customWidth="1"/>
    <col min="12809" max="12809" width="11.08984375" style="142" customWidth="1"/>
    <col min="12810" max="12810" width="9.7265625" style="142" customWidth="1"/>
    <col min="12811" max="12811" width="11.08984375" style="142" customWidth="1"/>
    <col min="12812" max="13058" width="8.7265625" style="142"/>
    <col min="13059" max="13059" width="9.453125" style="142" customWidth="1"/>
    <col min="13060" max="13060" width="10.26953125" style="142" customWidth="1"/>
    <col min="13061" max="13061" width="10" style="142" customWidth="1"/>
    <col min="13062" max="13062" width="12.453125" style="142" customWidth="1"/>
    <col min="13063" max="13064" width="6" style="142" customWidth="1"/>
    <col min="13065" max="13065" width="11.08984375" style="142" customWidth="1"/>
    <col min="13066" max="13066" width="9.7265625" style="142" customWidth="1"/>
    <col min="13067" max="13067" width="11.08984375" style="142" customWidth="1"/>
    <col min="13068" max="13314" width="8.7265625" style="142"/>
    <col min="13315" max="13315" width="9.453125" style="142" customWidth="1"/>
    <col min="13316" max="13316" width="10.26953125" style="142" customWidth="1"/>
    <col min="13317" max="13317" width="10" style="142" customWidth="1"/>
    <col min="13318" max="13318" width="12.453125" style="142" customWidth="1"/>
    <col min="13319" max="13320" width="6" style="142" customWidth="1"/>
    <col min="13321" max="13321" width="11.08984375" style="142" customWidth="1"/>
    <col min="13322" max="13322" width="9.7265625" style="142" customWidth="1"/>
    <col min="13323" max="13323" width="11.08984375" style="142" customWidth="1"/>
    <col min="13324" max="13570" width="8.7265625" style="142"/>
    <col min="13571" max="13571" width="9.453125" style="142" customWidth="1"/>
    <col min="13572" max="13572" width="10.26953125" style="142" customWidth="1"/>
    <col min="13573" max="13573" width="10" style="142" customWidth="1"/>
    <col min="13574" max="13574" width="12.453125" style="142" customWidth="1"/>
    <col min="13575" max="13576" width="6" style="142" customWidth="1"/>
    <col min="13577" max="13577" width="11.08984375" style="142" customWidth="1"/>
    <col min="13578" max="13578" width="9.7265625" style="142" customWidth="1"/>
    <col min="13579" max="13579" width="11.08984375" style="142" customWidth="1"/>
    <col min="13580" max="13826" width="8.7265625" style="142"/>
    <col min="13827" max="13827" width="9.453125" style="142" customWidth="1"/>
    <col min="13828" max="13828" width="10.26953125" style="142" customWidth="1"/>
    <col min="13829" max="13829" width="10" style="142" customWidth="1"/>
    <col min="13830" max="13830" width="12.453125" style="142" customWidth="1"/>
    <col min="13831" max="13832" width="6" style="142" customWidth="1"/>
    <col min="13833" max="13833" width="11.08984375" style="142" customWidth="1"/>
    <col min="13834" max="13834" width="9.7265625" style="142" customWidth="1"/>
    <col min="13835" max="13835" width="11.08984375" style="142" customWidth="1"/>
    <col min="13836" max="14082" width="8.7265625" style="142"/>
    <col min="14083" max="14083" width="9.453125" style="142" customWidth="1"/>
    <col min="14084" max="14084" width="10.26953125" style="142" customWidth="1"/>
    <col min="14085" max="14085" width="10" style="142" customWidth="1"/>
    <col min="14086" max="14086" width="12.453125" style="142" customWidth="1"/>
    <col min="14087" max="14088" width="6" style="142" customWidth="1"/>
    <col min="14089" max="14089" width="11.08984375" style="142" customWidth="1"/>
    <col min="14090" max="14090" width="9.7265625" style="142" customWidth="1"/>
    <col min="14091" max="14091" width="11.08984375" style="142" customWidth="1"/>
    <col min="14092" max="14338" width="8.7265625" style="142"/>
    <col min="14339" max="14339" width="9.453125" style="142" customWidth="1"/>
    <col min="14340" max="14340" width="10.26953125" style="142" customWidth="1"/>
    <col min="14341" max="14341" width="10" style="142" customWidth="1"/>
    <col min="14342" max="14342" width="12.453125" style="142" customWidth="1"/>
    <col min="14343" max="14344" width="6" style="142" customWidth="1"/>
    <col min="14345" max="14345" width="11.08984375" style="142" customWidth="1"/>
    <col min="14346" max="14346" width="9.7265625" style="142" customWidth="1"/>
    <col min="14347" max="14347" width="11.08984375" style="142" customWidth="1"/>
    <col min="14348" max="14594" width="8.7265625" style="142"/>
    <col min="14595" max="14595" width="9.453125" style="142" customWidth="1"/>
    <col min="14596" max="14596" width="10.26953125" style="142" customWidth="1"/>
    <col min="14597" max="14597" width="10" style="142" customWidth="1"/>
    <col min="14598" max="14598" width="12.453125" style="142" customWidth="1"/>
    <col min="14599" max="14600" width="6" style="142" customWidth="1"/>
    <col min="14601" max="14601" width="11.08984375" style="142" customWidth="1"/>
    <col min="14602" max="14602" width="9.7265625" style="142" customWidth="1"/>
    <col min="14603" max="14603" width="11.08984375" style="142" customWidth="1"/>
    <col min="14604" max="14850" width="8.7265625" style="142"/>
    <col min="14851" max="14851" width="9.453125" style="142" customWidth="1"/>
    <col min="14852" max="14852" width="10.26953125" style="142" customWidth="1"/>
    <col min="14853" max="14853" width="10" style="142" customWidth="1"/>
    <col min="14854" max="14854" width="12.453125" style="142" customWidth="1"/>
    <col min="14855" max="14856" width="6" style="142" customWidth="1"/>
    <col min="14857" max="14857" width="11.08984375" style="142" customWidth="1"/>
    <col min="14858" max="14858" width="9.7265625" style="142" customWidth="1"/>
    <col min="14859" max="14859" width="11.08984375" style="142" customWidth="1"/>
    <col min="14860" max="15106" width="8.7265625" style="142"/>
    <col min="15107" max="15107" width="9.453125" style="142" customWidth="1"/>
    <col min="15108" max="15108" width="10.26953125" style="142" customWidth="1"/>
    <col min="15109" max="15109" width="10" style="142" customWidth="1"/>
    <col min="15110" max="15110" width="12.453125" style="142" customWidth="1"/>
    <col min="15111" max="15112" width="6" style="142" customWidth="1"/>
    <col min="15113" max="15113" width="11.08984375" style="142" customWidth="1"/>
    <col min="15114" max="15114" width="9.7265625" style="142" customWidth="1"/>
    <col min="15115" max="15115" width="11.08984375" style="142" customWidth="1"/>
    <col min="15116" max="15362" width="8.7265625" style="142"/>
    <col min="15363" max="15363" width="9.453125" style="142" customWidth="1"/>
    <col min="15364" max="15364" width="10.26953125" style="142" customWidth="1"/>
    <col min="15365" max="15365" width="10" style="142" customWidth="1"/>
    <col min="15366" max="15366" width="12.453125" style="142" customWidth="1"/>
    <col min="15367" max="15368" width="6" style="142" customWidth="1"/>
    <col min="15369" max="15369" width="11.08984375" style="142" customWidth="1"/>
    <col min="15370" max="15370" width="9.7265625" style="142" customWidth="1"/>
    <col min="15371" max="15371" width="11.08984375" style="142" customWidth="1"/>
    <col min="15372" max="15618" width="8.7265625" style="142"/>
    <col min="15619" max="15619" width="9.453125" style="142" customWidth="1"/>
    <col min="15620" max="15620" width="10.26953125" style="142" customWidth="1"/>
    <col min="15621" max="15621" width="10" style="142" customWidth="1"/>
    <col min="15622" max="15622" width="12.453125" style="142" customWidth="1"/>
    <col min="15623" max="15624" width="6" style="142" customWidth="1"/>
    <col min="15625" max="15625" width="11.08984375" style="142" customWidth="1"/>
    <col min="15626" max="15626" width="9.7265625" style="142" customWidth="1"/>
    <col min="15627" max="15627" width="11.08984375" style="142" customWidth="1"/>
    <col min="15628" max="15874" width="8.7265625" style="142"/>
    <col min="15875" max="15875" width="9.453125" style="142" customWidth="1"/>
    <col min="15876" max="15876" width="10.26953125" style="142" customWidth="1"/>
    <col min="15877" max="15877" width="10" style="142" customWidth="1"/>
    <col min="15878" max="15878" width="12.453125" style="142" customWidth="1"/>
    <col min="15879" max="15880" width="6" style="142" customWidth="1"/>
    <col min="15881" max="15881" width="11.08984375" style="142" customWidth="1"/>
    <col min="15882" max="15882" width="9.7265625" style="142" customWidth="1"/>
    <col min="15883" max="15883" width="11.08984375" style="142" customWidth="1"/>
    <col min="15884" max="16130" width="8.7265625" style="142"/>
    <col min="16131" max="16131" width="9.453125" style="142" customWidth="1"/>
    <col min="16132" max="16132" width="10.26953125" style="142" customWidth="1"/>
    <col min="16133" max="16133" width="10" style="142" customWidth="1"/>
    <col min="16134" max="16134" width="12.453125" style="142" customWidth="1"/>
    <col min="16135" max="16136" width="6" style="142" customWidth="1"/>
    <col min="16137" max="16137" width="11.08984375" style="142" customWidth="1"/>
    <col min="16138" max="16138" width="9.7265625" style="142" customWidth="1"/>
    <col min="16139" max="16139" width="11.08984375" style="142" customWidth="1"/>
    <col min="16140" max="16384" width="8.7265625" style="142"/>
  </cols>
  <sheetData>
    <row r="1" spans="1:11" ht="20" customHeight="1" x14ac:dyDescent="0.2">
      <c r="A1" s="449" t="s">
        <v>387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</row>
    <row r="2" spans="1:11" ht="8" customHeight="1" x14ac:dyDescent="0.2">
      <c r="D2" s="312"/>
      <c r="E2" s="312"/>
      <c r="F2" s="312"/>
      <c r="G2" s="312"/>
      <c r="H2" s="312"/>
      <c r="I2" s="312"/>
      <c r="J2" s="312"/>
      <c r="K2" s="312"/>
    </row>
    <row r="3" spans="1:11" ht="15" customHeight="1" x14ac:dyDescent="0.2">
      <c r="A3" s="455" t="s">
        <v>388</v>
      </c>
      <c r="B3" s="455"/>
      <c r="C3" s="455"/>
      <c r="D3" s="455"/>
      <c r="E3" s="455"/>
      <c r="F3" s="455"/>
      <c r="G3" s="455"/>
      <c r="H3" s="455"/>
      <c r="I3" s="455"/>
      <c r="J3" s="455"/>
      <c r="K3" s="455"/>
    </row>
    <row r="4" spans="1:11" ht="8" customHeight="1" thickBot="1" x14ac:dyDescent="0.25">
      <c r="A4" s="311"/>
      <c r="B4" s="311"/>
      <c r="C4" s="311"/>
      <c r="D4" s="311"/>
      <c r="E4" s="311"/>
      <c r="F4" s="311"/>
      <c r="G4" s="311"/>
      <c r="H4" s="311"/>
      <c r="I4" s="311"/>
      <c r="J4" s="311"/>
      <c r="K4" s="311"/>
    </row>
    <row r="5" spans="1:11" s="311" customFormat="1" ht="18" customHeight="1" x14ac:dyDescent="0.2">
      <c r="A5" s="456" t="s">
        <v>68</v>
      </c>
      <c r="B5" s="456"/>
      <c r="C5" s="456"/>
      <c r="D5" s="456"/>
      <c r="E5" s="456" t="s">
        <v>69</v>
      </c>
      <c r="F5" s="458" t="s">
        <v>64</v>
      </c>
      <c r="G5" s="456" t="s">
        <v>65</v>
      </c>
      <c r="H5" s="456"/>
      <c r="I5" s="456"/>
      <c r="J5" s="458" t="s">
        <v>66</v>
      </c>
      <c r="K5" s="458" t="s">
        <v>67</v>
      </c>
    </row>
    <row r="6" spans="1:11" s="311" customFormat="1" ht="18" customHeight="1" x14ac:dyDescent="0.2">
      <c r="A6" s="457"/>
      <c r="B6" s="457"/>
      <c r="C6" s="457"/>
      <c r="D6" s="457"/>
      <c r="E6" s="457"/>
      <c r="F6" s="459"/>
      <c r="G6" s="342" t="s">
        <v>2</v>
      </c>
      <c r="H6" s="341" t="s">
        <v>268</v>
      </c>
      <c r="I6" s="341" t="s">
        <v>70</v>
      </c>
      <c r="J6" s="459"/>
      <c r="K6" s="459"/>
    </row>
    <row r="7" spans="1:11" ht="18" customHeight="1" x14ac:dyDescent="0.2">
      <c r="D7" s="143"/>
      <c r="E7" s="144"/>
      <c r="F7" s="144"/>
      <c r="G7" s="144"/>
      <c r="H7" s="144"/>
      <c r="I7" s="144"/>
      <c r="J7" s="144"/>
      <c r="K7" s="144"/>
    </row>
    <row r="8" spans="1:11" ht="18" customHeight="1" x14ac:dyDescent="0.2">
      <c r="A8" s="460" t="s">
        <v>389</v>
      </c>
      <c r="B8" s="460"/>
      <c r="C8" s="460"/>
      <c r="D8" s="461"/>
      <c r="E8" s="231">
        <f t="shared" ref="E8:E11" si="0">SUM(F8,G8,J8,K8)</f>
        <v>52041</v>
      </c>
      <c r="F8" s="145">
        <v>43008</v>
      </c>
      <c r="G8" s="145">
        <f t="shared" ref="G8:G11" si="1">SUM(H8:I8)</f>
        <v>2964</v>
      </c>
      <c r="H8" s="146">
        <v>2962</v>
      </c>
      <c r="I8" s="145">
        <v>2</v>
      </c>
      <c r="J8" s="145">
        <v>5695</v>
      </c>
      <c r="K8" s="145">
        <v>374</v>
      </c>
    </row>
    <row r="9" spans="1:11" ht="18" customHeight="1" x14ac:dyDescent="0.2">
      <c r="A9" s="462" t="s">
        <v>390</v>
      </c>
      <c r="B9" s="462"/>
      <c r="C9" s="462"/>
      <c r="D9" s="463"/>
      <c r="E9" s="231">
        <f t="shared" si="0"/>
        <v>51946</v>
      </c>
      <c r="F9" s="145">
        <v>42778</v>
      </c>
      <c r="G9" s="145">
        <f t="shared" si="1"/>
        <v>3077</v>
      </c>
      <c r="H9" s="146">
        <v>3075</v>
      </c>
      <c r="I9" s="145">
        <v>2</v>
      </c>
      <c r="J9" s="145">
        <v>5697</v>
      </c>
      <c r="K9" s="145">
        <v>394</v>
      </c>
    </row>
    <row r="10" spans="1:11" ht="18" customHeight="1" x14ac:dyDescent="0.2">
      <c r="A10" s="462" t="s">
        <v>391</v>
      </c>
      <c r="B10" s="462"/>
      <c r="C10" s="462"/>
      <c r="D10" s="463"/>
      <c r="E10" s="231">
        <f t="shared" si="0"/>
        <v>52109</v>
      </c>
      <c r="F10" s="145">
        <v>43146</v>
      </c>
      <c r="G10" s="145">
        <f t="shared" si="1"/>
        <v>3059</v>
      </c>
      <c r="H10" s="146">
        <v>3057</v>
      </c>
      <c r="I10" s="145">
        <v>2</v>
      </c>
      <c r="J10" s="145">
        <v>5493</v>
      </c>
      <c r="K10" s="145">
        <v>411</v>
      </c>
    </row>
    <row r="11" spans="1:11" ht="18" customHeight="1" x14ac:dyDescent="0.2">
      <c r="A11" s="462" t="s">
        <v>392</v>
      </c>
      <c r="B11" s="462"/>
      <c r="C11" s="462"/>
      <c r="D11" s="463"/>
      <c r="E11" s="231">
        <f t="shared" si="0"/>
        <v>52423</v>
      </c>
      <c r="F11" s="145">
        <v>43780</v>
      </c>
      <c r="G11" s="145">
        <f t="shared" si="1"/>
        <v>2873</v>
      </c>
      <c r="H11" s="146">
        <v>2872</v>
      </c>
      <c r="I11" s="145">
        <v>1</v>
      </c>
      <c r="J11" s="145">
        <v>5368</v>
      </c>
      <c r="K11" s="145">
        <v>402</v>
      </c>
    </row>
    <row r="12" spans="1:11" ht="18" customHeight="1" x14ac:dyDescent="0.2">
      <c r="A12" s="453" t="s">
        <v>393</v>
      </c>
      <c r="B12" s="453"/>
      <c r="C12" s="453"/>
      <c r="D12" s="454"/>
      <c r="E12" s="232">
        <f>SUM(F12,G12,J12,K12)</f>
        <v>49485</v>
      </c>
      <c r="F12" s="153">
        <v>42202</v>
      </c>
      <c r="G12" s="153">
        <f>SUM(H12:I12)</f>
        <v>2486</v>
      </c>
      <c r="H12" s="370">
        <v>2485</v>
      </c>
      <c r="I12" s="153">
        <v>1</v>
      </c>
      <c r="J12" s="153">
        <v>4280</v>
      </c>
      <c r="K12" s="153">
        <v>517</v>
      </c>
    </row>
    <row r="13" spans="1:11" s="149" customFormat="1" ht="8" customHeight="1" thickBot="1" x14ac:dyDescent="0.25">
      <c r="A13" s="343"/>
      <c r="B13" s="343"/>
      <c r="C13" s="343"/>
      <c r="D13" s="186"/>
      <c r="E13" s="147"/>
      <c r="F13" s="148"/>
      <c r="G13" s="148"/>
      <c r="H13" s="177"/>
      <c r="I13" s="148"/>
      <c r="J13" s="148"/>
      <c r="K13" s="148"/>
    </row>
    <row r="14" spans="1:11" s="149" customFormat="1" ht="8" customHeight="1" x14ac:dyDescent="0.2">
      <c r="D14" s="150"/>
      <c r="E14" s="151"/>
      <c r="F14" s="153"/>
      <c r="G14" s="152"/>
      <c r="H14" s="153"/>
      <c r="I14" s="153"/>
      <c r="J14" s="153"/>
      <c r="K14" s="153"/>
    </row>
    <row r="15" spans="1:11" x14ac:dyDescent="0.2">
      <c r="C15" s="142" t="s">
        <v>544</v>
      </c>
    </row>
    <row r="16" spans="1:11" ht="50" customHeight="1" x14ac:dyDescent="0.2"/>
    <row r="17" spans="1:11" ht="20" customHeight="1" x14ac:dyDescent="0.2">
      <c r="A17" s="475" t="s">
        <v>394</v>
      </c>
      <c r="B17" s="475"/>
      <c r="C17" s="475"/>
      <c r="D17" s="475"/>
      <c r="E17" s="475"/>
      <c r="F17" s="475"/>
      <c r="G17" s="475"/>
      <c r="H17" s="475"/>
      <c r="I17" s="475"/>
      <c r="J17" s="475"/>
    </row>
    <row r="18" spans="1:11" ht="8" customHeight="1" x14ac:dyDescent="0.2">
      <c r="D18" s="312"/>
      <c r="E18" s="312"/>
      <c r="F18" s="312"/>
      <c r="G18" s="312"/>
      <c r="H18" s="312"/>
      <c r="I18" s="312"/>
      <c r="J18" s="312"/>
      <c r="K18" s="312"/>
    </row>
    <row r="19" spans="1:11" ht="15" customHeight="1" x14ac:dyDescent="0.2">
      <c r="A19" s="476" t="s">
        <v>0</v>
      </c>
      <c r="B19" s="476"/>
      <c r="C19" s="476"/>
      <c r="D19" s="476"/>
      <c r="E19" s="476"/>
      <c r="F19" s="476"/>
      <c r="G19" s="476"/>
      <c r="H19" s="476"/>
      <c r="I19" s="476"/>
      <c r="J19" s="476"/>
    </row>
    <row r="20" spans="1:11" ht="15" customHeight="1" thickBot="1" x14ac:dyDescent="0.25">
      <c r="A20" s="2"/>
      <c r="B20" s="2"/>
      <c r="C20" s="2"/>
      <c r="D20" s="2"/>
      <c r="E20" s="2"/>
      <c r="F20" s="2"/>
      <c r="G20" s="2"/>
      <c r="H20" s="2"/>
      <c r="I20" s="2"/>
      <c r="J20" s="176" t="s">
        <v>545</v>
      </c>
    </row>
    <row r="21" spans="1:11" ht="18" customHeight="1" x14ac:dyDescent="0.2">
      <c r="A21" s="448" t="s">
        <v>1</v>
      </c>
      <c r="B21" s="448"/>
      <c r="C21" s="448"/>
      <c r="D21" s="448"/>
      <c r="E21" s="450"/>
      <c r="F21" s="309" t="s">
        <v>396</v>
      </c>
      <c r="G21" s="308" t="s">
        <v>397</v>
      </c>
      <c r="H21" s="308" t="s">
        <v>398</v>
      </c>
      <c r="I21" s="308" t="s">
        <v>399</v>
      </c>
      <c r="J21" s="325" t="s">
        <v>385</v>
      </c>
    </row>
    <row r="22" spans="1:11" ht="18" customHeight="1" x14ac:dyDescent="0.2">
      <c r="A22" s="451" t="s">
        <v>2</v>
      </c>
      <c r="B22" s="451"/>
      <c r="C22" s="451"/>
      <c r="D22" s="451"/>
      <c r="E22" s="452"/>
      <c r="F22" s="233">
        <f t="shared" ref="F22:I22" si="2">F24+F39</f>
        <v>904307.9</v>
      </c>
      <c r="G22" s="188">
        <f t="shared" si="2"/>
        <v>902471.70000000007</v>
      </c>
      <c r="H22" s="193">
        <f t="shared" si="2"/>
        <v>896295.3600000001</v>
      </c>
      <c r="I22" s="193">
        <f t="shared" si="2"/>
        <v>893820.67</v>
      </c>
      <c r="J22" s="234">
        <f>J24+J39</f>
        <v>884740.37</v>
      </c>
    </row>
    <row r="23" spans="1:11" ht="18" customHeight="1" x14ac:dyDescent="0.2">
      <c r="A23" s="465" t="s">
        <v>326</v>
      </c>
      <c r="B23" s="465"/>
      <c r="C23" s="465"/>
      <c r="D23" s="465"/>
      <c r="E23" s="466"/>
      <c r="F23" s="235">
        <f t="shared" ref="F23:I23" si="3">F22/(12.3*1000000)</f>
        <v>7.3520967479674793E-2</v>
      </c>
      <c r="G23" s="235">
        <f t="shared" si="3"/>
        <v>7.3371682926829274E-2</v>
      </c>
      <c r="H23" s="235">
        <f t="shared" si="3"/>
        <v>7.2869541463414636E-2</v>
      </c>
      <c r="I23" s="235">
        <f t="shared" si="3"/>
        <v>7.2668347154471555E-2</v>
      </c>
      <c r="J23" s="236">
        <f>J22/(12.3*1000000)</f>
        <v>7.1930111382113818E-2</v>
      </c>
    </row>
    <row r="24" spans="1:11" ht="18" customHeight="1" x14ac:dyDescent="0.2">
      <c r="A24" s="68"/>
      <c r="B24" s="451" t="s">
        <v>3</v>
      </c>
      <c r="C24" s="451"/>
      <c r="D24" s="451"/>
      <c r="E24" s="452"/>
      <c r="F24" s="237">
        <f t="shared" ref="F24:I24" si="4">F25+F26+F29</f>
        <v>861077.16</v>
      </c>
      <c r="G24" s="237">
        <f t="shared" si="4"/>
        <v>861783.43</v>
      </c>
      <c r="H24" s="237">
        <f t="shared" si="4"/>
        <v>850426.60000000009</v>
      </c>
      <c r="I24" s="237">
        <f t="shared" si="4"/>
        <v>826119.5</v>
      </c>
      <c r="J24" s="238">
        <f>J25+J26+J29</f>
        <v>806172.22</v>
      </c>
    </row>
    <row r="25" spans="1:11" ht="18" customHeight="1" x14ac:dyDescent="0.2">
      <c r="A25" s="68"/>
      <c r="B25" s="301"/>
      <c r="C25" s="467" t="s">
        <v>4</v>
      </c>
      <c r="D25" s="467"/>
      <c r="E25" s="468"/>
      <c r="F25" s="190">
        <v>16027.76</v>
      </c>
      <c r="G25" s="190">
        <v>16027.76</v>
      </c>
      <c r="H25" s="192">
        <v>16027.76</v>
      </c>
      <c r="I25" s="192">
        <v>16027.76</v>
      </c>
      <c r="J25" s="371">
        <v>16027.76</v>
      </c>
    </row>
    <row r="26" spans="1:11" ht="18" customHeight="1" x14ac:dyDescent="0.2">
      <c r="A26" s="68"/>
      <c r="B26" s="301"/>
      <c r="C26" s="469" t="s">
        <v>5</v>
      </c>
      <c r="D26" s="469"/>
      <c r="E26" s="470"/>
      <c r="F26" s="188">
        <f t="shared" ref="F26:I26" si="5">+F27+F28</f>
        <v>22230.609999999997</v>
      </c>
      <c r="G26" s="188">
        <f t="shared" si="5"/>
        <v>22230.609999999997</v>
      </c>
      <c r="H26" s="188">
        <f t="shared" si="5"/>
        <v>22230.609999999997</v>
      </c>
      <c r="I26" s="188">
        <f t="shared" si="5"/>
        <v>22230.609999999997</v>
      </c>
      <c r="J26" s="239">
        <f>+J27+J28</f>
        <v>22230.609999999997</v>
      </c>
    </row>
    <row r="27" spans="1:11" ht="18" customHeight="1" x14ac:dyDescent="0.2">
      <c r="A27" s="68"/>
      <c r="B27" s="301"/>
      <c r="C27" s="301"/>
      <c r="D27" s="464" t="s">
        <v>6</v>
      </c>
      <c r="E27" s="464"/>
      <c r="F27" s="188">
        <v>258.42</v>
      </c>
      <c r="G27" s="188">
        <v>258.42</v>
      </c>
      <c r="H27" s="193">
        <v>258.42</v>
      </c>
      <c r="I27" s="193">
        <v>258.42</v>
      </c>
      <c r="J27" s="234">
        <v>258.42</v>
      </c>
    </row>
    <row r="28" spans="1:11" ht="18" customHeight="1" x14ac:dyDescent="0.2">
      <c r="A28" s="68"/>
      <c r="B28" s="301"/>
      <c r="C28" s="346"/>
      <c r="D28" s="471" t="s">
        <v>7</v>
      </c>
      <c r="E28" s="472"/>
      <c r="F28" s="191">
        <v>21972.19</v>
      </c>
      <c r="G28" s="191">
        <v>21972.19</v>
      </c>
      <c r="H28" s="194">
        <v>21972.19</v>
      </c>
      <c r="I28" s="194">
        <v>21972.19</v>
      </c>
      <c r="J28" s="372">
        <v>21972.19</v>
      </c>
    </row>
    <row r="29" spans="1:11" ht="18" customHeight="1" x14ac:dyDescent="0.2">
      <c r="A29" s="68"/>
      <c r="B29" s="301"/>
      <c r="C29" s="469" t="s">
        <v>8</v>
      </c>
      <c r="D29" s="469"/>
      <c r="E29" s="470"/>
      <c r="F29" s="188">
        <f t="shared" ref="F29:I29" si="6">SUM(F30:F38)</f>
        <v>822818.79</v>
      </c>
      <c r="G29" s="188">
        <f t="shared" si="6"/>
        <v>823525.06</v>
      </c>
      <c r="H29" s="188">
        <f t="shared" si="6"/>
        <v>812168.2300000001</v>
      </c>
      <c r="I29" s="188">
        <f t="shared" si="6"/>
        <v>787861.13</v>
      </c>
      <c r="J29" s="239">
        <f>SUM(J30:J38)</f>
        <v>767913.85</v>
      </c>
    </row>
    <row r="30" spans="1:11" ht="18" customHeight="1" x14ac:dyDescent="0.2">
      <c r="A30" s="68"/>
      <c r="B30" s="301"/>
      <c r="C30" s="301"/>
      <c r="D30" s="464" t="s">
        <v>9</v>
      </c>
      <c r="E30" s="464"/>
      <c r="F30" s="188">
        <v>178726.09</v>
      </c>
      <c r="G30" s="188">
        <v>178726.09</v>
      </c>
      <c r="H30" s="193">
        <v>178726.09</v>
      </c>
      <c r="I30" s="193">
        <v>152257.39000000001</v>
      </c>
      <c r="J30" s="234">
        <v>152257.38</v>
      </c>
    </row>
    <row r="31" spans="1:11" ht="18" customHeight="1" x14ac:dyDescent="0.2">
      <c r="A31" s="68"/>
      <c r="B31" s="301"/>
      <c r="C31" s="301"/>
      <c r="D31" s="464" t="s">
        <v>10</v>
      </c>
      <c r="E31" s="464"/>
      <c r="F31" s="188">
        <v>334107.93</v>
      </c>
      <c r="G31" s="188">
        <v>334107.93</v>
      </c>
      <c r="H31" s="193">
        <v>334175.32</v>
      </c>
      <c r="I31" s="193">
        <v>334175.32</v>
      </c>
      <c r="J31" s="234">
        <v>334175.32</v>
      </c>
    </row>
    <row r="32" spans="1:11" ht="18" customHeight="1" x14ac:dyDescent="0.2">
      <c r="A32" s="68"/>
      <c r="B32" s="301"/>
      <c r="C32" s="301"/>
      <c r="D32" s="464" t="s">
        <v>11</v>
      </c>
      <c r="E32" s="464"/>
      <c r="F32" s="188">
        <v>1953.6699999999998</v>
      </c>
      <c r="G32" s="188">
        <v>1953.67</v>
      </c>
      <c r="H32" s="193">
        <v>1953.67</v>
      </c>
      <c r="I32" s="193">
        <v>1953.67</v>
      </c>
      <c r="J32" s="234">
        <v>1953.67</v>
      </c>
    </row>
    <row r="33" spans="1:10" ht="18" customHeight="1" x14ac:dyDescent="0.2">
      <c r="A33" s="68"/>
      <c r="B33" s="301"/>
      <c r="C33" s="301"/>
      <c r="D33" s="464" t="s">
        <v>13</v>
      </c>
      <c r="E33" s="464"/>
      <c r="F33" s="188">
        <v>5901.5</v>
      </c>
      <c r="G33" s="188">
        <v>3986.2</v>
      </c>
      <c r="H33" s="193">
        <v>3986.2</v>
      </c>
      <c r="I33" s="193">
        <v>1170.94</v>
      </c>
      <c r="J33" s="234">
        <v>1170.94</v>
      </c>
    </row>
    <row r="34" spans="1:10" ht="18" customHeight="1" x14ac:dyDescent="0.2">
      <c r="A34" s="68"/>
      <c r="B34" s="301"/>
      <c r="C34" s="301"/>
      <c r="D34" s="464" t="s">
        <v>325</v>
      </c>
      <c r="E34" s="464"/>
      <c r="F34" s="187">
        <v>2800.04</v>
      </c>
      <c r="G34" s="187">
        <v>2800.04</v>
      </c>
      <c r="H34" s="187">
        <v>2800.04</v>
      </c>
      <c r="I34" s="193">
        <v>2800.04</v>
      </c>
      <c r="J34" s="234">
        <v>2800.04</v>
      </c>
    </row>
    <row r="35" spans="1:10" ht="18" customHeight="1" x14ac:dyDescent="0.2">
      <c r="A35" s="68"/>
      <c r="B35" s="301"/>
      <c r="C35" s="301"/>
      <c r="D35" s="464" t="s">
        <v>12</v>
      </c>
      <c r="E35" s="464"/>
      <c r="F35" s="188">
        <v>11333.58</v>
      </c>
      <c r="G35" s="188">
        <v>11166.89</v>
      </c>
      <c r="H35" s="193">
        <v>1474.84</v>
      </c>
      <c r="I35" s="193">
        <v>1367.4</v>
      </c>
      <c r="J35" s="234">
        <v>1367.4</v>
      </c>
    </row>
    <row r="36" spans="1:10" ht="18" customHeight="1" x14ac:dyDescent="0.2">
      <c r="A36" s="68"/>
      <c r="B36" s="301"/>
      <c r="C36" s="301"/>
      <c r="D36" s="464" t="s">
        <v>14</v>
      </c>
      <c r="E36" s="464"/>
      <c r="F36" s="188">
        <v>143024.93</v>
      </c>
      <c r="G36" s="188">
        <v>143024.93</v>
      </c>
      <c r="H36" s="193">
        <v>143024.93</v>
      </c>
      <c r="I36" s="193">
        <v>145593.13</v>
      </c>
      <c r="J36" s="234">
        <v>145593.13</v>
      </c>
    </row>
    <row r="37" spans="1:10" ht="18" customHeight="1" x14ac:dyDescent="0.2">
      <c r="A37" s="68"/>
      <c r="B37" s="301"/>
      <c r="C37" s="301"/>
      <c r="D37" s="464" t="s">
        <v>15</v>
      </c>
      <c r="E37" s="464"/>
      <c r="F37" s="188">
        <v>15985.13</v>
      </c>
      <c r="G37" s="188">
        <v>15985.13</v>
      </c>
      <c r="H37" s="193">
        <v>15985.13</v>
      </c>
      <c r="I37" s="193">
        <v>15985.13</v>
      </c>
      <c r="J37" s="234">
        <v>15985.13</v>
      </c>
    </row>
    <row r="38" spans="1:10" ht="18" customHeight="1" x14ac:dyDescent="0.2">
      <c r="A38" s="120"/>
      <c r="B38" s="345"/>
      <c r="C38" s="345"/>
      <c r="D38" s="473" t="s">
        <v>7</v>
      </c>
      <c r="E38" s="474"/>
      <c r="F38" s="189">
        <v>128985.92</v>
      </c>
      <c r="G38" s="189">
        <v>131774.18</v>
      </c>
      <c r="H38" s="195">
        <v>130042.01</v>
      </c>
      <c r="I38" s="195">
        <v>132558.10999999999</v>
      </c>
      <c r="J38" s="373">
        <v>112610.84</v>
      </c>
    </row>
    <row r="39" spans="1:10" ht="18" customHeight="1" x14ac:dyDescent="0.2">
      <c r="A39" s="68"/>
      <c r="B39" s="451" t="s">
        <v>16</v>
      </c>
      <c r="C39" s="451"/>
      <c r="D39" s="451"/>
      <c r="E39" s="452"/>
      <c r="F39" s="188">
        <f t="shared" ref="F39:J39" si="7">SUM(F40:F42)</f>
        <v>43230.74</v>
      </c>
      <c r="G39" s="188">
        <f t="shared" si="7"/>
        <v>40688.269999999997</v>
      </c>
      <c r="H39" s="188">
        <f t="shared" si="7"/>
        <v>45868.76</v>
      </c>
      <c r="I39" s="188">
        <f t="shared" si="7"/>
        <v>67701.17</v>
      </c>
      <c r="J39" s="239">
        <f t="shared" si="7"/>
        <v>78568.150000000009</v>
      </c>
    </row>
    <row r="40" spans="1:10" ht="18" customHeight="1" x14ac:dyDescent="0.2">
      <c r="A40" s="68"/>
      <c r="B40" s="301"/>
      <c r="C40" s="301"/>
      <c r="D40" s="464" t="s">
        <v>18</v>
      </c>
      <c r="E40" s="464"/>
      <c r="F40" s="188">
        <v>227.7</v>
      </c>
      <c r="G40" s="188">
        <v>227.7</v>
      </c>
      <c r="H40" s="193">
        <v>227.7</v>
      </c>
      <c r="I40" s="193">
        <v>227.7</v>
      </c>
      <c r="J40" s="234">
        <v>227.7</v>
      </c>
    </row>
    <row r="41" spans="1:10" ht="18" customHeight="1" x14ac:dyDescent="0.2">
      <c r="A41" s="68"/>
      <c r="B41" s="301"/>
      <c r="C41" s="301"/>
      <c r="D41" s="464" t="s">
        <v>368</v>
      </c>
      <c r="E41" s="464"/>
      <c r="F41" s="188" t="s">
        <v>373</v>
      </c>
      <c r="G41" s="188" t="s">
        <v>373</v>
      </c>
      <c r="H41" s="187">
        <v>9860.98</v>
      </c>
      <c r="I41" s="187">
        <v>9836.0400000000009</v>
      </c>
      <c r="J41" s="234">
        <v>9836.0400000000009</v>
      </c>
    </row>
    <row r="42" spans="1:10" ht="18" customHeight="1" x14ac:dyDescent="0.2">
      <c r="A42" s="68"/>
      <c r="B42" s="301"/>
      <c r="C42" s="301"/>
      <c r="D42" s="464" t="s">
        <v>19</v>
      </c>
      <c r="E42" s="464"/>
      <c r="F42" s="188">
        <v>43003.040000000001</v>
      </c>
      <c r="G42" s="188">
        <v>40460.57</v>
      </c>
      <c r="H42" s="193">
        <v>35780.080000000002</v>
      </c>
      <c r="I42" s="193">
        <v>57637.43</v>
      </c>
      <c r="J42" s="234">
        <v>68504.41</v>
      </c>
    </row>
    <row r="43" spans="1:10" ht="8" customHeight="1" thickBot="1" x14ac:dyDescent="0.25">
      <c r="A43" s="2"/>
      <c r="B43" s="2"/>
      <c r="C43" s="2"/>
      <c r="D43" s="2"/>
      <c r="E43" s="344"/>
      <c r="F43" s="140"/>
      <c r="G43" s="140"/>
      <c r="H43" s="4"/>
      <c r="I43" s="2"/>
      <c r="J43" s="111"/>
    </row>
    <row r="44" spans="1:10" ht="8" customHeight="1" x14ac:dyDescent="0.2">
      <c r="A44" s="67"/>
      <c r="B44" s="67"/>
      <c r="C44" s="67"/>
      <c r="D44" s="67"/>
      <c r="E44" s="1"/>
      <c r="F44" s="1"/>
      <c r="G44" s="105"/>
      <c r="H44" s="67"/>
      <c r="I44" s="67"/>
    </row>
    <row r="45" spans="1:10" ht="15" customHeight="1" x14ac:dyDescent="0.2">
      <c r="A45" s="67"/>
      <c r="B45" s="67"/>
      <c r="C45" s="67" t="s">
        <v>395</v>
      </c>
      <c r="D45" s="67"/>
      <c r="E45" s="67"/>
      <c r="F45" s="67"/>
      <c r="G45" s="67"/>
      <c r="H45" s="67"/>
      <c r="I45" s="67"/>
    </row>
  </sheetData>
  <mergeCells count="37">
    <mergeCell ref="D38:E38"/>
    <mergeCell ref="B39:E39"/>
    <mergeCell ref="D40:E40"/>
    <mergeCell ref="D41:E41"/>
    <mergeCell ref="A17:J17"/>
    <mergeCell ref="A19:J19"/>
    <mergeCell ref="D42:E42"/>
    <mergeCell ref="A23:E23"/>
    <mergeCell ref="B24:E24"/>
    <mergeCell ref="C25:E25"/>
    <mergeCell ref="D37:E37"/>
    <mergeCell ref="C26:E26"/>
    <mergeCell ref="D27:E27"/>
    <mergeCell ref="D28:E28"/>
    <mergeCell ref="C29:E29"/>
    <mergeCell ref="D30:E30"/>
    <mergeCell ref="D31:E31"/>
    <mergeCell ref="D32:E32"/>
    <mergeCell ref="D33:E33"/>
    <mergeCell ref="D34:E34"/>
    <mergeCell ref="D35:E35"/>
    <mergeCell ref="D36:E36"/>
    <mergeCell ref="A1:K1"/>
    <mergeCell ref="A21:E21"/>
    <mergeCell ref="A22:E22"/>
    <mergeCell ref="A12:D12"/>
    <mergeCell ref="A3:K3"/>
    <mergeCell ref="A5:D6"/>
    <mergeCell ref="F5:F6"/>
    <mergeCell ref="E5:E6"/>
    <mergeCell ref="G5:I5"/>
    <mergeCell ref="J5:J6"/>
    <mergeCell ref="K5:K6"/>
    <mergeCell ref="A8:D8"/>
    <mergeCell ref="A9:D9"/>
    <mergeCell ref="A10:D10"/>
    <mergeCell ref="A11:D11"/>
  </mergeCells>
  <phoneticPr fontId="3"/>
  <pageMargins left="0.78740157480314965" right="0.39370078740157483" top="0.86614173228346458" bottom="0.59055118110236227" header="0.51181102362204722" footer="0.51181102362204722"/>
  <pageSetup paperSize="9" scale="98" firstPageNumber="178" orientation="portrait" useFirstPageNumber="1" horizontalDpi="400" verticalDpi="400" r:id="rId1"/>
  <headerFooter alignWithMargins="0">
    <oddHeader>&amp;L〔14〕行政・財政</oddHead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75DB1-029B-4D2C-8A91-BD0AF6B47738}">
  <dimension ref="A1:M51"/>
  <sheetViews>
    <sheetView view="pageBreakPreview" zoomScaleNormal="100" zoomScaleSheetLayoutView="100" workbookViewId="0">
      <selection activeCell="F22" sqref="F22"/>
    </sheetView>
  </sheetViews>
  <sheetFormatPr defaultColWidth="9" defaultRowHeight="12" x14ac:dyDescent="0.2"/>
  <cols>
    <col min="1" max="1" width="9.08984375" style="67" customWidth="1"/>
    <col min="2" max="13" width="7.1796875" style="67" customWidth="1"/>
    <col min="14" max="16384" width="9" style="67"/>
  </cols>
  <sheetData>
    <row r="1" spans="1:13" ht="20" customHeight="1" x14ac:dyDescent="0.2">
      <c r="A1" s="479" t="s">
        <v>400</v>
      </c>
      <c r="B1" s="479"/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</row>
    <row r="2" spans="1:13" ht="5" customHeight="1" thickBot="1" x14ac:dyDescent="0.25">
      <c r="A2" s="181"/>
      <c r="B2" s="181"/>
      <c r="C2" s="181"/>
      <c r="D2" s="181"/>
      <c r="E2" s="181"/>
      <c r="F2" s="181"/>
      <c r="G2" s="181"/>
      <c r="H2" s="181" t="s">
        <v>63</v>
      </c>
      <c r="I2" s="181"/>
      <c r="J2" s="181"/>
      <c r="K2" s="181"/>
      <c r="L2" s="181"/>
      <c r="M2" s="181"/>
    </row>
    <row r="3" spans="1:13" ht="18" customHeight="1" x14ac:dyDescent="0.2">
      <c r="A3" s="435" t="s">
        <v>81</v>
      </c>
      <c r="B3" s="480" t="s">
        <v>82</v>
      </c>
      <c r="C3" s="435"/>
      <c r="D3" s="480" t="s">
        <v>83</v>
      </c>
      <c r="E3" s="435"/>
      <c r="F3" s="480" t="s">
        <v>372</v>
      </c>
      <c r="G3" s="435"/>
      <c r="H3" s="480" t="s">
        <v>84</v>
      </c>
      <c r="I3" s="434"/>
      <c r="J3" s="482" t="s">
        <v>85</v>
      </c>
      <c r="K3" s="483"/>
      <c r="L3" s="480" t="s">
        <v>86</v>
      </c>
      <c r="M3" s="434"/>
    </row>
    <row r="4" spans="1:13" ht="18" customHeight="1" x14ac:dyDescent="0.2">
      <c r="A4" s="437"/>
      <c r="B4" s="481"/>
      <c r="C4" s="439"/>
      <c r="D4" s="481"/>
      <c r="E4" s="439"/>
      <c r="F4" s="481"/>
      <c r="G4" s="439"/>
      <c r="H4" s="481"/>
      <c r="I4" s="438"/>
      <c r="J4" s="484" t="s">
        <v>87</v>
      </c>
      <c r="K4" s="474"/>
      <c r="L4" s="481"/>
      <c r="M4" s="438"/>
    </row>
    <row r="5" spans="1:13" ht="18" customHeight="1" x14ac:dyDescent="0.2">
      <c r="A5" s="439"/>
      <c r="B5" s="353" t="s">
        <v>88</v>
      </c>
      <c r="C5" s="15" t="s">
        <v>79</v>
      </c>
      <c r="D5" s="353" t="s">
        <v>88</v>
      </c>
      <c r="E5" s="15" t="s">
        <v>79</v>
      </c>
      <c r="F5" s="353" t="s">
        <v>88</v>
      </c>
      <c r="G5" s="15" t="s">
        <v>79</v>
      </c>
      <c r="H5" s="353" t="s">
        <v>88</v>
      </c>
      <c r="I5" s="354" t="s">
        <v>79</v>
      </c>
      <c r="J5" s="353" t="s">
        <v>88</v>
      </c>
      <c r="K5" s="15" t="s">
        <v>79</v>
      </c>
      <c r="L5" s="353" t="s">
        <v>88</v>
      </c>
      <c r="M5" s="354" t="s">
        <v>79</v>
      </c>
    </row>
    <row r="6" spans="1:13" ht="8" customHeight="1" x14ac:dyDescent="0.2">
      <c r="A6" s="69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</row>
    <row r="7" spans="1:13" ht="18" customHeight="1" x14ac:dyDescent="0.2">
      <c r="A7" s="358" t="s">
        <v>389</v>
      </c>
      <c r="B7" s="68">
        <v>12</v>
      </c>
      <c r="C7" s="68">
        <v>43</v>
      </c>
      <c r="D7" s="68">
        <v>14</v>
      </c>
      <c r="E7" s="68">
        <v>44</v>
      </c>
      <c r="F7" s="68">
        <v>15</v>
      </c>
      <c r="G7" s="68">
        <v>15</v>
      </c>
      <c r="H7" s="68">
        <v>1</v>
      </c>
      <c r="I7" s="68">
        <v>3</v>
      </c>
      <c r="J7" s="68">
        <v>1</v>
      </c>
      <c r="K7" s="68">
        <v>2</v>
      </c>
      <c r="L7" s="68">
        <v>9</v>
      </c>
      <c r="M7" s="68">
        <v>27</v>
      </c>
    </row>
    <row r="8" spans="1:13" ht="18" customHeight="1" x14ac:dyDescent="0.2">
      <c r="A8" s="358" t="s">
        <v>390</v>
      </c>
      <c r="B8" s="18">
        <v>12</v>
      </c>
      <c r="C8" s="68">
        <v>23</v>
      </c>
      <c r="D8" s="68">
        <v>16</v>
      </c>
      <c r="E8" s="68">
        <v>31</v>
      </c>
      <c r="F8" s="68">
        <v>15</v>
      </c>
      <c r="G8" s="68">
        <v>15</v>
      </c>
      <c r="H8" s="68">
        <v>4</v>
      </c>
      <c r="I8" s="68">
        <v>9</v>
      </c>
      <c r="J8" s="68">
        <v>1</v>
      </c>
      <c r="K8" s="68">
        <v>2</v>
      </c>
      <c r="L8" s="68">
        <v>8</v>
      </c>
      <c r="M8" s="68">
        <v>22</v>
      </c>
    </row>
    <row r="9" spans="1:13" ht="18" customHeight="1" x14ac:dyDescent="0.2">
      <c r="A9" s="358" t="s">
        <v>391</v>
      </c>
      <c r="B9" s="18">
        <v>13</v>
      </c>
      <c r="C9" s="68">
        <v>34</v>
      </c>
      <c r="D9" s="68">
        <v>16</v>
      </c>
      <c r="E9" s="68">
        <v>34</v>
      </c>
      <c r="F9" s="68">
        <v>16</v>
      </c>
      <c r="G9" s="68">
        <v>16</v>
      </c>
      <c r="H9" s="68">
        <v>5</v>
      </c>
      <c r="I9" s="68">
        <v>7</v>
      </c>
      <c r="J9" s="68">
        <v>1</v>
      </c>
      <c r="K9" s="68">
        <v>2</v>
      </c>
      <c r="L9" s="68">
        <v>10</v>
      </c>
      <c r="M9" s="68">
        <v>22</v>
      </c>
    </row>
    <row r="10" spans="1:13" ht="18" customHeight="1" x14ac:dyDescent="0.2">
      <c r="A10" s="358" t="s">
        <v>392</v>
      </c>
      <c r="B10" s="18">
        <v>13</v>
      </c>
      <c r="C10" s="68">
        <v>31</v>
      </c>
      <c r="D10" s="68">
        <v>20</v>
      </c>
      <c r="E10" s="68">
        <v>47</v>
      </c>
      <c r="F10" s="68">
        <v>15</v>
      </c>
      <c r="G10" s="68">
        <v>15</v>
      </c>
      <c r="H10" s="68">
        <v>4</v>
      </c>
      <c r="I10" s="68">
        <v>4</v>
      </c>
      <c r="J10" s="68">
        <v>1</v>
      </c>
      <c r="K10" s="68">
        <v>2</v>
      </c>
      <c r="L10" s="68">
        <v>10</v>
      </c>
      <c r="M10" s="68">
        <v>23</v>
      </c>
    </row>
    <row r="11" spans="1:13" s="47" customFormat="1" ht="18" customHeight="1" x14ac:dyDescent="0.2">
      <c r="A11" s="360" t="s">
        <v>393</v>
      </c>
      <c r="B11" s="374">
        <v>13</v>
      </c>
      <c r="C11" s="90">
        <v>36</v>
      </c>
      <c r="D11" s="90">
        <v>18</v>
      </c>
      <c r="E11" s="90">
        <v>46</v>
      </c>
      <c r="F11" s="90">
        <v>16</v>
      </c>
      <c r="G11" s="90">
        <v>16</v>
      </c>
      <c r="H11" s="90">
        <v>2</v>
      </c>
      <c r="I11" s="90">
        <v>5</v>
      </c>
      <c r="J11" s="90">
        <v>4</v>
      </c>
      <c r="K11" s="90">
        <v>7</v>
      </c>
      <c r="L11" s="90">
        <v>11</v>
      </c>
      <c r="M11" s="90">
        <v>21</v>
      </c>
    </row>
    <row r="12" spans="1:13" ht="8" customHeight="1" thickBot="1" x14ac:dyDescent="0.25">
      <c r="A12" s="323" t="s">
        <v>59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ht="8" customHeight="1" x14ac:dyDescent="0.2"/>
    <row r="14" spans="1:13" ht="15" customHeight="1" x14ac:dyDescent="0.2">
      <c r="A14" s="67" t="s">
        <v>547</v>
      </c>
    </row>
    <row r="15" spans="1:13" ht="15" customHeight="1" x14ac:dyDescent="0.2">
      <c r="A15" s="67" t="s">
        <v>548</v>
      </c>
    </row>
    <row r="16" spans="1:13" ht="30" customHeight="1" x14ac:dyDescent="0.2"/>
    <row r="17" spans="1:12" ht="20" customHeight="1" x14ac:dyDescent="0.2">
      <c r="A17" s="478" t="s">
        <v>401</v>
      </c>
      <c r="B17" s="478"/>
      <c r="C17" s="478"/>
      <c r="D17" s="478"/>
      <c r="E17" s="478"/>
      <c r="F17" s="478"/>
      <c r="G17" s="478"/>
      <c r="H17" s="478"/>
      <c r="I17" s="478"/>
      <c r="J17" s="478"/>
      <c r="K17" s="478"/>
      <c r="L17" s="478"/>
    </row>
    <row r="18" spans="1:12" ht="5" customHeight="1" thickBot="1" x14ac:dyDescent="0.25">
      <c r="A18" s="45"/>
      <c r="B18" s="196"/>
      <c r="C18" s="196"/>
      <c r="D18" s="196"/>
      <c r="E18" s="196"/>
      <c r="F18" s="196" t="s">
        <v>63</v>
      </c>
      <c r="G18" s="196"/>
      <c r="H18" s="196"/>
      <c r="I18" s="45"/>
    </row>
    <row r="19" spans="1:12" ht="18" customHeight="1" x14ac:dyDescent="0.2">
      <c r="A19" s="434" t="s">
        <v>71</v>
      </c>
      <c r="B19" s="435"/>
      <c r="C19" s="480" t="s">
        <v>71</v>
      </c>
      <c r="D19" s="435"/>
      <c r="E19" s="486" t="s">
        <v>72</v>
      </c>
      <c r="F19" s="450"/>
      <c r="G19" s="486" t="s">
        <v>73</v>
      </c>
      <c r="H19" s="450"/>
      <c r="I19" s="486" t="s">
        <v>74</v>
      </c>
      <c r="J19" s="450"/>
      <c r="K19" s="480" t="s">
        <v>79</v>
      </c>
      <c r="L19" s="434"/>
    </row>
    <row r="20" spans="1:12" ht="18" customHeight="1" x14ac:dyDescent="0.2">
      <c r="A20" s="436"/>
      <c r="B20" s="437"/>
      <c r="C20" s="485"/>
      <c r="D20" s="437"/>
      <c r="E20" s="493" t="s">
        <v>75</v>
      </c>
      <c r="F20" s="493" t="s">
        <v>76</v>
      </c>
      <c r="G20" s="493" t="s">
        <v>75</v>
      </c>
      <c r="H20" s="493" t="s">
        <v>76</v>
      </c>
      <c r="I20" s="356" t="s">
        <v>77</v>
      </c>
      <c r="J20" s="356" t="s">
        <v>78</v>
      </c>
      <c r="K20" s="485"/>
      <c r="L20" s="436"/>
    </row>
    <row r="21" spans="1:12" ht="18" customHeight="1" x14ac:dyDescent="0.2">
      <c r="A21" s="438"/>
      <c r="B21" s="439"/>
      <c r="C21" s="481"/>
      <c r="D21" s="439"/>
      <c r="E21" s="494"/>
      <c r="F21" s="494"/>
      <c r="G21" s="494"/>
      <c r="H21" s="494"/>
      <c r="I21" s="357" t="s">
        <v>80</v>
      </c>
      <c r="J21" s="357" t="s">
        <v>80</v>
      </c>
      <c r="K21" s="481"/>
      <c r="L21" s="438"/>
    </row>
    <row r="22" spans="1:12" ht="8" customHeight="1" x14ac:dyDescent="0.2">
      <c r="A22" s="22"/>
      <c r="B22" s="340"/>
      <c r="C22" s="68"/>
      <c r="D22" s="68"/>
      <c r="E22" s="68"/>
      <c r="F22" s="68"/>
      <c r="G22" s="68"/>
      <c r="H22" s="68"/>
      <c r="I22" s="304"/>
      <c r="J22" s="304"/>
      <c r="K22" s="68"/>
    </row>
    <row r="23" spans="1:12" ht="18" customHeight="1" x14ac:dyDescent="0.2">
      <c r="A23" s="488" t="s">
        <v>389</v>
      </c>
      <c r="B23" s="489"/>
      <c r="C23" s="68">
        <v>6</v>
      </c>
      <c r="D23" s="68">
        <v>4</v>
      </c>
      <c r="E23" s="68">
        <v>4</v>
      </c>
      <c r="F23" s="68">
        <v>2</v>
      </c>
      <c r="G23" s="68">
        <v>60</v>
      </c>
      <c r="H23" s="68">
        <v>3</v>
      </c>
      <c r="I23" s="68">
        <v>15</v>
      </c>
      <c r="J23" s="68">
        <v>4</v>
      </c>
      <c r="K23" s="487">
        <v>122</v>
      </c>
      <c r="L23" s="487"/>
    </row>
    <row r="24" spans="1:12" ht="18" customHeight="1" x14ac:dyDescent="0.2">
      <c r="A24" s="488" t="s">
        <v>390</v>
      </c>
      <c r="B24" s="489"/>
      <c r="C24" s="68">
        <v>5</v>
      </c>
      <c r="D24" s="68">
        <v>4</v>
      </c>
      <c r="E24" s="68">
        <v>4</v>
      </c>
      <c r="F24" s="68">
        <v>1</v>
      </c>
      <c r="G24" s="68">
        <v>69</v>
      </c>
      <c r="H24" s="68">
        <v>2</v>
      </c>
      <c r="I24" s="68">
        <v>15</v>
      </c>
      <c r="J24" s="68">
        <v>4</v>
      </c>
      <c r="K24" s="487">
        <v>100</v>
      </c>
      <c r="L24" s="487"/>
    </row>
    <row r="25" spans="1:12" ht="18" customHeight="1" x14ac:dyDescent="0.2">
      <c r="A25" s="488" t="s">
        <v>391</v>
      </c>
      <c r="B25" s="489"/>
      <c r="C25" s="68">
        <v>5</v>
      </c>
      <c r="D25" s="68">
        <v>4</v>
      </c>
      <c r="E25" s="68">
        <v>4</v>
      </c>
      <c r="F25" s="68">
        <v>1</v>
      </c>
      <c r="G25" s="68">
        <v>76</v>
      </c>
      <c r="H25" s="68">
        <v>2</v>
      </c>
      <c r="I25" s="68">
        <v>15</v>
      </c>
      <c r="J25" s="68">
        <v>4</v>
      </c>
      <c r="K25" s="487">
        <v>107</v>
      </c>
      <c r="L25" s="487"/>
    </row>
    <row r="26" spans="1:12" ht="18" customHeight="1" x14ac:dyDescent="0.2">
      <c r="A26" s="488" t="s">
        <v>392</v>
      </c>
      <c r="B26" s="489"/>
      <c r="C26" s="68">
        <v>5</v>
      </c>
      <c r="D26" s="68">
        <v>4</v>
      </c>
      <c r="E26" s="68">
        <v>4</v>
      </c>
      <c r="F26" s="68">
        <v>1</v>
      </c>
      <c r="G26" s="68">
        <v>81</v>
      </c>
      <c r="H26" s="68">
        <v>2</v>
      </c>
      <c r="I26" s="68">
        <v>15</v>
      </c>
      <c r="J26" s="68">
        <v>4</v>
      </c>
      <c r="K26" s="487">
        <v>103</v>
      </c>
      <c r="L26" s="487"/>
    </row>
    <row r="27" spans="1:12" ht="18" customHeight="1" x14ac:dyDescent="0.2">
      <c r="A27" s="490" t="s">
        <v>393</v>
      </c>
      <c r="B27" s="491"/>
      <c r="C27" s="90">
        <v>5</v>
      </c>
      <c r="D27" s="90">
        <v>4</v>
      </c>
      <c r="E27" s="90">
        <v>4</v>
      </c>
      <c r="F27" s="90">
        <v>1</v>
      </c>
      <c r="G27" s="90">
        <v>77</v>
      </c>
      <c r="H27" s="90">
        <v>2</v>
      </c>
      <c r="I27" s="90">
        <v>15</v>
      </c>
      <c r="J27" s="90">
        <v>4</v>
      </c>
      <c r="K27" s="492">
        <v>111</v>
      </c>
      <c r="L27" s="492"/>
    </row>
    <row r="28" spans="1:12" ht="8" customHeight="1" thickBot="1" x14ac:dyDescent="0.25">
      <c r="A28" s="322" t="s">
        <v>63</v>
      </c>
      <c r="B28" s="3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8" customHeight="1" x14ac:dyDescent="0.2"/>
    <row r="30" spans="1:12" ht="15" customHeight="1" x14ac:dyDescent="0.2">
      <c r="A30" s="67" t="s">
        <v>546</v>
      </c>
    </row>
    <row r="31" spans="1:12" ht="30" customHeight="1" x14ac:dyDescent="0.2">
      <c r="A31" s="68"/>
      <c r="B31" s="100"/>
      <c r="C31" s="100"/>
      <c r="D31" s="100"/>
      <c r="E31" s="100"/>
      <c r="F31" s="100"/>
      <c r="G31" s="100"/>
      <c r="H31" s="100"/>
      <c r="I31" s="68"/>
    </row>
    <row r="32" spans="1:12" ht="20" customHeight="1" x14ac:dyDescent="0.2">
      <c r="A32" s="479" t="s">
        <v>402</v>
      </c>
      <c r="B32" s="479"/>
      <c r="C32" s="479"/>
      <c r="D32" s="479"/>
      <c r="E32" s="479"/>
      <c r="F32" s="479"/>
      <c r="G32" s="479"/>
      <c r="H32" s="479"/>
      <c r="I32" s="479"/>
      <c r="J32" s="479"/>
      <c r="K32" s="479"/>
      <c r="L32" s="479"/>
    </row>
    <row r="33" spans="1:12" ht="5" customHeight="1" x14ac:dyDescent="0.2">
      <c r="A33" s="318"/>
      <c r="B33" s="318"/>
      <c r="C33" s="318"/>
      <c r="D33" s="318"/>
      <c r="E33" s="318"/>
      <c r="F33" s="318"/>
      <c r="G33" s="318"/>
      <c r="H33" s="318"/>
      <c r="I33" s="318"/>
      <c r="J33" s="318"/>
      <c r="K33" s="318"/>
      <c r="L33" s="318"/>
    </row>
    <row r="34" spans="1:12" ht="15" customHeight="1" x14ac:dyDescent="0.2">
      <c r="A34" s="477" t="s">
        <v>403</v>
      </c>
      <c r="B34" s="477"/>
      <c r="C34" s="477"/>
      <c r="D34" s="477"/>
      <c r="E34" s="477"/>
      <c r="F34" s="477"/>
      <c r="G34" s="477"/>
      <c r="H34" s="477"/>
      <c r="I34" s="477"/>
      <c r="J34" s="477"/>
      <c r="K34" s="477"/>
      <c r="L34" s="477"/>
    </row>
    <row r="35" spans="1:12" ht="15" customHeight="1" thickBot="1" x14ac:dyDescent="0.25">
      <c r="A35" s="497" t="s">
        <v>332</v>
      </c>
      <c r="B35" s="497"/>
      <c r="C35" s="497"/>
      <c r="D35" s="497"/>
      <c r="E35" s="497"/>
      <c r="F35" s="497"/>
      <c r="G35" s="497"/>
      <c r="H35" s="497"/>
      <c r="I35" s="497"/>
      <c r="J35" s="497"/>
      <c r="K35" s="497"/>
      <c r="L35" s="497"/>
    </row>
    <row r="36" spans="1:12" ht="18" customHeight="1" x14ac:dyDescent="0.2">
      <c r="A36" s="434" t="s">
        <v>333</v>
      </c>
      <c r="B36" s="435"/>
      <c r="C36" s="480" t="s">
        <v>334</v>
      </c>
      <c r="D36" s="434"/>
      <c r="E36" s="29"/>
      <c r="F36" s="348"/>
      <c r="G36" s="348"/>
      <c r="H36" s="29"/>
      <c r="I36" s="29"/>
      <c r="J36" s="29"/>
      <c r="K36" s="29"/>
      <c r="L36" s="29"/>
    </row>
    <row r="37" spans="1:12" ht="18" customHeight="1" x14ac:dyDescent="0.2">
      <c r="A37" s="436"/>
      <c r="B37" s="437"/>
      <c r="C37" s="481"/>
      <c r="D37" s="438"/>
      <c r="E37" s="498" t="s">
        <v>327</v>
      </c>
      <c r="F37" s="499"/>
      <c r="G37" s="500" t="s">
        <v>374</v>
      </c>
      <c r="H37" s="501"/>
      <c r="I37" s="502" t="s">
        <v>375</v>
      </c>
      <c r="J37" s="499"/>
      <c r="K37" s="498" t="s">
        <v>89</v>
      </c>
      <c r="L37" s="502"/>
    </row>
    <row r="38" spans="1:12" ht="18" customHeight="1" x14ac:dyDescent="0.2">
      <c r="A38" s="436" t="s">
        <v>90</v>
      </c>
      <c r="B38" s="437"/>
      <c r="C38" s="349"/>
      <c r="D38" s="350">
        <f>SUM(E38:L38)</f>
        <v>0</v>
      </c>
      <c r="E38" s="375"/>
      <c r="F38" s="376">
        <v>0</v>
      </c>
      <c r="G38" s="375"/>
      <c r="H38" s="376">
        <v>0</v>
      </c>
      <c r="I38" s="375"/>
      <c r="J38" s="376">
        <v>0</v>
      </c>
      <c r="K38" s="375"/>
      <c r="L38" s="377">
        <v>0</v>
      </c>
    </row>
    <row r="39" spans="1:12" ht="18" customHeight="1" x14ac:dyDescent="0.2">
      <c r="A39" s="436" t="s">
        <v>91</v>
      </c>
      <c r="B39" s="437"/>
      <c r="C39" s="175"/>
      <c r="D39" s="351">
        <f t="shared" ref="D39:D48" si="0">SUM(E39:L39)</f>
        <v>1</v>
      </c>
      <c r="E39" s="378"/>
      <c r="F39" s="379">
        <v>0</v>
      </c>
      <c r="G39" s="378"/>
      <c r="H39" s="379">
        <v>1</v>
      </c>
      <c r="I39" s="378"/>
      <c r="J39" s="379">
        <v>0</v>
      </c>
      <c r="K39" s="378"/>
      <c r="L39" s="380">
        <v>0</v>
      </c>
    </row>
    <row r="40" spans="1:12" ht="18" customHeight="1" x14ac:dyDescent="0.2">
      <c r="A40" s="436" t="s">
        <v>335</v>
      </c>
      <c r="B40" s="437"/>
      <c r="C40" s="175"/>
      <c r="D40" s="351">
        <f t="shared" si="0"/>
        <v>1</v>
      </c>
      <c r="E40" s="378"/>
      <c r="F40" s="379">
        <v>0</v>
      </c>
      <c r="G40" s="378"/>
      <c r="H40" s="379">
        <v>0</v>
      </c>
      <c r="I40" s="378"/>
      <c r="J40" s="379">
        <v>1</v>
      </c>
      <c r="K40" s="378"/>
      <c r="L40" s="380">
        <v>0</v>
      </c>
    </row>
    <row r="41" spans="1:12" ht="18" customHeight="1" x14ac:dyDescent="0.2">
      <c r="A41" s="436" t="s">
        <v>336</v>
      </c>
      <c r="B41" s="437"/>
      <c r="C41" s="175"/>
      <c r="D41" s="351">
        <f t="shared" si="0"/>
        <v>0</v>
      </c>
      <c r="E41" s="378"/>
      <c r="F41" s="379">
        <v>0</v>
      </c>
      <c r="G41" s="378"/>
      <c r="H41" s="379">
        <v>0</v>
      </c>
      <c r="I41" s="378"/>
      <c r="J41" s="379">
        <v>0</v>
      </c>
      <c r="K41" s="378"/>
      <c r="L41" s="380">
        <v>0</v>
      </c>
    </row>
    <row r="42" spans="1:12" ht="18" customHeight="1" x14ac:dyDescent="0.2">
      <c r="A42" s="436" t="s">
        <v>337</v>
      </c>
      <c r="B42" s="437"/>
      <c r="C42" s="175"/>
      <c r="D42" s="351">
        <f t="shared" si="0"/>
        <v>0</v>
      </c>
      <c r="E42" s="378"/>
      <c r="F42" s="379">
        <v>0</v>
      </c>
      <c r="G42" s="378"/>
      <c r="H42" s="379">
        <v>0</v>
      </c>
      <c r="I42" s="378"/>
      <c r="J42" s="379">
        <v>0</v>
      </c>
      <c r="K42" s="378"/>
      <c r="L42" s="380">
        <v>0</v>
      </c>
    </row>
    <row r="43" spans="1:12" ht="18" customHeight="1" x14ac:dyDescent="0.2">
      <c r="A43" s="436" t="s">
        <v>338</v>
      </c>
      <c r="B43" s="437"/>
      <c r="C43" s="175"/>
      <c r="D43" s="351">
        <f t="shared" si="0"/>
        <v>3</v>
      </c>
      <c r="E43" s="378"/>
      <c r="F43" s="379">
        <v>2</v>
      </c>
      <c r="G43" s="378"/>
      <c r="H43" s="379">
        <v>1</v>
      </c>
      <c r="I43" s="378"/>
      <c r="J43" s="379">
        <v>0</v>
      </c>
      <c r="K43" s="378"/>
      <c r="L43" s="380">
        <v>0</v>
      </c>
    </row>
    <row r="44" spans="1:12" ht="18" customHeight="1" x14ac:dyDescent="0.2">
      <c r="A44" s="436" t="s">
        <v>339</v>
      </c>
      <c r="B44" s="437"/>
      <c r="C44" s="175"/>
      <c r="D44" s="351">
        <f t="shared" si="0"/>
        <v>8</v>
      </c>
      <c r="E44" s="378"/>
      <c r="F44" s="379">
        <v>3</v>
      </c>
      <c r="G44" s="378"/>
      <c r="H44" s="379">
        <v>4</v>
      </c>
      <c r="I44" s="378"/>
      <c r="J44" s="379">
        <v>1</v>
      </c>
      <c r="K44" s="378"/>
      <c r="L44" s="380">
        <v>0</v>
      </c>
    </row>
    <row r="45" spans="1:12" ht="18" customHeight="1" x14ac:dyDescent="0.2">
      <c r="A45" s="436" t="s">
        <v>340</v>
      </c>
      <c r="B45" s="437"/>
      <c r="C45" s="175"/>
      <c r="D45" s="351">
        <f t="shared" si="0"/>
        <v>4</v>
      </c>
      <c r="E45" s="378"/>
      <c r="F45" s="379">
        <v>1</v>
      </c>
      <c r="G45" s="378"/>
      <c r="H45" s="379">
        <v>0</v>
      </c>
      <c r="I45" s="378"/>
      <c r="J45" s="379">
        <v>2</v>
      </c>
      <c r="K45" s="378"/>
      <c r="L45" s="380">
        <v>1</v>
      </c>
    </row>
    <row r="46" spans="1:12" ht="18" customHeight="1" x14ac:dyDescent="0.2">
      <c r="A46" s="436" t="s">
        <v>341</v>
      </c>
      <c r="B46" s="437"/>
      <c r="C46" s="175"/>
      <c r="D46" s="351">
        <f t="shared" si="0"/>
        <v>2</v>
      </c>
      <c r="E46" s="378"/>
      <c r="F46" s="379">
        <v>1</v>
      </c>
      <c r="G46" s="378"/>
      <c r="H46" s="379">
        <v>0</v>
      </c>
      <c r="I46" s="378"/>
      <c r="J46" s="379">
        <v>0</v>
      </c>
      <c r="K46" s="378"/>
      <c r="L46" s="380">
        <v>1</v>
      </c>
    </row>
    <row r="47" spans="1:12" ht="18" customHeight="1" x14ac:dyDescent="0.2">
      <c r="A47" s="436" t="s">
        <v>92</v>
      </c>
      <c r="B47" s="437"/>
      <c r="C47" s="175"/>
      <c r="D47" s="351">
        <f t="shared" si="0"/>
        <v>1</v>
      </c>
      <c r="E47" s="378"/>
      <c r="F47" s="379">
        <v>0</v>
      </c>
      <c r="G47" s="378"/>
      <c r="H47" s="379">
        <v>1</v>
      </c>
      <c r="I47" s="378"/>
      <c r="J47" s="379">
        <v>0</v>
      </c>
      <c r="K47" s="378"/>
      <c r="L47" s="380">
        <v>0</v>
      </c>
    </row>
    <row r="48" spans="1:12" ht="18" customHeight="1" thickBot="1" x14ac:dyDescent="0.25">
      <c r="A48" s="495" t="s">
        <v>342</v>
      </c>
      <c r="B48" s="496"/>
      <c r="C48" s="173"/>
      <c r="D48" s="352">
        <f t="shared" si="0"/>
        <v>20</v>
      </c>
      <c r="E48" s="174"/>
      <c r="F48" s="174">
        <f>SUM(F38:F47)</f>
        <v>7</v>
      </c>
      <c r="G48" s="174"/>
      <c r="H48" s="174">
        <f t="shared" ref="H48" si="1">SUM(H38:H47)</f>
        <v>7</v>
      </c>
      <c r="I48" s="174"/>
      <c r="J48" s="174">
        <f t="shared" ref="J48" si="2">SUM(J38:J47)</f>
        <v>4</v>
      </c>
      <c r="K48" s="174"/>
      <c r="L48" s="174">
        <f t="shared" ref="L48" si="3">SUM(L38:L47)</f>
        <v>2</v>
      </c>
    </row>
    <row r="49" spans="1:9" ht="8" customHeight="1" x14ac:dyDescent="0.2">
      <c r="A49" s="68"/>
      <c r="B49" s="68"/>
      <c r="C49" s="171"/>
      <c r="D49" s="171"/>
      <c r="E49" s="171"/>
      <c r="F49" s="171"/>
      <c r="G49" s="171"/>
      <c r="H49" s="171"/>
      <c r="I49" s="171"/>
    </row>
    <row r="50" spans="1:9" ht="15" customHeight="1" x14ac:dyDescent="0.2">
      <c r="A50" s="68" t="s">
        <v>546</v>
      </c>
      <c r="C50" s="321"/>
      <c r="D50" s="321"/>
      <c r="E50" s="321"/>
      <c r="F50" s="321"/>
      <c r="G50" s="321"/>
      <c r="H50" s="171"/>
      <c r="I50" s="321"/>
    </row>
    <row r="51" spans="1:9" x14ac:dyDescent="0.2">
      <c r="A51" s="68"/>
      <c r="B51" s="68"/>
      <c r="C51" s="68"/>
      <c r="D51" s="68"/>
      <c r="E51" s="68"/>
      <c r="F51" s="90"/>
      <c r="G51" s="68"/>
      <c r="H51" s="68"/>
      <c r="I51" s="68"/>
    </row>
  </sheetData>
  <mergeCells count="50">
    <mergeCell ref="A35:L35"/>
    <mergeCell ref="C36:D37"/>
    <mergeCell ref="A36:B37"/>
    <mergeCell ref="E37:F37"/>
    <mergeCell ref="G37:H37"/>
    <mergeCell ref="I37:J37"/>
    <mergeCell ref="K37:L37"/>
    <mergeCell ref="A48:B48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K27:L27"/>
    <mergeCell ref="E20:E21"/>
    <mergeCell ref="F20:F21"/>
    <mergeCell ref="G20:G21"/>
    <mergeCell ref="H20:H21"/>
    <mergeCell ref="K26:L26"/>
    <mergeCell ref="A23:B23"/>
    <mergeCell ref="A24:B24"/>
    <mergeCell ref="A25:B25"/>
    <mergeCell ref="A26:B26"/>
    <mergeCell ref="A27:B27"/>
    <mergeCell ref="I19:J19"/>
    <mergeCell ref="K19:L21"/>
    <mergeCell ref="K23:L23"/>
    <mergeCell ref="K24:L24"/>
    <mergeCell ref="K25:L25"/>
    <mergeCell ref="A34:L34"/>
    <mergeCell ref="A17:L17"/>
    <mergeCell ref="A1:M1"/>
    <mergeCell ref="A3:A5"/>
    <mergeCell ref="B3:C4"/>
    <mergeCell ref="D3:E4"/>
    <mergeCell ref="F3:G4"/>
    <mergeCell ref="H3:I4"/>
    <mergeCell ref="J3:K3"/>
    <mergeCell ref="L3:M4"/>
    <mergeCell ref="J4:K4"/>
    <mergeCell ref="A19:B21"/>
    <mergeCell ref="C19:D21"/>
    <mergeCell ref="E19:F19"/>
    <mergeCell ref="G19:H19"/>
    <mergeCell ref="A32:L32"/>
  </mergeCells>
  <phoneticPr fontId="3"/>
  <pageMargins left="0.78740157480314965" right="0.39370078740157483" top="0.98425196850393704" bottom="0.59055118110236227" header="0.51181102362204722" footer="0.51181102362204722"/>
  <pageSetup paperSize="9" scale="95" firstPageNumber="179" orientation="portrait" useFirstPageNumber="1" horizontalDpi="400" verticalDpi="400" r:id="rId1"/>
  <headerFooter alignWithMargins="0">
    <oddHeader>&amp;R〔14〕行政・財政</oddHeader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92081-9EDB-45F5-8CDC-FA44D51D9AB2}">
  <dimension ref="A1:V53"/>
  <sheetViews>
    <sheetView view="pageBreakPreview" zoomScaleNormal="100" zoomScaleSheetLayoutView="100" workbookViewId="0">
      <selection activeCell="L24" sqref="L24"/>
    </sheetView>
  </sheetViews>
  <sheetFormatPr defaultColWidth="9" defaultRowHeight="12" x14ac:dyDescent="0.2"/>
  <cols>
    <col min="1" max="1" width="1.26953125" style="67" customWidth="1"/>
    <col min="2" max="2" width="1.7265625" style="67" customWidth="1"/>
    <col min="3" max="3" width="15.6328125" style="321" customWidth="1"/>
    <col min="4" max="5" width="5.08984375" style="67" customWidth="1"/>
    <col min="6" max="6" width="7.7265625" style="67" customWidth="1"/>
    <col min="7" max="8" width="6.26953125" style="21" customWidth="1"/>
    <col min="9" max="9" width="6.26953125" style="67" customWidth="1"/>
    <col min="10" max="11" width="6.26953125" style="21" customWidth="1"/>
    <col min="12" max="12" width="6.26953125" style="67" customWidth="1"/>
    <col min="13" max="14" width="6" style="21" customWidth="1"/>
    <col min="15" max="15" width="7.6328125" style="67" customWidth="1"/>
    <col min="16" max="16" width="5.6328125" style="67" customWidth="1"/>
    <col min="17" max="17" width="25.453125" style="67" customWidth="1"/>
    <col min="18" max="18" width="13.453125" style="67" customWidth="1"/>
    <col min="19" max="20" width="11.26953125" style="67" customWidth="1"/>
    <col min="21" max="22" width="12.6328125" style="67" customWidth="1"/>
    <col min="23" max="16384" width="9" style="67"/>
  </cols>
  <sheetData>
    <row r="1" spans="1:22" ht="30" customHeight="1" x14ac:dyDescent="0.2">
      <c r="A1" s="505" t="s">
        <v>404</v>
      </c>
      <c r="B1" s="505"/>
      <c r="C1" s="505"/>
      <c r="D1" s="505"/>
      <c r="E1" s="505"/>
      <c r="F1" s="505"/>
      <c r="G1" s="505"/>
      <c r="H1" s="505"/>
      <c r="I1" s="505"/>
      <c r="J1" s="505"/>
      <c r="K1" s="505"/>
      <c r="L1" s="505"/>
      <c r="M1" s="505"/>
      <c r="N1" s="505"/>
      <c r="O1" s="505"/>
      <c r="P1" s="505" t="s">
        <v>405</v>
      </c>
      <c r="Q1" s="505"/>
      <c r="R1" s="505"/>
      <c r="S1" s="505"/>
      <c r="T1" s="505"/>
      <c r="U1" s="505"/>
      <c r="V1" s="505"/>
    </row>
    <row r="2" spans="1:22" ht="18.75" customHeight="1" thickBot="1" x14ac:dyDescent="0.25">
      <c r="A2" s="310"/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506" t="s">
        <v>347</v>
      </c>
      <c r="Q2" s="506"/>
      <c r="R2" s="506"/>
      <c r="S2" s="506"/>
      <c r="T2" s="506"/>
      <c r="U2" s="506"/>
      <c r="V2" s="506"/>
    </row>
    <row r="3" spans="1:22" s="321" customFormat="1" ht="18.75" customHeight="1" x14ac:dyDescent="0.2">
      <c r="A3" s="507" t="s">
        <v>124</v>
      </c>
      <c r="B3" s="507"/>
      <c r="C3" s="508"/>
      <c r="D3" s="509" t="s">
        <v>222</v>
      </c>
      <c r="E3" s="509" t="s">
        <v>295</v>
      </c>
      <c r="F3" s="511" t="s">
        <v>125</v>
      </c>
      <c r="G3" s="512"/>
      <c r="H3" s="513"/>
      <c r="I3" s="511" t="s">
        <v>126</v>
      </c>
      <c r="J3" s="512"/>
      <c r="K3" s="513"/>
      <c r="L3" s="511" t="s">
        <v>127</v>
      </c>
      <c r="M3" s="512"/>
      <c r="N3" s="513"/>
      <c r="O3" s="514" t="s">
        <v>128</v>
      </c>
      <c r="P3" s="507" t="s">
        <v>93</v>
      </c>
      <c r="Q3" s="509" t="s">
        <v>94</v>
      </c>
      <c r="R3" s="516" t="s">
        <v>393</v>
      </c>
      <c r="S3" s="512"/>
      <c r="T3" s="513"/>
      <c r="U3" s="517" t="s">
        <v>392</v>
      </c>
      <c r="V3" s="519" t="s">
        <v>391</v>
      </c>
    </row>
    <row r="4" spans="1:22" s="321" customFormat="1" ht="18.75" customHeight="1" x14ac:dyDescent="0.2">
      <c r="A4" s="465"/>
      <c r="B4" s="465"/>
      <c r="C4" s="466"/>
      <c r="D4" s="510"/>
      <c r="E4" s="510"/>
      <c r="F4" s="240" t="s">
        <v>95</v>
      </c>
      <c r="G4" s="240" t="s">
        <v>96</v>
      </c>
      <c r="H4" s="240" t="s">
        <v>97</v>
      </c>
      <c r="I4" s="320" t="s">
        <v>95</v>
      </c>
      <c r="J4" s="320" t="s">
        <v>96</v>
      </c>
      <c r="K4" s="320" t="s">
        <v>97</v>
      </c>
      <c r="L4" s="320" t="s">
        <v>95</v>
      </c>
      <c r="M4" s="320" t="s">
        <v>96</v>
      </c>
      <c r="N4" s="320" t="s">
        <v>97</v>
      </c>
      <c r="O4" s="515"/>
      <c r="P4" s="465"/>
      <c r="Q4" s="510"/>
      <c r="R4" s="240" t="s">
        <v>95</v>
      </c>
      <c r="S4" s="240" t="s">
        <v>96</v>
      </c>
      <c r="T4" s="240" t="s">
        <v>97</v>
      </c>
      <c r="U4" s="518"/>
      <c r="V4" s="520"/>
    </row>
    <row r="5" spans="1:22" s="321" customFormat="1" ht="15" customHeight="1" x14ac:dyDescent="0.2">
      <c r="A5" s="503" t="s">
        <v>129</v>
      </c>
      <c r="B5" s="503"/>
      <c r="C5" s="504"/>
      <c r="P5" s="241"/>
      <c r="Q5" s="242" t="s">
        <v>280</v>
      </c>
      <c r="R5" s="243">
        <f>SUM(R7:R44)</f>
        <v>99878</v>
      </c>
      <c r="S5" s="244">
        <f>SUM(S7:S44)</f>
        <v>48664</v>
      </c>
      <c r="T5" s="245">
        <f>SUM(T7:T44)</f>
        <v>51214</v>
      </c>
      <c r="U5" s="245">
        <f>SUM(U7:U44)</f>
        <v>100546</v>
      </c>
      <c r="V5" s="245">
        <f>SUM(V7:V44)</f>
        <v>101461</v>
      </c>
    </row>
    <row r="6" spans="1:22" s="321" customFormat="1" ht="15" customHeight="1" x14ac:dyDescent="0.2">
      <c r="B6" s="521" t="s">
        <v>408</v>
      </c>
      <c r="C6" s="522"/>
      <c r="F6" s="71"/>
      <c r="G6" s="71"/>
      <c r="H6" s="71"/>
      <c r="J6" s="71"/>
      <c r="K6" s="71"/>
      <c r="O6" s="71"/>
      <c r="P6" s="246"/>
      <c r="Q6" s="247"/>
      <c r="R6" s="72"/>
      <c r="S6" s="73"/>
      <c r="T6" s="73"/>
      <c r="U6" s="73"/>
      <c r="V6" s="73"/>
    </row>
    <row r="7" spans="1:22" s="321" customFormat="1" ht="15" customHeight="1" x14ac:dyDescent="0.2">
      <c r="C7" s="248">
        <v>41987</v>
      </c>
      <c r="D7" s="249">
        <v>1</v>
      </c>
      <c r="E7" s="321">
        <v>3</v>
      </c>
      <c r="F7" s="112">
        <v>102926</v>
      </c>
      <c r="G7" s="113">
        <v>50584</v>
      </c>
      <c r="H7" s="113">
        <v>52342</v>
      </c>
      <c r="I7" s="112">
        <v>48459</v>
      </c>
      <c r="J7" s="113">
        <v>23215</v>
      </c>
      <c r="K7" s="113">
        <v>25244</v>
      </c>
      <c r="L7" s="250">
        <v>47.08</v>
      </c>
      <c r="M7" s="250">
        <v>45.89</v>
      </c>
      <c r="N7" s="250">
        <v>48.23</v>
      </c>
      <c r="O7" s="113">
        <v>43534</v>
      </c>
      <c r="P7" s="251" t="s">
        <v>423</v>
      </c>
      <c r="Q7" s="247" t="s">
        <v>348</v>
      </c>
      <c r="R7" s="74">
        <f>S7+T7</f>
        <v>1595</v>
      </c>
      <c r="S7" s="73">
        <v>795</v>
      </c>
      <c r="T7" s="73">
        <v>800</v>
      </c>
      <c r="U7" s="75">
        <v>1635</v>
      </c>
      <c r="V7" s="75">
        <v>1647</v>
      </c>
    </row>
    <row r="8" spans="1:22" s="321" customFormat="1" ht="15" customHeight="1" x14ac:dyDescent="0.2">
      <c r="C8" s="248">
        <v>43030</v>
      </c>
      <c r="D8" s="249">
        <v>1</v>
      </c>
      <c r="E8" s="321">
        <v>2</v>
      </c>
      <c r="F8" s="112">
        <v>104552</v>
      </c>
      <c r="G8" s="113">
        <v>51352</v>
      </c>
      <c r="H8" s="113">
        <v>53200</v>
      </c>
      <c r="I8" s="112">
        <v>46345</v>
      </c>
      <c r="J8" s="113">
        <v>22125</v>
      </c>
      <c r="K8" s="113">
        <v>24220</v>
      </c>
      <c r="L8" s="250">
        <v>44.33</v>
      </c>
      <c r="M8" s="250">
        <v>43.08</v>
      </c>
      <c r="N8" s="250">
        <v>45.53</v>
      </c>
      <c r="O8" s="113">
        <v>43183</v>
      </c>
      <c r="P8" s="251" t="s">
        <v>424</v>
      </c>
      <c r="Q8" s="247" t="s">
        <v>98</v>
      </c>
      <c r="R8" s="74">
        <f t="shared" ref="R8:R44" si="0">S8+T8</f>
        <v>3494</v>
      </c>
      <c r="S8" s="73">
        <v>1680</v>
      </c>
      <c r="T8" s="73">
        <v>1814</v>
      </c>
      <c r="U8" s="75">
        <v>3509</v>
      </c>
      <c r="V8" s="75">
        <v>3532</v>
      </c>
    </row>
    <row r="9" spans="1:22" s="252" customFormat="1" ht="15" customHeight="1" x14ac:dyDescent="0.2">
      <c r="C9" s="253" t="s">
        <v>409</v>
      </c>
      <c r="D9" s="249">
        <v>1</v>
      </c>
      <c r="E9" s="321">
        <v>3</v>
      </c>
      <c r="F9" s="112">
        <v>101908</v>
      </c>
      <c r="G9" s="113">
        <v>49688</v>
      </c>
      <c r="H9" s="113">
        <v>52220</v>
      </c>
      <c r="I9" s="112">
        <v>50696</v>
      </c>
      <c r="J9" s="113">
        <v>23788</v>
      </c>
      <c r="K9" s="113">
        <v>26908</v>
      </c>
      <c r="L9" s="250">
        <v>49.75</v>
      </c>
      <c r="M9" s="250">
        <v>47.87</v>
      </c>
      <c r="N9" s="250">
        <v>51.53</v>
      </c>
      <c r="O9" s="113">
        <v>47197</v>
      </c>
      <c r="P9" s="251" t="s">
        <v>425</v>
      </c>
      <c r="Q9" s="247" t="s">
        <v>99</v>
      </c>
      <c r="R9" s="74">
        <f t="shared" si="0"/>
        <v>2232</v>
      </c>
      <c r="S9" s="73">
        <v>1126</v>
      </c>
      <c r="T9" s="73">
        <v>1106</v>
      </c>
      <c r="U9" s="75">
        <v>2234</v>
      </c>
      <c r="V9" s="75">
        <v>2263</v>
      </c>
    </row>
    <row r="10" spans="1:22" s="321" customFormat="1" ht="15" customHeight="1" x14ac:dyDescent="0.2">
      <c r="A10" s="252"/>
      <c r="B10" s="252"/>
      <c r="C10" s="260" t="s">
        <v>410</v>
      </c>
      <c r="D10" s="257">
        <v>1</v>
      </c>
      <c r="E10" s="252">
        <v>5</v>
      </c>
      <c r="F10" s="114">
        <v>99383</v>
      </c>
      <c r="G10" s="115">
        <v>48358</v>
      </c>
      <c r="H10" s="115">
        <v>51025</v>
      </c>
      <c r="I10" s="114">
        <v>46707</v>
      </c>
      <c r="J10" s="115">
        <v>22068</v>
      </c>
      <c r="K10" s="115">
        <v>24639</v>
      </c>
      <c r="L10" s="258">
        <v>47</v>
      </c>
      <c r="M10" s="258">
        <v>45.63</v>
      </c>
      <c r="N10" s="258">
        <v>48.29</v>
      </c>
      <c r="O10" s="115">
        <v>45671</v>
      </c>
      <c r="P10" s="251" t="s">
        <v>426</v>
      </c>
      <c r="Q10" s="247" t="s">
        <v>100</v>
      </c>
      <c r="R10" s="74">
        <f t="shared" si="0"/>
        <v>2986</v>
      </c>
      <c r="S10" s="73">
        <v>1521</v>
      </c>
      <c r="T10" s="73">
        <v>1465</v>
      </c>
      <c r="U10" s="75">
        <v>2973</v>
      </c>
      <c r="V10" s="75">
        <v>3020</v>
      </c>
    </row>
    <row r="11" spans="1:22" s="321" customFormat="1" ht="15" customHeight="1" x14ac:dyDescent="0.2">
      <c r="B11" s="521" t="s">
        <v>130</v>
      </c>
      <c r="C11" s="522"/>
      <c r="D11" s="249"/>
      <c r="F11" s="113"/>
      <c r="G11" s="113"/>
      <c r="H11" s="113"/>
      <c r="I11" s="254"/>
      <c r="J11" s="113"/>
      <c r="K11" s="113"/>
      <c r="L11" s="254"/>
      <c r="M11" s="254"/>
      <c r="N11" s="254"/>
      <c r="O11" s="113"/>
      <c r="P11" s="251" t="s">
        <v>427</v>
      </c>
      <c r="Q11" s="247" t="s">
        <v>101</v>
      </c>
      <c r="R11" s="74">
        <f t="shared" si="0"/>
        <v>2175</v>
      </c>
      <c r="S11" s="73">
        <v>1033</v>
      </c>
      <c r="T11" s="73">
        <v>1142</v>
      </c>
      <c r="U11" s="75">
        <v>2159</v>
      </c>
      <c r="V11" s="75">
        <v>2095</v>
      </c>
    </row>
    <row r="12" spans="1:22" s="321" customFormat="1" ht="15" customHeight="1" x14ac:dyDescent="0.2">
      <c r="C12" s="248">
        <v>41987</v>
      </c>
      <c r="D12" s="249">
        <v>29</v>
      </c>
      <c r="E12" s="321">
        <v>132</v>
      </c>
      <c r="F12" s="112">
        <v>102926</v>
      </c>
      <c r="G12" s="113">
        <v>50584</v>
      </c>
      <c r="H12" s="113">
        <v>52342</v>
      </c>
      <c r="I12" s="112">
        <v>48450</v>
      </c>
      <c r="J12" s="113">
        <v>23207</v>
      </c>
      <c r="K12" s="113">
        <v>25243</v>
      </c>
      <c r="L12" s="250">
        <v>47.07</v>
      </c>
      <c r="M12" s="250">
        <v>45.88</v>
      </c>
      <c r="N12" s="250">
        <v>48.23</v>
      </c>
      <c r="O12" s="113">
        <v>47421</v>
      </c>
      <c r="P12" s="255"/>
      <c r="Q12" s="247"/>
      <c r="R12" s="74"/>
      <c r="S12" s="73"/>
      <c r="T12" s="73"/>
      <c r="U12" s="75"/>
      <c r="V12" s="75"/>
    </row>
    <row r="13" spans="1:22" s="252" customFormat="1" ht="15" customHeight="1" x14ac:dyDescent="0.2">
      <c r="A13" s="321"/>
      <c r="B13" s="321"/>
      <c r="C13" s="248">
        <v>43030</v>
      </c>
      <c r="D13" s="249">
        <v>28</v>
      </c>
      <c r="E13" s="321">
        <v>127</v>
      </c>
      <c r="F13" s="112">
        <v>104552</v>
      </c>
      <c r="G13" s="113">
        <v>51352</v>
      </c>
      <c r="H13" s="113">
        <v>53200</v>
      </c>
      <c r="I13" s="112">
        <v>46342</v>
      </c>
      <c r="J13" s="113">
        <v>22128</v>
      </c>
      <c r="K13" s="113">
        <v>24214</v>
      </c>
      <c r="L13" s="250">
        <v>44.32</v>
      </c>
      <c r="M13" s="250">
        <v>43.09</v>
      </c>
      <c r="N13" s="250">
        <v>45.52</v>
      </c>
      <c r="O13" s="113">
        <v>45496</v>
      </c>
      <c r="P13" s="251" t="s">
        <v>428</v>
      </c>
      <c r="Q13" s="247" t="s">
        <v>102</v>
      </c>
      <c r="R13" s="74">
        <f t="shared" si="0"/>
        <v>2025</v>
      </c>
      <c r="S13" s="73">
        <v>990</v>
      </c>
      <c r="T13" s="73">
        <v>1035</v>
      </c>
      <c r="U13" s="75">
        <v>2013</v>
      </c>
      <c r="V13" s="75">
        <v>2067</v>
      </c>
    </row>
    <row r="14" spans="1:22" s="252" customFormat="1" ht="15" customHeight="1" x14ac:dyDescent="0.2">
      <c r="C14" s="253" t="s">
        <v>409</v>
      </c>
      <c r="D14" s="249">
        <v>28</v>
      </c>
      <c r="E14" s="321">
        <v>127</v>
      </c>
      <c r="F14" s="112">
        <v>101908</v>
      </c>
      <c r="G14" s="113">
        <v>49688</v>
      </c>
      <c r="H14" s="113">
        <v>52220</v>
      </c>
      <c r="I14" s="112">
        <v>50698</v>
      </c>
      <c r="J14" s="113">
        <v>23790</v>
      </c>
      <c r="K14" s="113">
        <v>26908</v>
      </c>
      <c r="L14" s="250">
        <v>49.75</v>
      </c>
      <c r="M14" s="250">
        <v>47.88</v>
      </c>
      <c r="N14" s="250">
        <v>51.53</v>
      </c>
      <c r="O14" s="113">
        <v>49354</v>
      </c>
      <c r="P14" s="251" t="s">
        <v>429</v>
      </c>
      <c r="Q14" s="247" t="s">
        <v>103</v>
      </c>
      <c r="R14" s="74">
        <f t="shared" si="0"/>
        <v>1256</v>
      </c>
      <c r="S14" s="73">
        <v>595</v>
      </c>
      <c r="T14" s="73">
        <v>661</v>
      </c>
      <c r="U14" s="75">
        <v>1263</v>
      </c>
      <c r="V14" s="75">
        <v>1284</v>
      </c>
    </row>
    <row r="15" spans="1:22" s="321" customFormat="1" ht="15" customHeight="1" x14ac:dyDescent="0.2">
      <c r="A15" s="252"/>
      <c r="B15" s="252"/>
      <c r="C15" s="260" t="s">
        <v>410</v>
      </c>
      <c r="D15" s="257">
        <v>28</v>
      </c>
      <c r="E15" s="252">
        <v>176</v>
      </c>
      <c r="F15" s="114">
        <v>99383</v>
      </c>
      <c r="G15" s="115">
        <v>48358</v>
      </c>
      <c r="H15" s="115">
        <v>51025</v>
      </c>
      <c r="I15" s="114">
        <v>46695</v>
      </c>
      <c r="J15" s="115">
        <v>22063</v>
      </c>
      <c r="K15" s="115">
        <v>24632</v>
      </c>
      <c r="L15" s="258">
        <v>46.98</v>
      </c>
      <c r="M15" s="258">
        <v>45.62</v>
      </c>
      <c r="N15" s="258">
        <v>48.27</v>
      </c>
      <c r="O15" s="115">
        <v>45745</v>
      </c>
      <c r="P15" s="251" t="s">
        <v>430</v>
      </c>
      <c r="Q15" s="247" t="s">
        <v>104</v>
      </c>
      <c r="R15" s="74">
        <f t="shared" si="0"/>
        <v>2550</v>
      </c>
      <c r="S15" s="73">
        <v>1253</v>
      </c>
      <c r="T15" s="73">
        <v>1297</v>
      </c>
      <c r="U15" s="75">
        <v>2558</v>
      </c>
      <c r="V15" s="75">
        <v>2567</v>
      </c>
    </row>
    <row r="16" spans="1:22" s="321" customFormat="1" ht="15" customHeight="1" x14ac:dyDescent="0.2">
      <c r="A16" s="252"/>
      <c r="B16" s="252"/>
      <c r="C16" s="256"/>
      <c r="D16" s="257"/>
      <c r="E16" s="252"/>
      <c r="F16" s="114"/>
      <c r="G16" s="115"/>
      <c r="H16" s="115"/>
      <c r="I16" s="114"/>
      <c r="J16" s="115"/>
      <c r="K16" s="115"/>
      <c r="L16" s="258"/>
      <c r="M16" s="258"/>
      <c r="N16" s="258"/>
      <c r="O16" s="115"/>
      <c r="P16" s="251" t="s">
        <v>431</v>
      </c>
      <c r="Q16" s="247" t="s">
        <v>105</v>
      </c>
      <c r="R16" s="74">
        <f t="shared" si="0"/>
        <v>3363</v>
      </c>
      <c r="S16" s="73">
        <v>1682</v>
      </c>
      <c r="T16" s="73">
        <v>1681</v>
      </c>
      <c r="U16" s="75">
        <v>3412</v>
      </c>
      <c r="V16" s="75">
        <v>3441</v>
      </c>
    </row>
    <row r="17" spans="1:22" s="321" customFormat="1" ht="15" customHeight="1" x14ac:dyDescent="0.2">
      <c r="A17" s="521" t="s">
        <v>131</v>
      </c>
      <c r="B17" s="521"/>
      <c r="C17" s="522"/>
      <c r="D17" s="249"/>
      <c r="F17" s="113"/>
      <c r="G17" s="113"/>
      <c r="H17" s="113"/>
      <c r="I17" s="254"/>
      <c r="J17" s="113"/>
      <c r="K17" s="113"/>
      <c r="L17" s="254"/>
      <c r="M17" s="254"/>
      <c r="N17" s="254"/>
      <c r="O17" s="113"/>
      <c r="P17" s="255">
        <v>10</v>
      </c>
      <c r="Q17" s="247" t="s">
        <v>106</v>
      </c>
      <c r="R17" s="74">
        <f t="shared" si="0"/>
        <v>2170</v>
      </c>
      <c r="S17" s="73">
        <v>1067</v>
      </c>
      <c r="T17" s="73">
        <v>1103</v>
      </c>
      <c r="U17" s="75">
        <v>2188</v>
      </c>
      <c r="V17" s="75">
        <v>2245</v>
      </c>
    </row>
    <row r="18" spans="1:22" s="321" customFormat="1" ht="15" customHeight="1" x14ac:dyDescent="0.2">
      <c r="B18" s="521" t="s">
        <v>132</v>
      </c>
      <c r="C18" s="522"/>
      <c r="D18" s="249" t="s">
        <v>133</v>
      </c>
      <c r="F18" s="113"/>
      <c r="G18" s="113"/>
      <c r="H18" s="113"/>
      <c r="I18" s="254"/>
      <c r="J18" s="113"/>
      <c r="K18" s="113"/>
      <c r="L18" s="254"/>
      <c r="M18" s="254"/>
      <c r="N18" s="254"/>
      <c r="O18" s="113"/>
      <c r="P18" s="255"/>
      <c r="Q18" s="247"/>
      <c r="R18" s="74"/>
      <c r="S18" s="73"/>
      <c r="T18" s="73"/>
      <c r="U18" s="75"/>
      <c r="V18" s="75"/>
    </row>
    <row r="19" spans="1:22" s="321" customFormat="1" ht="15" customHeight="1" x14ac:dyDescent="0.2">
      <c r="C19" s="259" t="s">
        <v>411</v>
      </c>
      <c r="D19" s="249">
        <v>4</v>
      </c>
      <c r="E19" s="321">
        <v>9</v>
      </c>
      <c r="F19" s="113">
        <v>104603</v>
      </c>
      <c r="G19" s="113">
        <v>51352</v>
      </c>
      <c r="H19" s="113">
        <v>53251</v>
      </c>
      <c r="I19" s="113">
        <v>52308</v>
      </c>
      <c r="J19" s="113">
        <v>25025</v>
      </c>
      <c r="K19" s="113">
        <v>27283</v>
      </c>
      <c r="L19" s="250">
        <v>50.01</v>
      </c>
      <c r="M19" s="250">
        <v>48.73</v>
      </c>
      <c r="N19" s="250">
        <v>51.23</v>
      </c>
      <c r="O19" s="113">
        <v>51349</v>
      </c>
      <c r="P19" s="255">
        <v>11</v>
      </c>
      <c r="Q19" s="247" t="s">
        <v>107</v>
      </c>
      <c r="R19" s="74">
        <f t="shared" si="0"/>
        <v>1930</v>
      </c>
      <c r="S19" s="73">
        <v>925</v>
      </c>
      <c r="T19" s="73">
        <v>1005</v>
      </c>
      <c r="U19" s="75">
        <v>1958</v>
      </c>
      <c r="V19" s="75">
        <v>1995</v>
      </c>
    </row>
    <row r="20" spans="1:22" s="321" customFormat="1" ht="15" customHeight="1" x14ac:dyDescent="0.2">
      <c r="C20" s="253" t="s">
        <v>328</v>
      </c>
      <c r="D20" s="249">
        <v>4</v>
      </c>
      <c r="E20" s="321">
        <v>12</v>
      </c>
      <c r="F20" s="113">
        <v>103297</v>
      </c>
      <c r="G20" s="113">
        <v>50497</v>
      </c>
      <c r="H20" s="113">
        <v>52800</v>
      </c>
      <c r="I20" s="113">
        <v>46772</v>
      </c>
      <c r="J20" s="113">
        <v>22193</v>
      </c>
      <c r="K20" s="113">
        <v>24579</v>
      </c>
      <c r="L20" s="250">
        <v>45.28</v>
      </c>
      <c r="M20" s="250">
        <v>43.95</v>
      </c>
      <c r="N20" s="250">
        <v>46.55</v>
      </c>
      <c r="O20" s="113">
        <v>46002</v>
      </c>
      <c r="P20" s="255">
        <v>12</v>
      </c>
      <c r="Q20" s="247" t="s">
        <v>108</v>
      </c>
      <c r="R20" s="74">
        <f t="shared" si="0"/>
        <v>2795</v>
      </c>
      <c r="S20" s="73">
        <v>1306</v>
      </c>
      <c r="T20" s="73">
        <v>1489</v>
      </c>
      <c r="U20" s="75">
        <v>2788</v>
      </c>
      <c r="V20" s="75">
        <v>2828</v>
      </c>
    </row>
    <row r="21" spans="1:22" s="321" customFormat="1" ht="15" customHeight="1" x14ac:dyDescent="0.2">
      <c r="C21" s="260" t="s">
        <v>412</v>
      </c>
      <c r="D21" s="257">
        <v>4</v>
      </c>
      <c r="E21" s="252">
        <v>18</v>
      </c>
      <c r="F21" s="115">
        <v>101228</v>
      </c>
      <c r="G21" s="115">
        <v>49373</v>
      </c>
      <c r="H21" s="115">
        <v>51855</v>
      </c>
      <c r="I21" s="115">
        <v>49280</v>
      </c>
      <c r="J21" s="115">
        <v>23187</v>
      </c>
      <c r="K21" s="115">
        <v>26093</v>
      </c>
      <c r="L21" s="258">
        <v>48.68</v>
      </c>
      <c r="M21" s="258">
        <v>46.96</v>
      </c>
      <c r="N21" s="258">
        <v>50.32</v>
      </c>
      <c r="O21" s="115">
        <v>47913</v>
      </c>
      <c r="P21" s="255">
        <v>13</v>
      </c>
      <c r="Q21" s="247" t="s">
        <v>109</v>
      </c>
      <c r="R21" s="74">
        <f t="shared" si="0"/>
        <v>4234</v>
      </c>
      <c r="S21" s="73">
        <v>2075</v>
      </c>
      <c r="T21" s="73">
        <v>2159</v>
      </c>
      <c r="U21" s="75">
        <v>4278</v>
      </c>
      <c r="V21" s="75">
        <v>4299</v>
      </c>
    </row>
    <row r="22" spans="1:22" s="321" customFormat="1" ht="15" customHeight="1" x14ac:dyDescent="0.2">
      <c r="B22" s="521" t="s">
        <v>134</v>
      </c>
      <c r="C22" s="522"/>
      <c r="D22" s="249"/>
      <c r="F22" s="113"/>
      <c r="G22" s="113"/>
      <c r="H22" s="113"/>
      <c r="I22" s="254"/>
      <c r="J22" s="113"/>
      <c r="K22" s="113"/>
      <c r="L22" s="254"/>
      <c r="M22" s="254"/>
      <c r="N22" s="254"/>
      <c r="O22" s="113"/>
      <c r="P22" s="255">
        <v>14</v>
      </c>
      <c r="Q22" s="247" t="s">
        <v>110</v>
      </c>
      <c r="R22" s="74">
        <f t="shared" si="0"/>
        <v>1808</v>
      </c>
      <c r="S22" s="73">
        <v>878</v>
      </c>
      <c r="T22" s="73">
        <v>930</v>
      </c>
      <c r="U22" s="75">
        <v>1857</v>
      </c>
      <c r="V22" s="75">
        <v>1843</v>
      </c>
    </row>
    <row r="23" spans="1:22" s="321" customFormat="1" ht="15" customHeight="1" x14ac:dyDescent="0.2">
      <c r="C23" s="259" t="s">
        <v>411</v>
      </c>
      <c r="D23" s="249">
        <v>48</v>
      </c>
      <c r="E23" s="321">
        <v>164</v>
      </c>
      <c r="F23" s="113">
        <v>104603</v>
      </c>
      <c r="G23" s="113">
        <v>51352</v>
      </c>
      <c r="H23" s="113">
        <v>53251</v>
      </c>
      <c r="I23" s="113">
        <v>52299</v>
      </c>
      <c r="J23" s="113">
        <v>25023</v>
      </c>
      <c r="K23" s="113">
        <v>27276</v>
      </c>
      <c r="L23" s="250">
        <v>50</v>
      </c>
      <c r="M23" s="250">
        <v>48.73</v>
      </c>
      <c r="N23" s="250">
        <v>51.22</v>
      </c>
      <c r="O23" s="113">
        <v>50945</v>
      </c>
      <c r="P23" s="255">
        <v>15</v>
      </c>
      <c r="Q23" s="247" t="s">
        <v>111</v>
      </c>
      <c r="R23" s="74">
        <f t="shared" si="0"/>
        <v>2552</v>
      </c>
      <c r="S23" s="73">
        <v>1291</v>
      </c>
      <c r="T23" s="73">
        <v>1261</v>
      </c>
      <c r="U23" s="75">
        <v>2545</v>
      </c>
      <c r="V23" s="75">
        <v>2590</v>
      </c>
    </row>
    <row r="24" spans="1:22" s="252" customFormat="1" ht="15" customHeight="1" x14ac:dyDescent="0.2">
      <c r="A24" s="321"/>
      <c r="B24" s="321"/>
      <c r="C24" s="253" t="s">
        <v>328</v>
      </c>
      <c r="D24" s="249">
        <v>50</v>
      </c>
      <c r="E24" s="321">
        <v>155</v>
      </c>
      <c r="F24" s="261">
        <v>103297</v>
      </c>
      <c r="G24" s="113">
        <v>50497</v>
      </c>
      <c r="H24" s="113">
        <v>52800</v>
      </c>
      <c r="I24" s="113">
        <v>46762</v>
      </c>
      <c r="J24" s="113">
        <v>22188</v>
      </c>
      <c r="K24" s="113">
        <v>24574</v>
      </c>
      <c r="L24" s="250">
        <v>45.27</v>
      </c>
      <c r="M24" s="250">
        <v>43.94</v>
      </c>
      <c r="N24" s="250">
        <v>46.54</v>
      </c>
      <c r="O24" s="113">
        <v>45397</v>
      </c>
      <c r="P24" s="255"/>
      <c r="Q24" s="247"/>
      <c r="R24" s="74"/>
      <c r="S24" s="73"/>
      <c r="T24" s="73"/>
      <c r="U24" s="75"/>
      <c r="V24" s="75"/>
    </row>
    <row r="25" spans="1:22" s="321" customFormat="1" ht="15" customHeight="1" x14ac:dyDescent="0.2">
      <c r="C25" s="260" t="s">
        <v>412</v>
      </c>
      <c r="D25" s="257">
        <v>50</v>
      </c>
      <c r="E25" s="252">
        <v>178</v>
      </c>
      <c r="F25" s="262">
        <v>101228</v>
      </c>
      <c r="G25" s="115">
        <v>49373</v>
      </c>
      <c r="H25" s="115">
        <v>51855</v>
      </c>
      <c r="I25" s="115">
        <v>49271</v>
      </c>
      <c r="J25" s="115">
        <v>23181</v>
      </c>
      <c r="K25" s="115">
        <v>26090</v>
      </c>
      <c r="L25" s="258">
        <v>48.67</v>
      </c>
      <c r="M25" s="258">
        <v>46.95</v>
      </c>
      <c r="N25" s="258">
        <v>50.31</v>
      </c>
      <c r="O25" s="115">
        <v>47879</v>
      </c>
      <c r="P25" s="255">
        <v>16</v>
      </c>
      <c r="Q25" s="247" t="s">
        <v>112</v>
      </c>
      <c r="R25" s="74">
        <f t="shared" si="0"/>
        <v>2885</v>
      </c>
      <c r="S25" s="73">
        <v>1400</v>
      </c>
      <c r="T25" s="73">
        <v>1485</v>
      </c>
      <c r="U25" s="75">
        <v>2936</v>
      </c>
      <c r="V25" s="75">
        <v>2902</v>
      </c>
    </row>
    <row r="26" spans="1:22" s="321" customFormat="1" ht="15" customHeight="1" x14ac:dyDescent="0.2">
      <c r="A26" s="252"/>
      <c r="B26" s="252"/>
      <c r="C26" s="263"/>
      <c r="D26" s="257"/>
      <c r="E26" s="252"/>
      <c r="F26" s="262"/>
      <c r="G26" s="115"/>
      <c r="H26" s="115"/>
      <c r="I26" s="115"/>
      <c r="J26" s="115"/>
      <c r="K26" s="115"/>
      <c r="L26" s="258"/>
      <c r="M26" s="258"/>
      <c r="N26" s="258"/>
      <c r="O26" s="115"/>
      <c r="P26" s="255">
        <v>17</v>
      </c>
      <c r="Q26" s="247" t="s">
        <v>349</v>
      </c>
      <c r="R26" s="74">
        <f t="shared" si="0"/>
        <v>1655</v>
      </c>
      <c r="S26" s="73">
        <v>779</v>
      </c>
      <c r="T26" s="73">
        <v>876</v>
      </c>
      <c r="U26" s="75">
        <v>1656</v>
      </c>
      <c r="V26" s="75">
        <v>1680</v>
      </c>
    </row>
    <row r="27" spans="1:22" s="321" customFormat="1" ht="15" customHeight="1" x14ac:dyDescent="0.2">
      <c r="A27" s="521" t="s">
        <v>135</v>
      </c>
      <c r="B27" s="521"/>
      <c r="C27" s="522"/>
      <c r="D27" s="249" t="s">
        <v>133</v>
      </c>
      <c r="F27" s="113"/>
      <c r="G27" s="113"/>
      <c r="H27" s="113"/>
      <c r="I27" s="254"/>
      <c r="J27" s="113"/>
      <c r="K27" s="113"/>
      <c r="L27" s="254"/>
      <c r="M27" s="254"/>
      <c r="N27" s="254"/>
      <c r="O27" s="113"/>
      <c r="P27" s="255">
        <v>18</v>
      </c>
      <c r="Q27" s="247" t="s">
        <v>113</v>
      </c>
      <c r="R27" s="74">
        <f t="shared" si="0"/>
        <v>2392</v>
      </c>
      <c r="S27" s="73">
        <v>1111</v>
      </c>
      <c r="T27" s="73">
        <v>1281</v>
      </c>
      <c r="U27" s="75">
        <v>2413</v>
      </c>
      <c r="V27" s="75">
        <v>2434</v>
      </c>
    </row>
    <row r="28" spans="1:22" s="321" customFormat="1" ht="15" customHeight="1" x14ac:dyDescent="0.2">
      <c r="C28" s="264">
        <v>42330</v>
      </c>
      <c r="D28" s="249">
        <v>1</v>
      </c>
      <c r="E28" s="321">
        <v>3</v>
      </c>
      <c r="F28" s="113">
        <v>101036</v>
      </c>
      <c r="G28" s="113">
        <v>49563</v>
      </c>
      <c r="H28" s="113">
        <v>51473</v>
      </c>
      <c r="I28" s="113">
        <v>39228</v>
      </c>
      <c r="J28" s="113">
        <v>18986</v>
      </c>
      <c r="K28" s="113">
        <v>20242</v>
      </c>
      <c r="L28" s="250">
        <v>38.83</v>
      </c>
      <c r="M28" s="250">
        <v>38.31</v>
      </c>
      <c r="N28" s="250">
        <v>39.33</v>
      </c>
      <c r="O28" s="113">
        <v>38807</v>
      </c>
      <c r="P28" s="255">
        <v>19</v>
      </c>
      <c r="Q28" s="247" t="s">
        <v>269</v>
      </c>
      <c r="R28" s="74">
        <f t="shared" si="0"/>
        <v>2240</v>
      </c>
      <c r="S28" s="73">
        <v>1116</v>
      </c>
      <c r="T28" s="73">
        <v>1124</v>
      </c>
      <c r="U28" s="75">
        <v>2264</v>
      </c>
      <c r="V28" s="75">
        <v>2255</v>
      </c>
    </row>
    <row r="29" spans="1:22" s="252" customFormat="1" ht="15" customHeight="1" x14ac:dyDescent="0.2">
      <c r="A29" s="321"/>
      <c r="B29" s="321"/>
      <c r="C29" s="259" t="s">
        <v>413</v>
      </c>
      <c r="D29" s="249">
        <v>1</v>
      </c>
      <c r="E29" s="321">
        <v>2</v>
      </c>
      <c r="F29" s="113">
        <v>102271</v>
      </c>
      <c r="G29" s="113">
        <v>49943</v>
      </c>
      <c r="H29" s="113">
        <v>52328</v>
      </c>
      <c r="I29" s="113">
        <v>42549</v>
      </c>
      <c r="J29" s="113">
        <v>20042</v>
      </c>
      <c r="K29" s="113">
        <v>22507</v>
      </c>
      <c r="L29" s="250">
        <v>41.6</v>
      </c>
      <c r="M29" s="250">
        <v>40.130000000000003</v>
      </c>
      <c r="N29" s="250">
        <v>43.01</v>
      </c>
      <c r="O29" s="113">
        <v>42131</v>
      </c>
      <c r="P29" s="255">
        <v>20</v>
      </c>
      <c r="Q29" s="247" t="s">
        <v>114</v>
      </c>
      <c r="R29" s="74">
        <f t="shared" si="0"/>
        <v>3234</v>
      </c>
      <c r="S29" s="73">
        <v>1565</v>
      </c>
      <c r="T29" s="73">
        <v>1669</v>
      </c>
      <c r="U29" s="75">
        <v>3250</v>
      </c>
      <c r="V29" s="75">
        <v>3275</v>
      </c>
    </row>
    <row r="30" spans="1:22" s="321" customFormat="1" ht="15" customHeight="1" x14ac:dyDescent="0.2">
      <c r="C30" s="260" t="s">
        <v>414</v>
      </c>
      <c r="D30" s="257">
        <v>1</v>
      </c>
      <c r="E30" s="252">
        <v>6</v>
      </c>
      <c r="F30" s="115">
        <v>99052</v>
      </c>
      <c r="G30" s="115">
        <v>48312</v>
      </c>
      <c r="H30" s="115">
        <v>50740</v>
      </c>
      <c r="I30" s="115">
        <v>36985</v>
      </c>
      <c r="J30" s="115">
        <v>17061</v>
      </c>
      <c r="K30" s="115">
        <v>19924</v>
      </c>
      <c r="L30" s="258">
        <v>37.340000000000003</v>
      </c>
      <c r="M30" s="258">
        <v>35.31</v>
      </c>
      <c r="N30" s="258">
        <v>39.270000000000003</v>
      </c>
      <c r="O30" s="115">
        <v>36403</v>
      </c>
      <c r="P30" s="255"/>
      <c r="Q30" s="247"/>
      <c r="R30" s="74"/>
      <c r="S30" s="73"/>
      <c r="T30" s="73"/>
      <c r="U30" s="75"/>
      <c r="V30" s="75"/>
    </row>
    <row r="31" spans="1:22" s="321" customFormat="1" ht="15" customHeight="1" x14ac:dyDescent="0.2">
      <c r="A31" s="252"/>
      <c r="B31" s="252"/>
      <c r="C31" s="265"/>
      <c r="D31" s="257"/>
      <c r="E31" s="252"/>
      <c r="F31" s="115"/>
      <c r="G31" s="115"/>
      <c r="H31" s="115"/>
      <c r="I31" s="115"/>
      <c r="J31" s="115"/>
      <c r="K31" s="115"/>
      <c r="L31" s="258"/>
      <c r="M31" s="258"/>
      <c r="N31" s="258"/>
      <c r="O31" s="115"/>
      <c r="P31" s="255">
        <v>21</v>
      </c>
      <c r="Q31" s="247" t="s">
        <v>115</v>
      </c>
      <c r="R31" s="74">
        <f t="shared" si="0"/>
        <v>2815</v>
      </c>
      <c r="S31" s="73">
        <v>1367</v>
      </c>
      <c r="T31" s="73">
        <v>1448</v>
      </c>
      <c r="U31" s="75">
        <v>2803</v>
      </c>
      <c r="V31" s="75">
        <v>2813</v>
      </c>
    </row>
    <row r="32" spans="1:22" s="321" customFormat="1" ht="15" customHeight="1" x14ac:dyDescent="0.2">
      <c r="A32" s="521" t="s">
        <v>136</v>
      </c>
      <c r="B32" s="521"/>
      <c r="C32" s="522"/>
      <c r="D32" s="249" t="s">
        <v>133</v>
      </c>
      <c r="F32" s="113"/>
      <c r="G32" s="113"/>
      <c r="H32" s="113"/>
      <c r="I32" s="254"/>
      <c r="J32" s="113"/>
      <c r="K32" s="113"/>
      <c r="L32" s="254"/>
      <c r="M32" s="254"/>
      <c r="N32" s="254"/>
      <c r="O32" s="113"/>
      <c r="P32" s="255">
        <v>22</v>
      </c>
      <c r="Q32" s="247" t="s">
        <v>116</v>
      </c>
      <c r="R32" s="74">
        <f t="shared" si="0"/>
        <v>3306</v>
      </c>
      <c r="S32" s="73">
        <v>1709</v>
      </c>
      <c r="T32" s="73">
        <v>1597</v>
      </c>
      <c r="U32" s="75">
        <v>3332</v>
      </c>
      <c r="V32" s="75">
        <v>3350</v>
      </c>
    </row>
    <row r="33" spans="1:22" s="321" customFormat="1" ht="15" customHeight="1" x14ac:dyDescent="0.2">
      <c r="C33" s="264" t="s">
        <v>415</v>
      </c>
      <c r="D33" s="249">
        <v>1</v>
      </c>
      <c r="E33" s="321">
        <v>3</v>
      </c>
      <c r="F33" s="112">
        <v>103592</v>
      </c>
      <c r="G33" s="113">
        <v>50850</v>
      </c>
      <c r="H33" s="113">
        <v>52742</v>
      </c>
      <c r="I33" s="112">
        <v>40816</v>
      </c>
      <c r="J33" s="113">
        <v>19167</v>
      </c>
      <c r="K33" s="113">
        <v>21649</v>
      </c>
      <c r="L33" s="250">
        <v>39.4</v>
      </c>
      <c r="M33" s="250">
        <v>37.69</v>
      </c>
      <c r="N33" s="250">
        <v>41.05</v>
      </c>
      <c r="O33" s="113">
        <v>40237</v>
      </c>
      <c r="P33" s="255">
        <v>23</v>
      </c>
      <c r="Q33" s="247" t="s">
        <v>117</v>
      </c>
      <c r="R33" s="74">
        <f t="shared" si="0"/>
        <v>5360</v>
      </c>
      <c r="S33" s="73">
        <v>2707</v>
      </c>
      <c r="T33" s="73">
        <v>2653</v>
      </c>
      <c r="U33" s="75">
        <v>5367</v>
      </c>
      <c r="V33" s="75">
        <v>5457</v>
      </c>
    </row>
    <row r="34" spans="1:22" s="252" customFormat="1" ht="15" customHeight="1" x14ac:dyDescent="0.2">
      <c r="A34" s="321"/>
      <c r="B34" s="321"/>
      <c r="C34" s="259" t="s">
        <v>413</v>
      </c>
      <c r="D34" s="249">
        <v>1</v>
      </c>
      <c r="E34" s="321">
        <v>1</v>
      </c>
      <c r="F34" s="112" t="s">
        <v>329</v>
      </c>
      <c r="G34" s="113"/>
      <c r="H34" s="113"/>
      <c r="I34" s="112"/>
      <c r="J34" s="113"/>
      <c r="K34" s="113"/>
      <c r="L34" s="250"/>
      <c r="M34" s="250"/>
      <c r="N34" s="250"/>
      <c r="O34" s="113"/>
      <c r="P34" s="255">
        <v>24</v>
      </c>
      <c r="Q34" s="247" t="s">
        <v>118</v>
      </c>
      <c r="R34" s="74">
        <f t="shared" si="0"/>
        <v>2559</v>
      </c>
      <c r="S34" s="73">
        <v>1276</v>
      </c>
      <c r="T34" s="73">
        <v>1283</v>
      </c>
      <c r="U34" s="75">
        <v>2590</v>
      </c>
      <c r="V34" s="75">
        <v>2596</v>
      </c>
    </row>
    <row r="35" spans="1:22" s="321" customFormat="1" ht="15" customHeight="1" x14ac:dyDescent="0.2">
      <c r="B35" s="266"/>
      <c r="C35" s="260" t="s">
        <v>414</v>
      </c>
      <c r="D35" s="257">
        <v>1</v>
      </c>
      <c r="E35" s="252">
        <v>2</v>
      </c>
      <c r="F35" s="267">
        <v>99051</v>
      </c>
      <c r="G35" s="267">
        <v>48312</v>
      </c>
      <c r="H35" s="267">
        <v>50739</v>
      </c>
      <c r="I35" s="267">
        <v>36626</v>
      </c>
      <c r="J35" s="267">
        <v>16918</v>
      </c>
      <c r="K35" s="267">
        <v>19708</v>
      </c>
      <c r="L35" s="252">
        <v>36.979999999999997</v>
      </c>
      <c r="M35" s="252">
        <v>35.020000000000003</v>
      </c>
      <c r="N35" s="252">
        <v>38.840000000000003</v>
      </c>
      <c r="O35" s="267">
        <v>34327</v>
      </c>
      <c r="P35" s="255">
        <v>25</v>
      </c>
      <c r="Q35" s="247" t="s">
        <v>119</v>
      </c>
      <c r="R35" s="74">
        <f t="shared" si="0"/>
        <v>3532</v>
      </c>
      <c r="S35" s="73">
        <v>1695</v>
      </c>
      <c r="T35" s="73">
        <v>1837</v>
      </c>
      <c r="U35" s="75">
        <v>3374</v>
      </c>
      <c r="V35" s="75">
        <v>3357</v>
      </c>
    </row>
    <row r="36" spans="1:22" s="321" customFormat="1" ht="15" customHeight="1" x14ac:dyDescent="0.2">
      <c r="A36" s="252"/>
      <c r="B36" s="252"/>
      <c r="C36" s="268"/>
      <c r="D36" s="257"/>
      <c r="E36" s="252"/>
      <c r="F36" s="114"/>
      <c r="G36" s="115"/>
      <c r="H36" s="115"/>
      <c r="I36" s="114"/>
      <c r="J36" s="115"/>
      <c r="K36" s="115"/>
      <c r="L36" s="258"/>
      <c r="M36" s="258"/>
      <c r="N36" s="258"/>
      <c r="O36" s="115"/>
      <c r="P36" s="255"/>
      <c r="Q36" s="247"/>
      <c r="R36" s="74"/>
      <c r="S36" s="73"/>
      <c r="T36" s="73"/>
      <c r="U36" s="75"/>
      <c r="V36" s="75"/>
    </row>
    <row r="37" spans="1:22" s="321" customFormat="1" ht="15" customHeight="1" x14ac:dyDescent="0.2">
      <c r="A37" s="521" t="s">
        <v>137</v>
      </c>
      <c r="B37" s="521"/>
      <c r="C37" s="522"/>
      <c r="D37" s="249" t="s">
        <v>133</v>
      </c>
      <c r="F37" s="113"/>
      <c r="G37" s="113"/>
      <c r="H37" s="113"/>
      <c r="I37" s="254"/>
      <c r="J37" s="113"/>
      <c r="K37" s="113"/>
      <c r="L37" s="254"/>
      <c r="M37" s="254"/>
      <c r="N37" s="254"/>
      <c r="O37" s="113"/>
      <c r="P37" s="255">
        <v>26</v>
      </c>
      <c r="Q37" s="247" t="s">
        <v>120</v>
      </c>
      <c r="R37" s="74">
        <f t="shared" si="0"/>
        <v>3829</v>
      </c>
      <c r="S37" s="73">
        <v>1855</v>
      </c>
      <c r="T37" s="73">
        <v>1974</v>
      </c>
      <c r="U37" s="75">
        <v>3865</v>
      </c>
      <c r="V37" s="75">
        <v>3907</v>
      </c>
    </row>
    <row r="38" spans="1:22" s="321" customFormat="1" ht="15" customHeight="1" x14ac:dyDescent="0.2">
      <c r="C38" s="269" t="s">
        <v>416</v>
      </c>
      <c r="D38" s="249">
        <v>1</v>
      </c>
      <c r="E38" s="321">
        <v>2</v>
      </c>
      <c r="F38" s="113">
        <v>101679</v>
      </c>
      <c r="G38" s="113">
        <v>49956</v>
      </c>
      <c r="H38" s="113">
        <v>51723</v>
      </c>
      <c r="I38" s="113">
        <v>28234</v>
      </c>
      <c r="J38" s="113">
        <v>13213</v>
      </c>
      <c r="K38" s="113">
        <v>15021</v>
      </c>
      <c r="L38" s="250">
        <v>27.77</v>
      </c>
      <c r="M38" s="250">
        <v>26.45</v>
      </c>
      <c r="N38" s="250">
        <v>29.04</v>
      </c>
      <c r="O38" s="113">
        <v>27442</v>
      </c>
      <c r="P38" s="255">
        <v>27</v>
      </c>
      <c r="Q38" s="247" t="s">
        <v>121</v>
      </c>
      <c r="R38" s="74">
        <f t="shared" si="0"/>
        <v>6046</v>
      </c>
      <c r="S38" s="73">
        <v>2934</v>
      </c>
      <c r="T38" s="73">
        <v>3112</v>
      </c>
      <c r="U38" s="75">
        <v>6166</v>
      </c>
      <c r="V38" s="75">
        <v>6257</v>
      </c>
    </row>
    <row r="39" spans="1:22" s="252" customFormat="1" ht="15" customHeight="1" x14ac:dyDescent="0.2">
      <c r="A39" s="321"/>
      <c r="B39" s="321"/>
      <c r="C39" s="253" t="s">
        <v>417</v>
      </c>
      <c r="D39" s="249">
        <v>1</v>
      </c>
      <c r="E39" s="321">
        <v>2</v>
      </c>
      <c r="F39" s="113">
        <v>103580</v>
      </c>
      <c r="G39" s="113">
        <v>50845</v>
      </c>
      <c r="H39" s="113">
        <v>52735</v>
      </c>
      <c r="I39" s="113">
        <v>40793</v>
      </c>
      <c r="J39" s="113">
        <v>19155</v>
      </c>
      <c r="K39" s="113">
        <v>21638</v>
      </c>
      <c r="L39" s="250">
        <v>39.380000000000003</v>
      </c>
      <c r="M39" s="250">
        <v>37.67</v>
      </c>
      <c r="N39" s="250">
        <v>41.03</v>
      </c>
      <c r="O39" s="113">
        <v>40223</v>
      </c>
      <c r="P39" s="255">
        <v>28</v>
      </c>
      <c r="Q39" s="247" t="s">
        <v>122</v>
      </c>
      <c r="R39" s="74">
        <f t="shared" si="0"/>
        <v>5688</v>
      </c>
      <c r="S39" s="73">
        <v>2754</v>
      </c>
      <c r="T39" s="73">
        <v>2934</v>
      </c>
      <c r="U39" s="75">
        <v>5742</v>
      </c>
      <c r="V39" s="75">
        <v>5813</v>
      </c>
    </row>
    <row r="40" spans="1:22" s="321" customFormat="1" ht="15" customHeight="1" x14ac:dyDescent="0.2">
      <c r="C40" s="260" t="s">
        <v>418</v>
      </c>
      <c r="D40" s="257">
        <v>1</v>
      </c>
      <c r="E40" s="252">
        <v>2</v>
      </c>
      <c r="F40" s="115">
        <v>101552</v>
      </c>
      <c r="G40" s="115">
        <v>49561</v>
      </c>
      <c r="H40" s="115">
        <v>51991</v>
      </c>
      <c r="I40" s="115">
        <v>30183</v>
      </c>
      <c r="J40" s="115">
        <v>14203</v>
      </c>
      <c r="K40" s="115">
        <v>15980</v>
      </c>
      <c r="L40" s="258">
        <v>29.72</v>
      </c>
      <c r="M40" s="258">
        <v>28.66</v>
      </c>
      <c r="N40" s="258">
        <v>30.74</v>
      </c>
      <c r="O40" s="115">
        <v>29695</v>
      </c>
      <c r="P40" s="255">
        <v>29</v>
      </c>
      <c r="Q40" s="247" t="s">
        <v>123</v>
      </c>
      <c r="R40" s="74">
        <f t="shared" si="0"/>
        <v>5896</v>
      </c>
      <c r="S40" s="73">
        <v>2909</v>
      </c>
      <c r="T40" s="73">
        <v>2987</v>
      </c>
      <c r="U40" s="75">
        <v>5880</v>
      </c>
      <c r="V40" s="75">
        <v>5946</v>
      </c>
    </row>
    <row r="41" spans="1:22" s="321" customFormat="1" ht="15" customHeight="1" x14ac:dyDescent="0.2">
      <c r="C41" s="260" t="s">
        <v>419</v>
      </c>
      <c r="D41" s="257">
        <v>1</v>
      </c>
      <c r="E41" s="252">
        <v>2</v>
      </c>
      <c r="F41" s="115">
        <v>98491</v>
      </c>
      <c r="G41" s="115">
        <v>47891</v>
      </c>
      <c r="H41" s="115">
        <v>50600</v>
      </c>
      <c r="I41" s="115">
        <v>27228</v>
      </c>
      <c r="J41" s="115">
        <v>12838</v>
      </c>
      <c r="K41" s="115">
        <v>14390</v>
      </c>
      <c r="L41" s="258">
        <v>27.65</v>
      </c>
      <c r="M41" s="258">
        <v>26.81</v>
      </c>
      <c r="N41" s="258">
        <v>28.44</v>
      </c>
      <c r="O41" s="115">
        <v>26529</v>
      </c>
      <c r="P41" s="255">
        <v>30</v>
      </c>
      <c r="Q41" s="247" t="s">
        <v>406</v>
      </c>
      <c r="R41" s="74">
        <f t="shared" si="0"/>
        <v>7318</v>
      </c>
      <c r="S41" s="73">
        <v>3507</v>
      </c>
      <c r="T41" s="73">
        <v>3811</v>
      </c>
      <c r="U41" s="75">
        <v>7418</v>
      </c>
      <c r="V41" s="75">
        <v>7497</v>
      </c>
    </row>
    <row r="42" spans="1:22" s="321" customFormat="1" ht="15" customHeight="1" x14ac:dyDescent="0.2">
      <c r="A42" s="252"/>
      <c r="B42" s="252"/>
      <c r="C42" s="270"/>
      <c r="D42" s="257"/>
      <c r="E42" s="252"/>
      <c r="F42" s="115"/>
      <c r="G42" s="115"/>
      <c r="H42" s="115"/>
      <c r="I42" s="115"/>
      <c r="J42" s="115"/>
      <c r="K42" s="115"/>
      <c r="L42" s="258"/>
      <c r="M42" s="258"/>
      <c r="N42" s="258"/>
      <c r="O42" s="115"/>
      <c r="P42" s="255"/>
      <c r="Q42" s="247"/>
      <c r="R42" s="74"/>
      <c r="S42" s="73"/>
      <c r="T42" s="73"/>
      <c r="U42" s="75"/>
      <c r="V42" s="75"/>
    </row>
    <row r="43" spans="1:22" s="252" customFormat="1" ht="15" customHeight="1" x14ac:dyDescent="0.2">
      <c r="A43" s="521" t="s">
        <v>138</v>
      </c>
      <c r="B43" s="521"/>
      <c r="C43" s="522"/>
      <c r="D43" s="249"/>
      <c r="E43" s="321"/>
      <c r="F43" s="113"/>
      <c r="G43" s="113"/>
      <c r="H43" s="113"/>
      <c r="I43" s="254"/>
      <c r="J43" s="113"/>
      <c r="K43" s="113"/>
      <c r="L43" s="254"/>
      <c r="M43" s="254"/>
      <c r="N43" s="254"/>
      <c r="O43" s="113"/>
      <c r="P43" s="255">
        <v>31</v>
      </c>
      <c r="Q43" s="271" t="s">
        <v>407</v>
      </c>
      <c r="R43" s="74">
        <f t="shared" si="0"/>
        <v>2026</v>
      </c>
      <c r="S43" s="73">
        <v>917</v>
      </c>
      <c r="T43" s="73">
        <v>1109</v>
      </c>
      <c r="U43" s="75">
        <v>2123</v>
      </c>
      <c r="V43" s="75">
        <v>2162</v>
      </c>
    </row>
    <row r="44" spans="1:22" s="321" customFormat="1" ht="15" customHeight="1" x14ac:dyDescent="0.2">
      <c r="B44" s="272"/>
      <c r="C44" s="253" t="s">
        <v>420</v>
      </c>
      <c r="D44" s="249">
        <v>21</v>
      </c>
      <c r="E44" s="321">
        <v>27</v>
      </c>
      <c r="F44" s="112">
        <v>102669</v>
      </c>
      <c r="G44" s="113">
        <v>50458</v>
      </c>
      <c r="H44" s="113">
        <v>52211</v>
      </c>
      <c r="I44" s="112">
        <v>43065</v>
      </c>
      <c r="J44" s="113">
        <v>19736</v>
      </c>
      <c r="K44" s="113">
        <v>23329</v>
      </c>
      <c r="L44" s="250">
        <v>41.95</v>
      </c>
      <c r="M44" s="250">
        <v>39.11</v>
      </c>
      <c r="N44" s="250">
        <v>44.68</v>
      </c>
      <c r="O44" s="113">
        <v>42523</v>
      </c>
      <c r="P44" s="273">
        <v>32</v>
      </c>
      <c r="Q44" s="247" t="s">
        <v>369</v>
      </c>
      <c r="R44" s="74">
        <f t="shared" si="0"/>
        <v>1932</v>
      </c>
      <c r="S44" s="73">
        <v>846</v>
      </c>
      <c r="T44" s="73">
        <v>1086</v>
      </c>
      <c r="U44" s="75">
        <v>1997</v>
      </c>
      <c r="V44" s="75">
        <v>2044</v>
      </c>
    </row>
    <row r="45" spans="1:22" s="321" customFormat="1" ht="15" customHeight="1" x14ac:dyDescent="0.2">
      <c r="C45" s="253" t="s">
        <v>421</v>
      </c>
      <c r="D45" s="249">
        <v>20</v>
      </c>
      <c r="E45" s="321">
        <v>24</v>
      </c>
      <c r="F45" s="112">
        <v>102071</v>
      </c>
      <c r="G45" s="113">
        <v>49825</v>
      </c>
      <c r="H45" s="113">
        <v>52246</v>
      </c>
      <c r="I45" s="112">
        <v>41619</v>
      </c>
      <c r="J45" s="113">
        <v>19025</v>
      </c>
      <c r="K45" s="113">
        <v>22594</v>
      </c>
      <c r="L45" s="250">
        <v>40.770000000000003</v>
      </c>
      <c r="M45" s="250">
        <v>38.18</v>
      </c>
      <c r="N45" s="250">
        <v>43.25</v>
      </c>
      <c r="O45" s="113">
        <v>41100</v>
      </c>
      <c r="P45" s="273"/>
      <c r="Q45" s="247"/>
      <c r="R45" s="74"/>
      <c r="S45" s="73"/>
      <c r="T45" s="73"/>
      <c r="U45" s="75"/>
      <c r="V45" s="75"/>
    </row>
    <row r="46" spans="1:22" s="321" customFormat="1" ht="15" customHeight="1" x14ac:dyDescent="0.2">
      <c r="A46" s="252"/>
      <c r="B46" s="252"/>
      <c r="C46" s="260" t="s">
        <v>422</v>
      </c>
      <c r="D46" s="257">
        <v>20</v>
      </c>
      <c r="E46" s="252">
        <v>24</v>
      </c>
      <c r="F46" s="114">
        <v>99041</v>
      </c>
      <c r="G46" s="115">
        <v>48291</v>
      </c>
      <c r="H46" s="115">
        <v>50750</v>
      </c>
      <c r="I46" s="114">
        <v>36986</v>
      </c>
      <c r="J46" s="115">
        <v>16876</v>
      </c>
      <c r="K46" s="115">
        <v>20110</v>
      </c>
      <c r="L46" s="258">
        <v>37.340000000000003</v>
      </c>
      <c r="M46" s="258">
        <v>34.950000000000003</v>
      </c>
      <c r="N46" s="258">
        <v>39.630000000000003</v>
      </c>
      <c r="O46" s="115">
        <v>36554</v>
      </c>
      <c r="P46" s="273"/>
      <c r="Q46" s="247"/>
      <c r="R46" s="74"/>
      <c r="S46" s="73"/>
      <c r="T46" s="73"/>
      <c r="U46" s="75"/>
      <c r="V46" s="75"/>
    </row>
    <row r="47" spans="1:22" s="321" customFormat="1" ht="15" customHeight="1" thickBot="1" x14ac:dyDescent="0.25">
      <c r="A47" s="274"/>
      <c r="B47" s="274"/>
      <c r="C47" s="275"/>
      <c r="D47" s="276"/>
      <c r="E47" s="276"/>
      <c r="F47" s="78"/>
      <c r="G47" s="79"/>
      <c r="H47" s="79"/>
      <c r="I47" s="78"/>
      <c r="J47" s="79"/>
      <c r="K47" s="79"/>
      <c r="L47" s="277"/>
      <c r="M47" s="277"/>
      <c r="N47" s="277"/>
      <c r="O47" s="79"/>
      <c r="P47" s="278"/>
      <c r="Q47" s="279"/>
      <c r="R47" s="80"/>
      <c r="S47" s="81"/>
      <c r="T47" s="81"/>
      <c r="U47" s="81"/>
      <c r="V47" s="81"/>
    </row>
    <row r="48" spans="1:22" ht="12" customHeight="1" x14ac:dyDescent="0.2">
      <c r="A48" s="321"/>
      <c r="B48" s="321"/>
      <c r="C48" s="252"/>
      <c r="D48" s="252"/>
      <c r="E48" s="252"/>
      <c r="F48" s="76"/>
      <c r="G48" s="77"/>
      <c r="H48" s="77"/>
      <c r="I48" s="76"/>
      <c r="J48" s="77"/>
      <c r="K48" s="77"/>
      <c r="L48" s="280"/>
      <c r="M48" s="280"/>
      <c r="N48" s="280"/>
      <c r="O48" s="77"/>
      <c r="P48" s="29"/>
      <c r="Q48" s="281"/>
      <c r="R48" s="281"/>
      <c r="S48" s="281"/>
      <c r="T48" s="281"/>
      <c r="U48" s="82"/>
      <c r="V48" s="82"/>
    </row>
    <row r="49" spans="1:22" ht="12" customHeight="1" x14ac:dyDescent="0.2">
      <c r="A49" s="67" t="s">
        <v>281</v>
      </c>
      <c r="B49" s="321"/>
      <c r="D49" s="321"/>
      <c r="E49" s="321"/>
      <c r="F49" s="321"/>
      <c r="G49" s="321"/>
      <c r="H49" s="77"/>
      <c r="I49" s="76"/>
      <c r="J49" s="77"/>
      <c r="K49" s="77"/>
      <c r="L49" s="280"/>
      <c r="M49" s="280"/>
      <c r="N49" s="280"/>
      <c r="O49" s="77"/>
      <c r="P49" s="67" t="s">
        <v>283</v>
      </c>
      <c r="Q49" s="321"/>
      <c r="R49" s="321"/>
      <c r="S49" s="282"/>
      <c r="T49" s="282"/>
      <c r="U49" s="321"/>
      <c r="V49" s="321"/>
    </row>
    <row r="50" spans="1:22" x14ac:dyDescent="0.2">
      <c r="A50" s="67" t="s">
        <v>282</v>
      </c>
      <c r="B50" s="321"/>
      <c r="D50" s="321"/>
      <c r="E50" s="321"/>
      <c r="F50" s="321"/>
      <c r="G50" s="321"/>
      <c r="H50" s="321"/>
      <c r="I50" s="321"/>
      <c r="J50" s="321"/>
      <c r="K50" s="321"/>
      <c r="L50" s="321"/>
      <c r="M50" s="321"/>
      <c r="N50" s="321"/>
      <c r="O50" s="321"/>
    </row>
    <row r="52" spans="1:22" ht="14" x14ac:dyDescent="0.2">
      <c r="C52" s="46"/>
      <c r="F52" s="283"/>
    </row>
    <row r="53" spans="1:22" ht="14" x14ac:dyDescent="0.2">
      <c r="C53" s="46"/>
      <c r="F53" s="283"/>
    </row>
  </sheetData>
  <mergeCells count="25">
    <mergeCell ref="A32:C32"/>
    <mergeCell ref="A37:C37"/>
    <mergeCell ref="A43:C43"/>
    <mergeCell ref="B6:C6"/>
    <mergeCell ref="B11:C11"/>
    <mergeCell ref="A17:C17"/>
    <mergeCell ref="B18:C18"/>
    <mergeCell ref="B22:C22"/>
    <mergeCell ref="A27:C27"/>
    <mergeCell ref="A5:C5"/>
    <mergeCell ref="A1:O1"/>
    <mergeCell ref="P1:V1"/>
    <mergeCell ref="P2:V2"/>
    <mergeCell ref="A3:C4"/>
    <mergeCell ref="D3:D4"/>
    <mergeCell ref="E3:E4"/>
    <mergeCell ref="F3:H3"/>
    <mergeCell ref="I3:K3"/>
    <mergeCell ref="L3:N3"/>
    <mergeCell ref="O3:O4"/>
    <mergeCell ref="P3:P4"/>
    <mergeCell ref="Q3:Q4"/>
    <mergeCell ref="R3:T3"/>
    <mergeCell ref="U3:U4"/>
    <mergeCell ref="V3:V4"/>
  </mergeCells>
  <phoneticPr fontId="3"/>
  <pageMargins left="0.51181102362204722" right="0.51181102362204722" top="0.98425196850393704" bottom="0.59055118110236227" header="0.51181102362204722" footer="0.51181102362204722"/>
  <pageSetup paperSize="9" scale="93" firstPageNumber="180" orientation="portrait" useFirstPageNumber="1" verticalDpi="400" r:id="rId1"/>
  <headerFooter differentOddEven="1" alignWithMargins="0">
    <oddHeader>&amp;L〔14〕行政・財政</oddHeader>
    <oddFooter>&amp;C&amp;P</oddFooter>
    <evenHeader>&amp;R〔14〕行政・財政</evenHeader>
    <evenFooter>&amp;C&amp;P</evenFooter>
  </headerFooter>
  <colBreaks count="1" manualBreakCount="1">
    <brk id="15" max="49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W39"/>
  <sheetViews>
    <sheetView view="pageBreakPreview" zoomScaleNormal="100" zoomScaleSheetLayoutView="100" workbookViewId="0">
      <selection activeCell="J6" sqref="J6:L6"/>
    </sheetView>
  </sheetViews>
  <sheetFormatPr defaultColWidth="9" defaultRowHeight="12" x14ac:dyDescent="0.2"/>
  <cols>
    <col min="1" max="18" width="4.6328125" style="30" customWidth="1"/>
    <col min="19" max="22" width="4.08984375" style="30" customWidth="1"/>
    <col min="23" max="16384" width="9" style="30"/>
  </cols>
  <sheetData>
    <row r="1" spans="1:20" ht="20" customHeight="1" x14ac:dyDescent="0.2">
      <c r="A1" s="565" t="s">
        <v>558</v>
      </c>
      <c r="B1" s="565"/>
      <c r="C1" s="565"/>
      <c r="D1" s="565"/>
      <c r="E1" s="565"/>
      <c r="F1" s="565"/>
      <c r="G1" s="565"/>
      <c r="H1" s="565"/>
      <c r="I1" s="565"/>
      <c r="J1" s="565"/>
      <c r="K1" s="565"/>
      <c r="L1" s="565"/>
      <c r="M1" s="565"/>
      <c r="N1" s="565"/>
      <c r="O1" s="565"/>
      <c r="P1" s="565"/>
      <c r="Q1" s="565"/>
      <c r="R1" s="565"/>
      <c r="S1" s="565"/>
      <c r="T1" s="565"/>
    </row>
    <row r="2" spans="1:20" ht="8" customHeight="1" thickBot="1" x14ac:dyDescent="0.25">
      <c r="A2" s="476"/>
      <c r="B2" s="476"/>
      <c r="C2" s="476"/>
      <c r="D2" s="476"/>
      <c r="E2" s="476"/>
      <c r="F2" s="476"/>
      <c r="G2" s="476"/>
      <c r="H2" s="476"/>
      <c r="I2" s="476"/>
      <c r="J2" s="476"/>
      <c r="K2" s="476"/>
      <c r="L2" s="476"/>
      <c r="M2" s="476"/>
      <c r="N2" s="476"/>
      <c r="O2" s="476"/>
      <c r="P2" s="476"/>
      <c r="Q2" s="476"/>
      <c r="R2" s="476"/>
      <c r="S2" s="476"/>
    </row>
    <row r="3" spans="1:20" ht="18" customHeight="1" x14ac:dyDescent="0.2">
      <c r="A3" s="525" t="s">
        <v>139</v>
      </c>
      <c r="B3" s="525"/>
      <c r="C3" s="526"/>
      <c r="D3" s="531" t="s">
        <v>382</v>
      </c>
      <c r="E3" s="532"/>
      <c r="F3" s="533"/>
      <c r="G3" s="531" t="s">
        <v>383</v>
      </c>
      <c r="H3" s="532"/>
      <c r="I3" s="533"/>
      <c r="J3" s="531" t="s">
        <v>384</v>
      </c>
      <c r="K3" s="532"/>
      <c r="L3" s="533"/>
      <c r="M3" s="531" t="s">
        <v>385</v>
      </c>
      <c r="N3" s="532"/>
      <c r="O3" s="532"/>
      <c r="P3" s="528" t="s">
        <v>432</v>
      </c>
      <c r="Q3" s="529"/>
      <c r="R3" s="529"/>
    </row>
    <row r="4" spans="1:20" ht="8" customHeight="1" x14ac:dyDescent="0.2">
      <c r="A4" s="393"/>
      <c r="B4" s="393"/>
      <c r="C4" s="394"/>
      <c r="D4" s="393"/>
      <c r="E4" s="393"/>
      <c r="F4" s="393"/>
      <c r="G4" s="393"/>
      <c r="H4" s="393"/>
      <c r="I4" s="393"/>
      <c r="J4" s="393"/>
      <c r="K4" s="393"/>
      <c r="L4" s="393"/>
      <c r="M4" s="393"/>
      <c r="N4" s="393"/>
      <c r="O4" s="393"/>
      <c r="P4" s="393"/>
      <c r="Q4" s="393"/>
      <c r="R4" s="393"/>
      <c r="S4" s="67"/>
    </row>
    <row r="5" spans="1:20" ht="18" customHeight="1" x14ac:dyDescent="0.2">
      <c r="A5" s="523" t="s">
        <v>140</v>
      </c>
      <c r="B5" s="523"/>
      <c r="C5" s="524"/>
      <c r="D5" s="530">
        <f t="shared" ref="D5" si="0">SUM(D6:F7)</f>
        <v>825</v>
      </c>
      <c r="E5" s="530"/>
      <c r="F5" s="530"/>
      <c r="G5" s="530">
        <f t="shared" ref="G5" si="1">SUM(G6:I7)</f>
        <v>826</v>
      </c>
      <c r="H5" s="530"/>
      <c r="I5" s="530"/>
      <c r="J5" s="530">
        <f t="shared" ref="J5" si="2">SUM(J6:L7)</f>
        <v>830</v>
      </c>
      <c r="K5" s="530"/>
      <c r="L5" s="530"/>
      <c r="M5" s="530">
        <f t="shared" ref="M5" si="3">SUM(M6:O7)</f>
        <v>839</v>
      </c>
      <c r="N5" s="530"/>
      <c r="O5" s="530"/>
      <c r="P5" s="527">
        <f>SUM(P6:R7)</f>
        <v>824</v>
      </c>
      <c r="Q5" s="527"/>
      <c r="R5" s="527"/>
    </row>
    <row r="6" spans="1:20" ht="18" customHeight="1" x14ac:dyDescent="0.2">
      <c r="A6" s="523" t="s">
        <v>96</v>
      </c>
      <c r="B6" s="523"/>
      <c r="C6" s="524"/>
      <c r="D6" s="530">
        <v>510</v>
      </c>
      <c r="E6" s="530"/>
      <c r="F6" s="530"/>
      <c r="G6" s="530">
        <v>512</v>
      </c>
      <c r="H6" s="530"/>
      <c r="I6" s="530"/>
      <c r="J6" s="530">
        <v>521</v>
      </c>
      <c r="K6" s="530"/>
      <c r="L6" s="530"/>
      <c r="M6" s="530">
        <v>533</v>
      </c>
      <c r="N6" s="530"/>
      <c r="O6" s="530"/>
      <c r="P6" s="527">
        <v>528</v>
      </c>
      <c r="Q6" s="527"/>
      <c r="R6" s="527"/>
    </row>
    <row r="7" spans="1:20" ht="18" customHeight="1" x14ac:dyDescent="0.2">
      <c r="A7" s="523" t="s">
        <v>97</v>
      </c>
      <c r="B7" s="523"/>
      <c r="C7" s="524"/>
      <c r="D7" s="530">
        <v>315</v>
      </c>
      <c r="E7" s="530"/>
      <c r="F7" s="530"/>
      <c r="G7" s="530">
        <v>314</v>
      </c>
      <c r="H7" s="530"/>
      <c r="I7" s="530"/>
      <c r="J7" s="530">
        <v>309</v>
      </c>
      <c r="K7" s="530"/>
      <c r="L7" s="530"/>
      <c r="M7" s="530">
        <v>306</v>
      </c>
      <c r="N7" s="530"/>
      <c r="O7" s="530"/>
      <c r="P7" s="527">
        <v>296</v>
      </c>
      <c r="Q7" s="527"/>
      <c r="R7" s="527"/>
    </row>
    <row r="8" spans="1:20" ht="8" customHeight="1" thickBot="1" x14ac:dyDescent="0.25">
      <c r="A8" s="131"/>
      <c r="B8" s="131"/>
      <c r="C8" s="395"/>
      <c r="D8" s="131"/>
      <c r="E8" s="131"/>
      <c r="F8" s="131"/>
      <c r="G8" s="131"/>
      <c r="H8" s="131"/>
      <c r="I8" s="131"/>
      <c r="J8" s="131"/>
      <c r="K8" s="131"/>
      <c r="L8" s="131"/>
      <c r="M8" s="131"/>
      <c r="N8" s="131"/>
      <c r="O8" s="131"/>
      <c r="P8" s="131"/>
      <c r="Q8" s="131"/>
      <c r="R8" s="131"/>
      <c r="S8" s="68"/>
    </row>
    <row r="9" spans="1:20" ht="8" customHeight="1" x14ac:dyDescent="0.2">
      <c r="A9" s="128"/>
      <c r="B9" s="128"/>
      <c r="C9" s="128"/>
      <c r="D9" s="396"/>
      <c r="E9" s="397"/>
      <c r="F9" s="397"/>
      <c r="G9" s="397"/>
      <c r="H9" s="397"/>
      <c r="I9" s="397"/>
      <c r="J9" s="397"/>
      <c r="K9" s="397"/>
      <c r="L9" s="397"/>
      <c r="M9" s="397"/>
      <c r="N9" s="397"/>
      <c r="O9" s="397"/>
      <c r="P9" s="397"/>
      <c r="Q9" s="397"/>
      <c r="R9" s="398"/>
    </row>
    <row r="10" spans="1:20" ht="15" customHeight="1" x14ac:dyDescent="0.2">
      <c r="A10" s="45" t="s">
        <v>350</v>
      </c>
      <c r="B10" s="45"/>
      <c r="C10" s="45"/>
      <c r="D10" s="130"/>
      <c r="E10" s="397"/>
      <c r="F10" s="397"/>
      <c r="G10" s="397"/>
      <c r="H10" s="397"/>
      <c r="I10" s="397"/>
      <c r="J10" s="397"/>
      <c r="K10" s="397"/>
      <c r="L10" s="397"/>
      <c r="M10" s="397"/>
      <c r="N10" s="397"/>
      <c r="O10" s="397"/>
      <c r="P10" s="397"/>
      <c r="Q10" s="397"/>
      <c r="R10" s="397"/>
    </row>
    <row r="11" spans="1:20" ht="50" customHeight="1" x14ac:dyDescent="0.2"/>
    <row r="12" spans="1:20" ht="20" customHeight="1" x14ac:dyDescent="0.2">
      <c r="A12" s="565" t="s">
        <v>559</v>
      </c>
      <c r="B12" s="565"/>
      <c r="C12" s="565"/>
      <c r="D12" s="565"/>
      <c r="E12" s="565"/>
      <c r="F12" s="565"/>
      <c r="G12" s="565"/>
      <c r="H12" s="565"/>
      <c r="I12" s="565"/>
      <c r="J12" s="565"/>
      <c r="K12" s="565"/>
      <c r="L12" s="565"/>
      <c r="M12" s="565"/>
      <c r="N12" s="565"/>
      <c r="O12" s="565"/>
      <c r="P12" s="565"/>
      <c r="Q12" s="565"/>
      <c r="R12" s="565"/>
      <c r="S12" s="565"/>
      <c r="T12" s="565"/>
    </row>
    <row r="13" spans="1:20" ht="8" customHeight="1" x14ac:dyDescent="0.2">
      <c r="A13" s="476"/>
      <c r="B13" s="476"/>
      <c r="C13" s="476"/>
      <c r="D13" s="476"/>
      <c r="E13" s="476"/>
      <c r="F13" s="476"/>
      <c r="G13" s="476"/>
      <c r="H13" s="476"/>
      <c r="I13" s="476"/>
      <c r="J13" s="476"/>
      <c r="K13" s="476"/>
      <c r="L13" s="476"/>
      <c r="M13" s="476"/>
      <c r="N13" s="476"/>
      <c r="O13" s="476"/>
      <c r="P13" s="476"/>
      <c r="Q13" s="476"/>
      <c r="R13" s="476"/>
      <c r="S13" s="476"/>
    </row>
    <row r="14" spans="1:20" ht="13" x14ac:dyDescent="0.2">
      <c r="A14" s="566" t="s">
        <v>560</v>
      </c>
      <c r="B14" s="566"/>
      <c r="C14" s="566"/>
      <c r="D14" s="566"/>
      <c r="E14" s="566"/>
      <c r="F14" s="566"/>
      <c r="G14" s="566"/>
      <c r="H14" s="566"/>
      <c r="I14" s="566"/>
      <c r="J14" s="566"/>
      <c r="K14" s="566"/>
      <c r="L14" s="566"/>
      <c r="M14" s="566"/>
      <c r="N14" s="566"/>
      <c r="O14" s="566"/>
      <c r="P14" s="566"/>
      <c r="Q14" s="566"/>
      <c r="R14" s="566"/>
      <c r="S14" s="566"/>
      <c r="T14" s="566"/>
    </row>
    <row r="15" spans="1:20" ht="8" customHeight="1" thickBot="1" x14ac:dyDescent="0.25">
      <c r="A15" s="476"/>
      <c r="B15" s="476"/>
      <c r="C15" s="476"/>
      <c r="D15" s="476"/>
      <c r="E15" s="476"/>
      <c r="F15" s="476"/>
      <c r="G15" s="476"/>
      <c r="H15" s="476"/>
      <c r="I15" s="476"/>
      <c r="J15" s="476"/>
      <c r="K15" s="476"/>
      <c r="L15" s="476"/>
      <c r="M15" s="476"/>
      <c r="N15" s="476"/>
      <c r="O15" s="476"/>
      <c r="P15" s="476"/>
      <c r="Q15" s="476"/>
      <c r="R15" s="476"/>
      <c r="S15" s="476"/>
    </row>
    <row r="16" spans="1:20" ht="18" customHeight="1" x14ac:dyDescent="0.2">
      <c r="A16" s="561" t="s">
        <v>160</v>
      </c>
      <c r="B16" s="561"/>
      <c r="C16" s="562"/>
      <c r="D16" s="558" t="s">
        <v>433</v>
      </c>
      <c r="E16" s="559"/>
      <c r="F16" s="560"/>
      <c r="G16" s="558" t="s">
        <v>434</v>
      </c>
      <c r="H16" s="559"/>
      <c r="I16" s="560"/>
      <c r="J16" s="558" t="s">
        <v>435</v>
      </c>
      <c r="K16" s="559"/>
      <c r="L16" s="560"/>
      <c r="M16" s="558" t="s">
        <v>436</v>
      </c>
      <c r="N16" s="559"/>
      <c r="O16" s="560"/>
      <c r="P16" s="556" t="s">
        <v>392</v>
      </c>
      <c r="Q16" s="557"/>
      <c r="R16" s="557"/>
    </row>
    <row r="17" spans="1:23" ht="18" customHeight="1" x14ac:dyDescent="0.2">
      <c r="A17" s="563"/>
      <c r="B17" s="563"/>
      <c r="C17" s="564"/>
      <c r="D17" s="392" t="s">
        <v>161</v>
      </c>
      <c r="E17" s="399" t="s">
        <v>162</v>
      </c>
      <c r="F17" s="399" t="s">
        <v>163</v>
      </c>
      <c r="G17" s="392" t="s">
        <v>161</v>
      </c>
      <c r="H17" s="399" t="s">
        <v>162</v>
      </c>
      <c r="I17" s="399" t="s">
        <v>163</v>
      </c>
      <c r="J17" s="392" t="s">
        <v>161</v>
      </c>
      <c r="K17" s="399" t="s">
        <v>162</v>
      </c>
      <c r="L17" s="399" t="s">
        <v>163</v>
      </c>
      <c r="M17" s="392" t="s">
        <v>2</v>
      </c>
      <c r="N17" s="399" t="s">
        <v>96</v>
      </c>
      <c r="O17" s="399" t="s">
        <v>97</v>
      </c>
      <c r="P17" s="400" t="s">
        <v>2</v>
      </c>
      <c r="Q17" s="401" t="s">
        <v>96</v>
      </c>
      <c r="R17" s="402" t="s">
        <v>97</v>
      </c>
      <c r="V17" s="121"/>
    </row>
    <row r="18" spans="1:23" s="121" customFormat="1" ht="8" customHeight="1" x14ac:dyDescent="0.2">
      <c r="A18" s="393"/>
      <c r="B18" s="393"/>
      <c r="C18" s="394"/>
      <c r="D18" s="393"/>
      <c r="E18" s="393"/>
      <c r="F18" s="393"/>
      <c r="G18" s="393"/>
      <c r="H18" s="393"/>
      <c r="I18" s="393"/>
      <c r="J18" s="393"/>
      <c r="K18" s="393"/>
      <c r="L18" s="393"/>
      <c r="M18" s="393"/>
      <c r="N18" s="393"/>
      <c r="O18" s="393"/>
      <c r="P18" s="393"/>
      <c r="Q18" s="393"/>
      <c r="R18" s="393"/>
      <c r="S18" s="68"/>
    </row>
    <row r="19" spans="1:23" ht="18" customHeight="1" x14ac:dyDescent="0.2">
      <c r="A19" s="523" t="s">
        <v>164</v>
      </c>
      <c r="B19" s="523"/>
      <c r="C19" s="524"/>
      <c r="D19" s="129">
        <f>SUM(E19:F19)</f>
        <v>44</v>
      </c>
      <c r="E19" s="128">
        <v>20</v>
      </c>
      <c r="F19" s="128">
        <v>24</v>
      </c>
      <c r="G19" s="128">
        <f>SUM(H19:I19)</f>
        <v>24</v>
      </c>
      <c r="H19" s="128">
        <v>17</v>
      </c>
      <c r="I19" s="128">
        <v>7</v>
      </c>
      <c r="J19" s="128">
        <f>SUM(K19:L19)</f>
        <v>48</v>
      </c>
      <c r="K19" s="128">
        <v>35</v>
      </c>
      <c r="L19" s="128">
        <v>13</v>
      </c>
      <c r="M19" s="128">
        <f>SUM(N19:O19)</f>
        <v>30</v>
      </c>
      <c r="N19" s="128">
        <v>22</v>
      </c>
      <c r="O19" s="128">
        <v>8</v>
      </c>
      <c r="P19" s="396">
        <f>SUM(Q19:R19)</f>
        <v>42</v>
      </c>
      <c r="Q19" s="396">
        <v>24</v>
      </c>
      <c r="R19" s="396">
        <v>18</v>
      </c>
    </row>
    <row r="20" spans="1:23" ht="18" customHeight="1" x14ac:dyDescent="0.2">
      <c r="A20" s="523" t="s">
        <v>165</v>
      </c>
      <c r="B20" s="523"/>
      <c r="C20" s="524"/>
      <c r="D20" s="129">
        <f>SUM(E20:F20)</f>
        <v>27</v>
      </c>
      <c r="E20" s="128">
        <v>13</v>
      </c>
      <c r="F20" s="128">
        <v>14</v>
      </c>
      <c r="G20" s="128">
        <f>SUM(H20:I20)</f>
        <v>29</v>
      </c>
      <c r="H20" s="128">
        <v>11</v>
      </c>
      <c r="I20" s="128">
        <v>18</v>
      </c>
      <c r="J20" s="128">
        <f>SUM(K20:L20)</f>
        <v>34</v>
      </c>
      <c r="K20" s="128">
        <v>22</v>
      </c>
      <c r="L20" s="128">
        <v>12</v>
      </c>
      <c r="M20" s="128">
        <f>SUM(N20:O20)</f>
        <v>31</v>
      </c>
      <c r="N20" s="128">
        <v>16</v>
      </c>
      <c r="O20" s="128">
        <v>15</v>
      </c>
      <c r="P20" s="396">
        <f>SUM(Q20:R20)</f>
        <v>32</v>
      </c>
      <c r="Q20" s="396">
        <v>16</v>
      </c>
      <c r="R20" s="396">
        <v>16</v>
      </c>
    </row>
    <row r="21" spans="1:23" s="121" customFormat="1" ht="8" customHeight="1" thickBot="1" x14ac:dyDescent="0.25">
      <c r="A21" s="131"/>
      <c r="B21" s="131"/>
      <c r="C21" s="395"/>
      <c r="D21" s="131"/>
      <c r="E21" s="131"/>
      <c r="F21" s="131"/>
      <c r="G21" s="131"/>
      <c r="H21" s="131"/>
      <c r="I21" s="131"/>
      <c r="J21" s="131"/>
      <c r="K21" s="131"/>
      <c r="L21" s="131"/>
      <c r="M21" s="131"/>
      <c r="N21" s="131"/>
      <c r="O21" s="131"/>
      <c r="P21" s="131"/>
      <c r="Q21" s="131"/>
      <c r="R21" s="131"/>
      <c r="S21" s="68"/>
    </row>
    <row r="22" spans="1:23" ht="8" customHeight="1" x14ac:dyDescent="0.2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130"/>
      <c r="M22" s="130"/>
      <c r="N22" s="130"/>
      <c r="O22" s="397"/>
      <c r="P22" s="397"/>
      <c r="Q22" s="397"/>
      <c r="R22" s="397"/>
    </row>
    <row r="23" spans="1:23" ht="15" customHeight="1" x14ac:dyDescent="0.2">
      <c r="A23" s="45" t="s">
        <v>350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130"/>
      <c r="M23" s="130"/>
      <c r="N23" s="130"/>
      <c r="O23" s="397"/>
      <c r="P23" s="397"/>
      <c r="Q23" s="397"/>
      <c r="R23" s="397"/>
    </row>
    <row r="24" spans="1:23" ht="50" customHeight="1" x14ac:dyDescent="0.2"/>
    <row r="25" spans="1:23" s="67" customFormat="1" ht="20" customHeight="1" x14ac:dyDescent="0.2">
      <c r="A25" s="565" t="s">
        <v>561</v>
      </c>
      <c r="B25" s="565"/>
      <c r="C25" s="565"/>
      <c r="D25" s="565"/>
      <c r="E25" s="565"/>
      <c r="F25" s="565"/>
      <c r="G25" s="565"/>
      <c r="H25" s="565"/>
      <c r="I25" s="565"/>
      <c r="J25" s="565"/>
      <c r="K25" s="565"/>
      <c r="L25" s="565"/>
      <c r="M25" s="565"/>
      <c r="N25" s="565"/>
      <c r="O25" s="565"/>
      <c r="P25" s="565"/>
      <c r="Q25" s="565"/>
      <c r="R25" s="565"/>
      <c r="S25" s="565"/>
      <c r="T25" s="565"/>
      <c r="U25" s="310"/>
      <c r="V25" s="310"/>
    </row>
    <row r="26" spans="1:23" ht="8" customHeight="1" x14ac:dyDescent="0.2">
      <c r="A26" s="476"/>
      <c r="B26" s="476"/>
      <c r="C26" s="476"/>
      <c r="D26" s="476"/>
      <c r="E26" s="476"/>
      <c r="F26" s="476"/>
      <c r="G26" s="476"/>
      <c r="H26" s="476"/>
      <c r="I26" s="476"/>
      <c r="J26" s="476"/>
      <c r="K26" s="476"/>
      <c r="L26" s="476"/>
      <c r="M26" s="476"/>
      <c r="N26" s="476"/>
      <c r="O26" s="476"/>
      <c r="P26" s="476"/>
      <c r="Q26" s="476"/>
      <c r="R26" s="476"/>
      <c r="S26" s="476"/>
    </row>
    <row r="27" spans="1:23" s="67" customFormat="1" ht="15" customHeight="1" x14ac:dyDescent="0.2">
      <c r="A27" s="477" t="s">
        <v>562</v>
      </c>
      <c r="B27" s="477"/>
      <c r="C27" s="477"/>
      <c r="D27" s="477"/>
      <c r="E27" s="477"/>
      <c r="F27" s="477"/>
      <c r="G27" s="477"/>
      <c r="H27" s="477"/>
      <c r="I27" s="477"/>
      <c r="J27" s="477"/>
      <c r="K27" s="477"/>
      <c r="L27" s="477"/>
      <c r="M27" s="477"/>
      <c r="N27" s="477"/>
      <c r="O27" s="477"/>
      <c r="P27" s="477"/>
      <c r="Q27" s="477"/>
      <c r="R27" s="477"/>
      <c r="S27" s="477"/>
      <c r="T27" s="477"/>
      <c r="U27" s="313"/>
      <c r="V27" s="313"/>
    </row>
    <row r="28" spans="1:23" ht="8" customHeight="1" thickBot="1" x14ac:dyDescent="0.25">
      <c r="A28" s="476"/>
      <c r="B28" s="476"/>
      <c r="C28" s="476"/>
      <c r="D28" s="476"/>
      <c r="E28" s="476"/>
      <c r="F28" s="476"/>
      <c r="G28" s="476"/>
      <c r="H28" s="476"/>
      <c r="I28" s="476"/>
      <c r="J28" s="476"/>
      <c r="K28" s="476"/>
      <c r="L28" s="476"/>
      <c r="M28" s="476"/>
      <c r="N28" s="476"/>
      <c r="O28" s="476"/>
      <c r="P28" s="476"/>
      <c r="Q28" s="476"/>
      <c r="R28" s="476"/>
      <c r="S28" s="476"/>
    </row>
    <row r="29" spans="1:23" s="25" customFormat="1" ht="15" customHeight="1" x14ac:dyDescent="0.15">
      <c r="A29" s="544" t="s">
        <v>160</v>
      </c>
      <c r="B29" s="541" t="s">
        <v>166</v>
      </c>
      <c r="C29" s="550" t="s">
        <v>223</v>
      </c>
      <c r="D29" s="551"/>
      <c r="E29" s="551"/>
      <c r="F29" s="551"/>
      <c r="G29" s="551"/>
      <c r="H29" s="551"/>
      <c r="I29" s="551"/>
      <c r="J29" s="552"/>
      <c r="K29" s="535" t="s">
        <v>270</v>
      </c>
      <c r="L29" s="538" t="s">
        <v>167</v>
      </c>
      <c r="M29" s="535" t="s">
        <v>168</v>
      </c>
      <c r="N29" s="535" t="s">
        <v>169</v>
      </c>
      <c r="O29" s="535" t="s">
        <v>170</v>
      </c>
      <c r="P29" s="535" t="s">
        <v>171</v>
      </c>
      <c r="Q29" s="535" t="s">
        <v>172</v>
      </c>
      <c r="R29" s="547" t="s">
        <v>173</v>
      </c>
      <c r="S29" s="534"/>
      <c r="T29" s="327"/>
      <c r="U29" s="327"/>
    </row>
    <row r="30" spans="1:23" s="25" customFormat="1" ht="15" customHeight="1" x14ac:dyDescent="0.15">
      <c r="A30" s="545"/>
      <c r="B30" s="542"/>
      <c r="C30" s="553"/>
      <c r="D30" s="554"/>
      <c r="E30" s="554"/>
      <c r="F30" s="554"/>
      <c r="G30" s="554"/>
      <c r="H30" s="554"/>
      <c r="I30" s="554"/>
      <c r="J30" s="555"/>
      <c r="K30" s="536"/>
      <c r="L30" s="539"/>
      <c r="M30" s="536"/>
      <c r="N30" s="536"/>
      <c r="O30" s="536"/>
      <c r="P30" s="536"/>
      <c r="Q30" s="536"/>
      <c r="R30" s="548"/>
      <c r="S30" s="534"/>
      <c r="T30" s="327"/>
      <c r="U30" s="327"/>
    </row>
    <row r="31" spans="1:23" s="25" customFormat="1" ht="100" customHeight="1" x14ac:dyDescent="0.15">
      <c r="A31" s="546"/>
      <c r="B31" s="543"/>
      <c r="C31" s="413" t="s">
        <v>2</v>
      </c>
      <c r="D31" s="414" t="s">
        <v>271</v>
      </c>
      <c r="E31" s="414" t="s">
        <v>174</v>
      </c>
      <c r="F31" s="414" t="s">
        <v>351</v>
      </c>
      <c r="G31" s="414" t="s">
        <v>175</v>
      </c>
      <c r="H31" s="414" t="s">
        <v>272</v>
      </c>
      <c r="I31" s="414" t="s">
        <v>176</v>
      </c>
      <c r="J31" s="414" t="s">
        <v>377</v>
      </c>
      <c r="K31" s="537"/>
      <c r="L31" s="540"/>
      <c r="M31" s="537"/>
      <c r="N31" s="537"/>
      <c r="O31" s="537"/>
      <c r="P31" s="537"/>
      <c r="Q31" s="537"/>
      <c r="R31" s="549"/>
      <c r="S31" s="534"/>
      <c r="T31" s="327"/>
      <c r="U31" s="327"/>
      <c r="W31" s="26"/>
    </row>
    <row r="32" spans="1:23" s="121" customFormat="1" ht="8" customHeight="1" x14ac:dyDescent="0.2">
      <c r="A32" s="340"/>
      <c r="B32" s="284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68"/>
    </row>
    <row r="33" spans="1:21" s="93" customFormat="1" ht="18" customHeight="1" x14ac:dyDescent="0.2">
      <c r="A33" s="403" t="s">
        <v>2</v>
      </c>
      <c r="B33" s="404">
        <f t="shared" ref="B33:R33" si="4">B34+B35</f>
        <v>824</v>
      </c>
      <c r="C33" s="405">
        <f t="shared" si="4"/>
        <v>720</v>
      </c>
      <c r="D33" s="406">
        <f t="shared" si="4"/>
        <v>41</v>
      </c>
      <c r="E33" s="406">
        <f t="shared" si="4"/>
        <v>104</v>
      </c>
      <c r="F33" s="406">
        <f t="shared" si="4"/>
        <v>81</v>
      </c>
      <c r="G33" s="406">
        <f t="shared" si="4"/>
        <v>157</v>
      </c>
      <c r="H33" s="406">
        <f t="shared" si="4"/>
        <v>112</v>
      </c>
      <c r="I33" s="406">
        <f t="shared" si="4"/>
        <v>92</v>
      </c>
      <c r="J33" s="406">
        <f t="shared" si="4"/>
        <v>133</v>
      </c>
      <c r="K33" s="405">
        <f t="shared" si="4"/>
        <v>81</v>
      </c>
      <c r="L33" s="405">
        <f t="shared" si="4"/>
        <v>7</v>
      </c>
      <c r="M33" s="405">
        <f t="shared" si="4"/>
        <v>5</v>
      </c>
      <c r="N33" s="407">
        <f t="shared" si="4"/>
        <v>0</v>
      </c>
      <c r="O33" s="405">
        <f t="shared" si="4"/>
        <v>1</v>
      </c>
      <c r="P33" s="407">
        <f t="shared" si="4"/>
        <v>0</v>
      </c>
      <c r="Q33" s="407">
        <f t="shared" si="4"/>
        <v>0</v>
      </c>
      <c r="R33" s="405">
        <f t="shared" si="4"/>
        <v>10</v>
      </c>
      <c r="S33" s="91"/>
      <c r="T33" s="92"/>
      <c r="U33" s="92"/>
    </row>
    <row r="34" spans="1:21" s="24" customFormat="1" ht="18" customHeight="1" x14ac:dyDescent="0.2">
      <c r="A34" s="408" t="s">
        <v>96</v>
      </c>
      <c r="B34" s="409">
        <f>SUM(C34,K34,L34,M34,N34,O34,P34,Q34,R34)</f>
        <v>528</v>
      </c>
      <c r="C34" s="104">
        <f>SUM(D34,E34,F34,G34,H34,I34,J34)</f>
        <v>457</v>
      </c>
      <c r="D34" s="104">
        <v>30</v>
      </c>
      <c r="E34" s="104">
        <v>75</v>
      </c>
      <c r="F34" s="104">
        <v>46</v>
      </c>
      <c r="G34" s="104">
        <v>76</v>
      </c>
      <c r="H34" s="104">
        <v>26</v>
      </c>
      <c r="I34" s="104">
        <v>80</v>
      </c>
      <c r="J34" s="104">
        <v>124</v>
      </c>
      <c r="K34" s="104">
        <v>53</v>
      </c>
      <c r="L34" s="104">
        <v>4</v>
      </c>
      <c r="M34" s="104">
        <v>5</v>
      </c>
      <c r="N34" s="410">
        <v>0</v>
      </c>
      <c r="O34" s="104">
        <v>1</v>
      </c>
      <c r="P34" s="410">
        <v>0</v>
      </c>
      <c r="Q34" s="410">
        <v>0</v>
      </c>
      <c r="R34" s="104">
        <v>8</v>
      </c>
      <c r="S34" s="35"/>
      <c r="T34" s="27"/>
      <c r="U34" s="27"/>
    </row>
    <row r="35" spans="1:21" s="24" customFormat="1" ht="18" customHeight="1" x14ac:dyDescent="0.2">
      <c r="A35" s="408" t="s">
        <v>97</v>
      </c>
      <c r="B35" s="409">
        <f>SUM(C35,K35,L35,M35,N35,O35,P35,Q35,R35)</f>
        <v>296</v>
      </c>
      <c r="C35" s="104">
        <f>SUM(D35,E35,F35,G35,H35,I35,J35)</f>
        <v>263</v>
      </c>
      <c r="D35" s="104">
        <v>11</v>
      </c>
      <c r="E35" s="104">
        <v>29</v>
      </c>
      <c r="F35" s="104">
        <v>35</v>
      </c>
      <c r="G35" s="104">
        <v>81</v>
      </c>
      <c r="H35" s="104">
        <v>86</v>
      </c>
      <c r="I35" s="104">
        <v>12</v>
      </c>
      <c r="J35" s="104">
        <v>9</v>
      </c>
      <c r="K35" s="104">
        <v>28</v>
      </c>
      <c r="L35" s="104">
        <v>3</v>
      </c>
      <c r="M35" s="410">
        <v>0</v>
      </c>
      <c r="N35" s="410">
        <v>0</v>
      </c>
      <c r="O35" s="410">
        <v>0</v>
      </c>
      <c r="P35" s="410">
        <v>0</v>
      </c>
      <c r="Q35" s="410">
        <v>0</v>
      </c>
      <c r="R35" s="104">
        <v>2</v>
      </c>
      <c r="S35" s="35"/>
      <c r="T35" s="27"/>
      <c r="U35" s="27"/>
    </row>
    <row r="36" spans="1:21" s="121" customFormat="1" ht="8" customHeight="1" thickBot="1" x14ac:dyDescent="0.25">
      <c r="A36" s="395"/>
      <c r="B36" s="411"/>
      <c r="C36" s="131"/>
      <c r="D36" s="131"/>
      <c r="E36" s="131"/>
      <c r="F36" s="131"/>
      <c r="G36" s="131"/>
      <c r="H36" s="131"/>
      <c r="I36" s="131"/>
      <c r="J36" s="131"/>
      <c r="K36" s="131"/>
      <c r="L36" s="131"/>
      <c r="M36" s="131"/>
      <c r="N36" s="131"/>
      <c r="O36" s="131"/>
      <c r="P36" s="131"/>
      <c r="Q36" s="131"/>
      <c r="R36" s="131"/>
      <c r="S36" s="68"/>
    </row>
    <row r="37" spans="1:21" s="67" customFormat="1" ht="8" customHeight="1" x14ac:dyDescent="0.2">
      <c r="A37" s="128"/>
      <c r="B37" s="412"/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68"/>
    </row>
    <row r="38" spans="1:21" s="67" customFormat="1" ht="15" customHeight="1" x14ac:dyDescent="0.2">
      <c r="A38" s="45" t="s">
        <v>378</v>
      </c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</row>
    <row r="39" spans="1:21" ht="15" customHeight="1" x14ac:dyDescent="0.2">
      <c r="A39" s="45" t="s">
        <v>350</v>
      </c>
      <c r="B39" s="397"/>
      <c r="C39" s="397"/>
      <c r="D39" s="397"/>
      <c r="E39" s="397"/>
      <c r="F39" s="397"/>
      <c r="G39" s="397"/>
      <c r="H39" s="397"/>
      <c r="I39" s="397"/>
      <c r="J39" s="397"/>
      <c r="K39" s="397"/>
      <c r="L39" s="397"/>
      <c r="M39" s="397"/>
      <c r="N39" s="397"/>
      <c r="O39" s="397"/>
      <c r="P39" s="397"/>
      <c r="Q39" s="397"/>
      <c r="R39" s="397"/>
    </row>
  </sheetData>
  <mergeCells count="54">
    <mergeCell ref="A28:S28"/>
    <mergeCell ref="A1:T1"/>
    <mergeCell ref="A12:T12"/>
    <mergeCell ref="A14:T14"/>
    <mergeCell ref="A25:T25"/>
    <mergeCell ref="A27:T27"/>
    <mergeCell ref="A13:S13"/>
    <mergeCell ref="A15:S15"/>
    <mergeCell ref="A26:S26"/>
    <mergeCell ref="J3:L3"/>
    <mergeCell ref="G7:I7"/>
    <mergeCell ref="G6:I6"/>
    <mergeCell ref="G5:I5"/>
    <mergeCell ref="G3:I3"/>
    <mergeCell ref="M3:O3"/>
    <mergeCell ref="A20:C20"/>
    <mergeCell ref="J7:L7"/>
    <mergeCell ref="J6:L6"/>
    <mergeCell ref="J5:L5"/>
    <mergeCell ref="A19:C19"/>
    <mergeCell ref="P16:R16"/>
    <mergeCell ref="M16:O16"/>
    <mergeCell ref="J16:L16"/>
    <mergeCell ref="G16:I16"/>
    <mergeCell ref="D16:F16"/>
    <mergeCell ref="A16:C17"/>
    <mergeCell ref="B29:B31"/>
    <mergeCell ref="A29:A31"/>
    <mergeCell ref="O29:O31"/>
    <mergeCell ref="Q29:Q31"/>
    <mergeCell ref="R29:R31"/>
    <mergeCell ref="C29:J30"/>
    <mergeCell ref="S29:S31"/>
    <mergeCell ref="K29:K31"/>
    <mergeCell ref="L29:L31"/>
    <mergeCell ref="M29:M31"/>
    <mergeCell ref="N29:N31"/>
    <mergeCell ref="P29:P31"/>
    <mergeCell ref="A2:S2"/>
    <mergeCell ref="A7:C7"/>
    <mergeCell ref="A6:C6"/>
    <mergeCell ref="A5:C5"/>
    <mergeCell ref="A3:C3"/>
    <mergeCell ref="P7:R7"/>
    <mergeCell ref="P6:R6"/>
    <mergeCell ref="P5:R5"/>
    <mergeCell ref="P3:R3"/>
    <mergeCell ref="M7:O7"/>
    <mergeCell ref="M6:O6"/>
    <mergeCell ref="M5:O5"/>
    <mergeCell ref="D7:F7"/>
    <mergeCell ref="D6:F6"/>
    <mergeCell ref="D5:F5"/>
    <mergeCell ref="D3:F3"/>
  </mergeCells>
  <phoneticPr fontId="3"/>
  <pageMargins left="0.78740157480314965" right="0.19685039370078741" top="0.98425196850393704" bottom="0.59055118110236227" header="0.51181102362204722" footer="0.51181102362204722"/>
  <pageSetup paperSize="9" firstPageNumber="182" orientation="portrait" useFirstPageNumber="1" r:id="rId1"/>
  <headerFooter alignWithMargins="0">
    <oddHeader>&amp;L〔14〕行政・財政</oddHeader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R49"/>
  <sheetViews>
    <sheetView view="pageBreakPreview" zoomScaleNormal="100" zoomScaleSheetLayoutView="100" workbookViewId="0">
      <selection activeCell="B62" sqref="B62"/>
    </sheetView>
  </sheetViews>
  <sheetFormatPr defaultRowHeight="12" x14ac:dyDescent="0.2"/>
  <cols>
    <col min="1" max="8" width="8.453125" style="67" customWidth="1"/>
    <col min="9" max="9" width="8.7265625" style="67" customWidth="1"/>
    <col min="10" max="10" width="8.453125" style="67" customWidth="1"/>
    <col min="11" max="11" width="1.6328125" style="67" customWidth="1"/>
    <col min="12" max="12" width="9" style="67"/>
    <col min="13" max="18" width="9" style="416"/>
    <col min="19" max="257" width="9" style="67"/>
    <col min="258" max="266" width="8.36328125" style="67" customWidth="1"/>
    <col min="267" max="513" width="9" style="67"/>
    <col min="514" max="522" width="8.36328125" style="67" customWidth="1"/>
    <col min="523" max="769" width="9" style="67"/>
    <col min="770" max="778" width="8.36328125" style="67" customWidth="1"/>
    <col min="779" max="1025" width="9" style="67"/>
    <col min="1026" max="1034" width="8.36328125" style="67" customWidth="1"/>
    <col min="1035" max="1281" width="9" style="67"/>
    <col min="1282" max="1290" width="8.36328125" style="67" customWidth="1"/>
    <col min="1291" max="1537" width="9" style="67"/>
    <col min="1538" max="1546" width="8.36328125" style="67" customWidth="1"/>
    <col min="1547" max="1793" width="9" style="67"/>
    <col min="1794" max="1802" width="8.36328125" style="67" customWidth="1"/>
    <col min="1803" max="2049" width="9" style="67"/>
    <col min="2050" max="2058" width="8.36328125" style="67" customWidth="1"/>
    <col min="2059" max="2305" width="9" style="67"/>
    <col min="2306" max="2314" width="8.36328125" style="67" customWidth="1"/>
    <col min="2315" max="2561" width="9" style="67"/>
    <col min="2562" max="2570" width="8.36328125" style="67" customWidth="1"/>
    <col min="2571" max="2817" width="9" style="67"/>
    <col min="2818" max="2826" width="8.36328125" style="67" customWidth="1"/>
    <col min="2827" max="3073" width="9" style="67"/>
    <col min="3074" max="3082" width="8.36328125" style="67" customWidth="1"/>
    <col min="3083" max="3329" width="9" style="67"/>
    <col min="3330" max="3338" width="8.36328125" style="67" customWidth="1"/>
    <col min="3339" max="3585" width="9" style="67"/>
    <col min="3586" max="3594" width="8.36328125" style="67" customWidth="1"/>
    <col min="3595" max="3841" width="9" style="67"/>
    <col min="3842" max="3850" width="8.36328125" style="67" customWidth="1"/>
    <col min="3851" max="4097" width="9" style="67"/>
    <col min="4098" max="4106" width="8.36328125" style="67" customWidth="1"/>
    <col min="4107" max="4353" width="9" style="67"/>
    <col min="4354" max="4362" width="8.36328125" style="67" customWidth="1"/>
    <col min="4363" max="4609" width="9" style="67"/>
    <col min="4610" max="4618" width="8.36328125" style="67" customWidth="1"/>
    <col min="4619" max="4865" width="9" style="67"/>
    <col min="4866" max="4874" width="8.36328125" style="67" customWidth="1"/>
    <col min="4875" max="5121" width="9" style="67"/>
    <col min="5122" max="5130" width="8.36328125" style="67" customWidth="1"/>
    <col min="5131" max="5377" width="9" style="67"/>
    <col min="5378" max="5386" width="8.36328125" style="67" customWidth="1"/>
    <col min="5387" max="5633" width="9" style="67"/>
    <col min="5634" max="5642" width="8.36328125" style="67" customWidth="1"/>
    <col min="5643" max="5889" width="9" style="67"/>
    <col min="5890" max="5898" width="8.36328125" style="67" customWidth="1"/>
    <col min="5899" max="6145" width="9" style="67"/>
    <col min="6146" max="6154" width="8.36328125" style="67" customWidth="1"/>
    <col min="6155" max="6401" width="9" style="67"/>
    <col min="6402" max="6410" width="8.36328125" style="67" customWidth="1"/>
    <col min="6411" max="6657" width="9" style="67"/>
    <col min="6658" max="6666" width="8.36328125" style="67" customWidth="1"/>
    <col min="6667" max="6913" width="9" style="67"/>
    <col min="6914" max="6922" width="8.36328125" style="67" customWidth="1"/>
    <col min="6923" max="7169" width="9" style="67"/>
    <col min="7170" max="7178" width="8.36328125" style="67" customWidth="1"/>
    <col min="7179" max="7425" width="9" style="67"/>
    <col min="7426" max="7434" width="8.36328125" style="67" customWidth="1"/>
    <col min="7435" max="7681" width="9" style="67"/>
    <col min="7682" max="7690" width="8.36328125" style="67" customWidth="1"/>
    <col min="7691" max="7937" width="9" style="67"/>
    <col min="7938" max="7946" width="8.36328125" style="67" customWidth="1"/>
    <col min="7947" max="8193" width="9" style="67"/>
    <col min="8194" max="8202" width="8.36328125" style="67" customWidth="1"/>
    <col min="8203" max="8449" width="9" style="67"/>
    <col min="8450" max="8458" width="8.36328125" style="67" customWidth="1"/>
    <col min="8459" max="8705" width="9" style="67"/>
    <col min="8706" max="8714" width="8.36328125" style="67" customWidth="1"/>
    <col min="8715" max="8961" width="9" style="67"/>
    <col min="8962" max="8970" width="8.36328125" style="67" customWidth="1"/>
    <col min="8971" max="9217" width="9" style="67"/>
    <col min="9218" max="9226" width="8.36328125" style="67" customWidth="1"/>
    <col min="9227" max="9473" width="9" style="67"/>
    <col min="9474" max="9482" width="8.36328125" style="67" customWidth="1"/>
    <col min="9483" max="9729" width="9" style="67"/>
    <col min="9730" max="9738" width="8.36328125" style="67" customWidth="1"/>
    <col min="9739" max="9985" width="9" style="67"/>
    <col min="9986" max="9994" width="8.36328125" style="67" customWidth="1"/>
    <col min="9995" max="10241" width="9" style="67"/>
    <col min="10242" max="10250" width="8.36328125" style="67" customWidth="1"/>
    <col min="10251" max="10497" width="9" style="67"/>
    <col min="10498" max="10506" width="8.36328125" style="67" customWidth="1"/>
    <col min="10507" max="10753" width="9" style="67"/>
    <col min="10754" max="10762" width="8.36328125" style="67" customWidth="1"/>
    <col min="10763" max="11009" width="9" style="67"/>
    <col min="11010" max="11018" width="8.36328125" style="67" customWidth="1"/>
    <col min="11019" max="11265" width="9" style="67"/>
    <col min="11266" max="11274" width="8.36328125" style="67" customWidth="1"/>
    <col min="11275" max="11521" width="9" style="67"/>
    <col min="11522" max="11530" width="8.36328125" style="67" customWidth="1"/>
    <col min="11531" max="11777" width="9" style="67"/>
    <col min="11778" max="11786" width="8.36328125" style="67" customWidth="1"/>
    <col min="11787" max="12033" width="9" style="67"/>
    <col min="12034" max="12042" width="8.36328125" style="67" customWidth="1"/>
    <col min="12043" max="12289" width="9" style="67"/>
    <col min="12290" max="12298" width="8.36328125" style="67" customWidth="1"/>
    <col min="12299" max="12545" width="9" style="67"/>
    <col min="12546" max="12554" width="8.36328125" style="67" customWidth="1"/>
    <col min="12555" max="12801" width="9" style="67"/>
    <col min="12802" max="12810" width="8.36328125" style="67" customWidth="1"/>
    <col min="12811" max="13057" width="9" style="67"/>
    <col min="13058" max="13066" width="8.36328125" style="67" customWidth="1"/>
    <col min="13067" max="13313" width="9" style="67"/>
    <col min="13314" max="13322" width="8.36328125" style="67" customWidth="1"/>
    <col min="13323" max="13569" width="9" style="67"/>
    <col min="13570" max="13578" width="8.36328125" style="67" customWidth="1"/>
    <col min="13579" max="13825" width="9" style="67"/>
    <col min="13826" max="13834" width="8.36328125" style="67" customWidth="1"/>
    <col min="13835" max="14081" width="9" style="67"/>
    <col min="14082" max="14090" width="8.36328125" style="67" customWidth="1"/>
    <col min="14091" max="14337" width="9" style="67"/>
    <col min="14338" max="14346" width="8.36328125" style="67" customWidth="1"/>
    <col min="14347" max="14593" width="9" style="67"/>
    <col min="14594" max="14602" width="8.36328125" style="67" customWidth="1"/>
    <col min="14603" max="14849" width="9" style="67"/>
    <col min="14850" max="14858" width="8.36328125" style="67" customWidth="1"/>
    <col min="14859" max="15105" width="9" style="67"/>
    <col min="15106" max="15114" width="8.36328125" style="67" customWidth="1"/>
    <col min="15115" max="15361" width="9" style="67"/>
    <col min="15362" max="15370" width="8.36328125" style="67" customWidth="1"/>
    <col min="15371" max="15617" width="9" style="67"/>
    <col min="15618" max="15626" width="8.36328125" style="67" customWidth="1"/>
    <col min="15627" max="15873" width="9" style="67"/>
    <col min="15874" max="15882" width="8.36328125" style="67" customWidth="1"/>
    <col min="15883" max="16129" width="9" style="67"/>
    <col min="16130" max="16138" width="8.36328125" style="67" customWidth="1"/>
    <col min="16139" max="16384" width="9" style="67"/>
  </cols>
  <sheetData>
    <row r="2" spans="1:18" ht="19" x14ac:dyDescent="0.2">
      <c r="A2" s="505" t="s">
        <v>437</v>
      </c>
      <c r="B2" s="505"/>
      <c r="C2" s="505"/>
      <c r="D2" s="505"/>
      <c r="E2" s="505"/>
      <c r="F2" s="505"/>
      <c r="G2" s="505"/>
      <c r="H2" s="505"/>
      <c r="I2" s="505"/>
      <c r="J2" s="505"/>
      <c r="K2" s="48"/>
    </row>
    <row r="3" spans="1:18" ht="7.5" customHeight="1" x14ac:dyDescent="0.2">
      <c r="C3" s="313"/>
      <c r="D3" s="313"/>
      <c r="E3" s="313"/>
      <c r="F3" s="313"/>
      <c r="G3" s="313"/>
      <c r="H3" s="313"/>
      <c r="I3" s="313"/>
    </row>
    <row r="4" spans="1:18" ht="13" customHeight="1" x14ac:dyDescent="0.2">
      <c r="A4" s="476" t="s">
        <v>438</v>
      </c>
      <c r="B4" s="476"/>
      <c r="C4" s="476"/>
      <c r="D4" s="476"/>
      <c r="E4" s="476"/>
      <c r="F4" s="476"/>
      <c r="G4" s="476"/>
      <c r="H4" s="476"/>
      <c r="I4" s="476"/>
      <c r="J4" s="476"/>
    </row>
    <row r="5" spans="1:18" ht="7.5" customHeight="1" thickBot="1" x14ac:dyDescent="0.25"/>
    <row r="6" spans="1:18" s="313" customFormat="1" ht="13.5" customHeight="1" x14ac:dyDescent="0.2">
      <c r="A6" s="316" t="s">
        <v>178</v>
      </c>
      <c r="B6" s="316" t="s">
        <v>2</v>
      </c>
      <c r="C6" s="355" t="s">
        <v>179</v>
      </c>
      <c r="D6" s="62" t="s">
        <v>180</v>
      </c>
      <c r="E6" s="62" t="s">
        <v>181</v>
      </c>
      <c r="F6" s="355" t="s">
        <v>182</v>
      </c>
      <c r="G6" s="62" t="s">
        <v>183</v>
      </c>
      <c r="H6" s="62" t="s">
        <v>184</v>
      </c>
      <c r="I6" s="355" t="s">
        <v>185</v>
      </c>
      <c r="J6" s="355" t="s">
        <v>186</v>
      </c>
      <c r="M6" s="415"/>
      <c r="N6" s="415"/>
      <c r="O6" s="415"/>
      <c r="P6" s="415"/>
      <c r="Q6" s="415"/>
      <c r="R6" s="415"/>
    </row>
    <row r="7" spans="1:18" s="313" customFormat="1" ht="4.5" customHeight="1" x14ac:dyDescent="0.2">
      <c r="A7" s="305"/>
      <c r="B7" s="304"/>
      <c r="C7" s="304"/>
      <c r="D7" s="304"/>
      <c r="E7" s="304"/>
      <c r="F7" s="304"/>
      <c r="G7" s="304"/>
      <c r="H7" s="304"/>
      <c r="I7" s="304"/>
      <c r="J7" s="304"/>
      <c r="M7" s="415"/>
      <c r="N7" s="415"/>
      <c r="O7" s="415"/>
      <c r="P7" s="415"/>
      <c r="Q7" s="415"/>
      <c r="R7" s="415"/>
    </row>
    <row r="8" spans="1:18" s="313" customFormat="1" ht="18.75" customHeight="1" x14ac:dyDescent="0.2">
      <c r="A8" s="14" t="s">
        <v>389</v>
      </c>
      <c r="B8" s="287">
        <f>SUM(C8:J8,B16:J16,B24:H24)</f>
        <v>825</v>
      </c>
      <c r="C8" s="326" t="s">
        <v>17</v>
      </c>
      <c r="D8" s="326">
        <v>4</v>
      </c>
      <c r="E8" s="326">
        <v>11</v>
      </c>
      <c r="F8" s="326">
        <v>18</v>
      </c>
      <c r="G8" s="326">
        <v>33</v>
      </c>
      <c r="H8" s="326">
        <v>48</v>
      </c>
      <c r="I8" s="326">
        <v>47</v>
      </c>
      <c r="J8" s="326">
        <v>49</v>
      </c>
      <c r="M8" s="415"/>
      <c r="N8" s="415"/>
      <c r="O8" s="415"/>
      <c r="P8" s="415"/>
      <c r="Q8" s="415"/>
      <c r="R8" s="415"/>
    </row>
    <row r="9" spans="1:18" s="313" customFormat="1" ht="18.75" customHeight="1" x14ac:dyDescent="0.2">
      <c r="A9" s="288" t="s">
        <v>390</v>
      </c>
      <c r="B9" s="287">
        <f>SUM(C9:J9,B17:J17,B25:H25)</f>
        <v>826</v>
      </c>
      <c r="C9" s="326">
        <v>3</v>
      </c>
      <c r="D9" s="326">
        <v>3</v>
      </c>
      <c r="E9" s="326">
        <v>9</v>
      </c>
      <c r="F9" s="326">
        <v>15</v>
      </c>
      <c r="G9" s="326">
        <v>23</v>
      </c>
      <c r="H9" s="326">
        <v>42</v>
      </c>
      <c r="I9" s="326">
        <v>50</v>
      </c>
      <c r="J9" s="326">
        <v>56</v>
      </c>
      <c r="M9" s="415"/>
      <c r="N9" s="415"/>
      <c r="O9" s="415"/>
      <c r="P9" s="415"/>
      <c r="Q9" s="415"/>
      <c r="R9" s="415"/>
    </row>
    <row r="10" spans="1:18" s="313" customFormat="1" ht="18.75" customHeight="1" x14ac:dyDescent="0.2">
      <c r="A10" s="288" t="s">
        <v>391</v>
      </c>
      <c r="B10" s="287">
        <f>SUM(C10:J10,B18:J18,B26:H26)</f>
        <v>830</v>
      </c>
      <c r="C10" s="329">
        <v>2</v>
      </c>
      <c r="D10" s="326">
        <v>5</v>
      </c>
      <c r="E10" s="326">
        <v>9</v>
      </c>
      <c r="F10" s="326">
        <v>12</v>
      </c>
      <c r="G10" s="326">
        <v>18</v>
      </c>
      <c r="H10" s="326">
        <v>37</v>
      </c>
      <c r="I10" s="326">
        <v>54</v>
      </c>
      <c r="J10" s="326">
        <v>47</v>
      </c>
      <c r="M10" s="415"/>
      <c r="N10" s="415"/>
      <c r="O10" s="415"/>
      <c r="P10" s="415"/>
      <c r="Q10" s="415"/>
      <c r="R10" s="415"/>
    </row>
    <row r="11" spans="1:18" s="313" customFormat="1" ht="18.75" customHeight="1" x14ac:dyDescent="0.2">
      <c r="A11" s="288" t="s">
        <v>392</v>
      </c>
      <c r="B11" s="287">
        <f>SUM(C11:J11,B19:J19,B27:H27)</f>
        <v>839</v>
      </c>
      <c r="C11" s="172">
        <v>1</v>
      </c>
      <c r="D11" s="326">
        <v>7</v>
      </c>
      <c r="E11" s="326">
        <v>13</v>
      </c>
      <c r="F11" s="326">
        <v>15</v>
      </c>
      <c r="G11" s="326">
        <v>18</v>
      </c>
      <c r="H11" s="326">
        <v>26</v>
      </c>
      <c r="I11" s="326">
        <v>47</v>
      </c>
      <c r="J11" s="326">
        <v>51</v>
      </c>
      <c r="M11" s="415"/>
      <c r="N11" s="415"/>
      <c r="O11" s="415"/>
      <c r="P11" s="415"/>
      <c r="Q11" s="415"/>
      <c r="R11" s="415"/>
    </row>
    <row r="12" spans="1:18" s="83" customFormat="1" ht="18.75" customHeight="1" thickBot="1" x14ac:dyDescent="0.25">
      <c r="A12" s="124" t="s">
        <v>393</v>
      </c>
      <c r="B12" s="289">
        <f>SUM(C12:J12,B20:J20,B28:H28)</f>
        <v>824</v>
      </c>
      <c r="C12" s="141">
        <v>1</v>
      </c>
      <c r="D12" s="141">
        <v>3</v>
      </c>
      <c r="E12" s="141">
        <v>17</v>
      </c>
      <c r="F12" s="141">
        <v>11</v>
      </c>
      <c r="G12" s="381">
        <v>16</v>
      </c>
      <c r="H12" s="381">
        <v>20</v>
      </c>
      <c r="I12" s="381">
        <v>38</v>
      </c>
      <c r="J12" s="382">
        <v>57</v>
      </c>
      <c r="M12" s="422"/>
      <c r="N12" s="422"/>
      <c r="O12" s="422"/>
      <c r="P12" s="422"/>
      <c r="Q12" s="422"/>
      <c r="R12" s="422"/>
    </row>
    <row r="13" spans="1:18" s="83" customFormat="1" ht="6" customHeight="1" thickBot="1" x14ac:dyDescent="0.25">
      <c r="A13" s="84"/>
      <c r="B13" s="85"/>
      <c r="C13" s="85"/>
      <c r="D13" s="85"/>
      <c r="E13" s="85"/>
      <c r="F13" s="85"/>
      <c r="G13" s="141"/>
      <c r="H13" s="141"/>
      <c r="I13" s="141"/>
      <c r="J13" s="85"/>
      <c r="M13" s="422"/>
      <c r="N13" s="422"/>
      <c r="O13" s="422"/>
      <c r="P13" s="422"/>
      <c r="Q13" s="422"/>
      <c r="R13" s="422"/>
    </row>
    <row r="14" spans="1:18" s="313" customFormat="1" x14ac:dyDescent="0.2">
      <c r="A14" s="307" t="s">
        <v>178</v>
      </c>
      <c r="B14" s="357" t="s">
        <v>308</v>
      </c>
      <c r="C14" s="319" t="s">
        <v>309</v>
      </c>
      <c r="D14" s="357" t="s">
        <v>310</v>
      </c>
      <c r="E14" s="319" t="s">
        <v>311</v>
      </c>
      <c r="F14" s="319" t="s">
        <v>312</v>
      </c>
      <c r="G14" s="357" t="s">
        <v>313</v>
      </c>
      <c r="H14" s="357" t="s">
        <v>314</v>
      </c>
      <c r="I14" s="319" t="s">
        <v>315</v>
      </c>
      <c r="J14" s="319" t="s">
        <v>316</v>
      </c>
      <c r="M14" s="415"/>
      <c r="N14" s="415"/>
      <c r="O14" s="415"/>
      <c r="P14" s="415"/>
      <c r="Q14" s="415"/>
      <c r="R14" s="415"/>
    </row>
    <row r="15" spans="1:18" s="313" customFormat="1" ht="4.5" customHeight="1" x14ac:dyDescent="0.2">
      <c r="A15" s="305"/>
      <c r="B15" s="334"/>
      <c r="C15" s="324"/>
      <c r="D15" s="324"/>
      <c r="E15" s="324"/>
      <c r="F15" s="324"/>
      <c r="G15" s="324"/>
      <c r="H15" s="324"/>
      <c r="I15" s="324"/>
      <c r="J15" s="324"/>
      <c r="M15" s="415"/>
      <c r="N15" s="415"/>
      <c r="O15" s="415"/>
      <c r="P15" s="415"/>
      <c r="Q15" s="415"/>
      <c r="R15" s="415"/>
    </row>
    <row r="16" spans="1:18" s="313" customFormat="1" ht="18.75" customHeight="1" x14ac:dyDescent="0.2">
      <c r="A16" s="14" t="str">
        <f>+A8</f>
        <v>令和２年</v>
      </c>
      <c r="B16" s="328">
        <v>51</v>
      </c>
      <c r="C16" s="304">
        <v>55</v>
      </c>
      <c r="D16" s="304">
        <v>58</v>
      </c>
      <c r="E16" s="304">
        <v>34</v>
      </c>
      <c r="F16" s="304">
        <v>43</v>
      </c>
      <c r="G16" s="304">
        <v>45</v>
      </c>
      <c r="H16" s="304">
        <v>38</v>
      </c>
      <c r="I16" s="304">
        <v>44</v>
      </c>
      <c r="J16" s="304">
        <v>56</v>
      </c>
      <c r="M16" s="415"/>
      <c r="N16" s="415"/>
      <c r="O16" s="415"/>
      <c r="P16" s="415"/>
      <c r="Q16" s="415"/>
      <c r="R16" s="415"/>
    </row>
    <row r="17" spans="1:18" s="313" customFormat="1" ht="18.75" customHeight="1" x14ac:dyDescent="0.2">
      <c r="A17" s="14" t="str">
        <f>+A9</f>
        <v>令和３年</v>
      </c>
      <c r="B17" s="328">
        <v>48</v>
      </c>
      <c r="C17" s="304">
        <v>53</v>
      </c>
      <c r="D17" s="304">
        <v>63</v>
      </c>
      <c r="E17" s="304">
        <v>45</v>
      </c>
      <c r="F17" s="304">
        <v>35</v>
      </c>
      <c r="G17" s="304">
        <v>45</v>
      </c>
      <c r="H17" s="304">
        <v>43</v>
      </c>
      <c r="I17" s="304">
        <v>46</v>
      </c>
      <c r="J17" s="304">
        <v>43</v>
      </c>
      <c r="M17" s="415"/>
      <c r="N17" s="415"/>
      <c r="O17" s="415"/>
      <c r="P17" s="415"/>
      <c r="Q17" s="415"/>
      <c r="R17" s="415"/>
    </row>
    <row r="18" spans="1:18" s="313" customFormat="1" ht="18.75" customHeight="1" x14ac:dyDescent="0.2">
      <c r="A18" s="14" t="str">
        <f t="shared" ref="A18:A19" si="0">+A10</f>
        <v>令和４年</v>
      </c>
      <c r="B18" s="328">
        <v>53</v>
      </c>
      <c r="C18" s="304">
        <v>56</v>
      </c>
      <c r="D18" s="304">
        <v>59</v>
      </c>
      <c r="E18" s="304">
        <v>60</v>
      </c>
      <c r="F18" s="304">
        <v>35</v>
      </c>
      <c r="G18" s="304">
        <v>43</v>
      </c>
      <c r="H18" s="304">
        <v>49</v>
      </c>
      <c r="I18" s="304">
        <v>40</v>
      </c>
      <c r="J18" s="304">
        <v>42</v>
      </c>
      <c r="M18" s="415"/>
      <c r="N18" s="415"/>
      <c r="O18" s="415"/>
      <c r="P18" s="415"/>
      <c r="Q18" s="415"/>
      <c r="R18" s="415"/>
    </row>
    <row r="19" spans="1:18" s="313" customFormat="1" ht="18.75" customHeight="1" x14ac:dyDescent="0.2">
      <c r="A19" s="14" t="str">
        <f t="shared" si="0"/>
        <v>令和５年</v>
      </c>
      <c r="B19" s="328">
        <v>58</v>
      </c>
      <c r="C19" s="304">
        <v>55</v>
      </c>
      <c r="D19" s="304">
        <v>51</v>
      </c>
      <c r="E19" s="304">
        <v>67</v>
      </c>
      <c r="F19" s="304">
        <v>45</v>
      </c>
      <c r="G19" s="304">
        <v>36</v>
      </c>
      <c r="H19" s="304">
        <v>44</v>
      </c>
      <c r="I19" s="304">
        <v>44</v>
      </c>
      <c r="J19" s="304">
        <v>43</v>
      </c>
      <c r="M19" s="415"/>
      <c r="N19" s="415"/>
      <c r="O19" s="415"/>
      <c r="P19" s="415"/>
      <c r="Q19" s="415"/>
      <c r="R19" s="415"/>
    </row>
    <row r="20" spans="1:18" s="83" customFormat="1" ht="18.75" customHeight="1" thickBot="1" x14ac:dyDescent="0.25">
      <c r="A20" s="126" t="str">
        <f>+A12</f>
        <v>令和６年</v>
      </c>
      <c r="B20" s="383">
        <v>46</v>
      </c>
      <c r="C20" s="381">
        <v>51</v>
      </c>
      <c r="D20" s="381">
        <v>59</v>
      </c>
      <c r="E20" s="381">
        <v>56</v>
      </c>
      <c r="F20" s="381">
        <v>58</v>
      </c>
      <c r="G20" s="381">
        <v>37</v>
      </c>
      <c r="H20" s="381">
        <v>42</v>
      </c>
      <c r="I20" s="381">
        <v>44</v>
      </c>
      <c r="J20" s="384">
        <v>41</v>
      </c>
      <c r="M20" s="422"/>
      <c r="N20" s="422"/>
      <c r="O20" s="422"/>
      <c r="P20" s="422"/>
      <c r="Q20" s="422"/>
      <c r="R20" s="422"/>
    </row>
    <row r="21" spans="1:18" s="83" customFormat="1" ht="6" customHeight="1" thickBot="1" x14ac:dyDescent="0.25">
      <c r="A21" s="84"/>
      <c r="B21" s="347"/>
      <c r="C21" s="347"/>
      <c r="D21" s="347"/>
      <c r="E21" s="347"/>
      <c r="F21" s="347"/>
      <c r="G21" s="347"/>
      <c r="H21" s="347"/>
      <c r="I21" s="347"/>
      <c r="J21" s="347"/>
      <c r="M21" s="422"/>
      <c r="N21" s="422"/>
      <c r="O21" s="422"/>
      <c r="P21" s="422"/>
      <c r="Q21" s="422"/>
      <c r="R21" s="422"/>
    </row>
    <row r="22" spans="1:18" s="313" customFormat="1" ht="13.5" customHeight="1" x14ac:dyDescent="0.2">
      <c r="A22" s="306" t="s">
        <v>178</v>
      </c>
      <c r="B22" s="319" t="s">
        <v>317</v>
      </c>
      <c r="C22" s="319" t="s">
        <v>318</v>
      </c>
      <c r="D22" s="319" t="s">
        <v>319</v>
      </c>
      <c r="E22" s="319" t="s">
        <v>320</v>
      </c>
      <c r="F22" s="319" t="s">
        <v>321</v>
      </c>
      <c r="G22" s="307" t="s">
        <v>322</v>
      </c>
      <c r="H22" s="319" t="s">
        <v>92</v>
      </c>
      <c r="I22" s="319" t="s">
        <v>187</v>
      </c>
      <c r="J22" s="306"/>
      <c r="M22" s="415"/>
      <c r="N22" s="415"/>
      <c r="O22" s="415"/>
      <c r="P22" s="415"/>
      <c r="Q22" s="415"/>
      <c r="R22" s="415"/>
    </row>
    <row r="23" spans="1:18" s="313" customFormat="1" ht="4.5" customHeight="1" x14ac:dyDescent="0.2">
      <c r="A23" s="305"/>
      <c r="B23" s="334"/>
      <c r="C23" s="324"/>
      <c r="D23" s="324"/>
      <c r="E23" s="324"/>
      <c r="F23" s="324"/>
      <c r="G23" s="324"/>
      <c r="H23" s="324"/>
      <c r="I23" s="324"/>
      <c r="J23" s="324"/>
      <c r="M23" s="415"/>
      <c r="N23" s="415"/>
      <c r="O23" s="415"/>
      <c r="P23" s="415"/>
      <c r="Q23" s="415"/>
      <c r="R23" s="415"/>
    </row>
    <row r="24" spans="1:18" s="313" customFormat="1" ht="18.75" customHeight="1" x14ac:dyDescent="0.2">
      <c r="A24" s="14" t="str">
        <f>+A16</f>
        <v>令和２年</v>
      </c>
      <c r="B24" s="328">
        <v>47</v>
      </c>
      <c r="C24" s="304">
        <v>44</v>
      </c>
      <c r="D24" s="304">
        <v>37</v>
      </c>
      <c r="E24" s="304">
        <v>35</v>
      </c>
      <c r="F24" s="304">
        <v>28</v>
      </c>
      <c r="G24" s="304" t="s">
        <v>17</v>
      </c>
      <c r="H24" s="304" t="s">
        <v>17</v>
      </c>
      <c r="I24" s="60" t="s">
        <v>352</v>
      </c>
      <c r="J24" s="60"/>
      <c r="M24" s="415"/>
      <c r="N24" s="415"/>
      <c r="O24" s="415"/>
      <c r="P24" s="415"/>
      <c r="Q24" s="415"/>
      <c r="R24" s="415"/>
    </row>
    <row r="25" spans="1:18" s="313" customFormat="1" ht="18.75" customHeight="1" x14ac:dyDescent="0.2">
      <c r="A25" s="14" t="str">
        <f>+A17</f>
        <v>令和３年</v>
      </c>
      <c r="B25" s="328">
        <v>60</v>
      </c>
      <c r="C25" s="304">
        <v>36</v>
      </c>
      <c r="D25" s="304">
        <v>48</v>
      </c>
      <c r="E25" s="304">
        <v>34</v>
      </c>
      <c r="F25" s="304">
        <v>26</v>
      </c>
      <c r="G25" s="304" t="s">
        <v>17</v>
      </c>
      <c r="H25" s="304" t="s">
        <v>17</v>
      </c>
      <c r="I25" s="60" t="s">
        <v>363</v>
      </c>
      <c r="J25" s="60"/>
      <c r="M25" s="415"/>
      <c r="N25" s="415"/>
      <c r="O25" s="415"/>
      <c r="P25" s="415"/>
      <c r="Q25" s="415"/>
      <c r="R25" s="415"/>
    </row>
    <row r="26" spans="1:18" s="313" customFormat="1" ht="18.75" customHeight="1" x14ac:dyDescent="0.2">
      <c r="A26" s="14" t="str">
        <f t="shared" ref="A26:A27" si="1">+A18</f>
        <v>令和４年</v>
      </c>
      <c r="B26" s="328">
        <v>56</v>
      </c>
      <c r="C26" s="304">
        <v>40</v>
      </c>
      <c r="D26" s="304">
        <v>44</v>
      </c>
      <c r="E26" s="304">
        <v>32</v>
      </c>
      <c r="F26" s="304">
        <v>36</v>
      </c>
      <c r="G26" s="304">
        <v>1</v>
      </c>
      <c r="H26" s="304" t="s">
        <v>17</v>
      </c>
      <c r="I26" s="60" t="s">
        <v>370</v>
      </c>
      <c r="J26" s="60"/>
      <c r="M26" s="415"/>
      <c r="N26" s="415"/>
      <c r="O26" s="415"/>
      <c r="P26" s="415"/>
      <c r="Q26" s="415"/>
      <c r="R26" s="415"/>
    </row>
    <row r="27" spans="1:18" s="313" customFormat="1" ht="18.75" customHeight="1" x14ac:dyDescent="0.2">
      <c r="A27" s="14" t="str">
        <f t="shared" si="1"/>
        <v>令和５年</v>
      </c>
      <c r="B27" s="328">
        <v>42</v>
      </c>
      <c r="C27" s="304">
        <v>55</v>
      </c>
      <c r="D27" s="304">
        <v>35</v>
      </c>
      <c r="E27" s="304">
        <v>45</v>
      </c>
      <c r="F27" s="304">
        <v>40</v>
      </c>
      <c r="G27" s="304">
        <v>1</v>
      </c>
      <c r="H27" s="304" t="s">
        <v>17</v>
      </c>
      <c r="I27" s="60" t="s">
        <v>376</v>
      </c>
      <c r="J27" s="60"/>
      <c r="M27" s="415"/>
      <c r="N27" s="415"/>
      <c r="O27" s="415"/>
      <c r="P27" s="415"/>
      <c r="Q27" s="415"/>
      <c r="R27" s="415"/>
    </row>
    <row r="28" spans="1:18" s="83" customFormat="1" ht="18.75" customHeight="1" thickBot="1" x14ac:dyDescent="0.25">
      <c r="A28" s="124" t="str">
        <f>+A20</f>
        <v>令和６年</v>
      </c>
      <c r="B28" s="381">
        <v>44</v>
      </c>
      <c r="C28" s="381">
        <v>55</v>
      </c>
      <c r="D28" s="381">
        <v>38</v>
      </c>
      <c r="E28" s="381">
        <v>43</v>
      </c>
      <c r="F28" s="381">
        <v>46</v>
      </c>
      <c r="G28" s="347">
        <v>1</v>
      </c>
      <c r="H28" s="347" t="s">
        <v>17</v>
      </c>
      <c r="I28" s="125" t="s">
        <v>439</v>
      </c>
      <c r="J28" s="125"/>
      <c r="K28" s="94"/>
      <c r="M28" s="422"/>
      <c r="N28" s="422"/>
      <c r="O28" s="422"/>
      <c r="P28" s="422"/>
      <c r="Q28" s="422"/>
      <c r="R28" s="422"/>
    </row>
    <row r="29" spans="1:18" s="313" customFormat="1" ht="5.5" customHeight="1" x14ac:dyDescent="0.2">
      <c r="A29" s="303"/>
      <c r="B29" s="303"/>
      <c r="C29" s="303"/>
      <c r="D29" s="303"/>
      <c r="E29" s="303"/>
      <c r="F29" s="303"/>
      <c r="G29" s="303"/>
      <c r="H29" s="303"/>
      <c r="I29" s="303"/>
      <c r="J29" s="303"/>
      <c r="M29" s="415"/>
      <c r="N29" s="415"/>
      <c r="O29" s="415"/>
      <c r="P29" s="415"/>
      <c r="Q29" s="415"/>
      <c r="R29" s="415"/>
    </row>
    <row r="30" spans="1:18" s="313" customFormat="1" x14ac:dyDescent="0.2">
      <c r="A30" s="67" t="s">
        <v>188</v>
      </c>
      <c r="M30" s="415"/>
      <c r="N30" s="415"/>
      <c r="O30" s="415"/>
      <c r="P30" s="415"/>
      <c r="Q30" s="415"/>
      <c r="R30" s="415"/>
    </row>
    <row r="31" spans="1:18" ht="15" customHeight="1" x14ac:dyDescent="0.2"/>
    <row r="32" spans="1:18" ht="15" customHeight="1" x14ac:dyDescent="0.2">
      <c r="A32" s="68"/>
    </row>
    <row r="33" spans="1:18" ht="15" customHeight="1" x14ac:dyDescent="0.2"/>
    <row r="34" spans="1:18" ht="15" customHeight="1" x14ac:dyDescent="0.2"/>
    <row r="35" spans="1:18" ht="15" customHeight="1" x14ac:dyDescent="0.2"/>
    <row r="36" spans="1:18" ht="22.5" customHeight="1" x14ac:dyDescent="0.2">
      <c r="A36" s="505" t="s">
        <v>440</v>
      </c>
      <c r="B36" s="505"/>
      <c r="C36" s="505"/>
      <c r="D36" s="505"/>
      <c r="E36" s="505"/>
      <c r="F36" s="505"/>
      <c r="G36" s="48"/>
      <c r="H36" s="48"/>
      <c r="I36" s="48"/>
      <c r="J36" s="48"/>
    </row>
    <row r="37" spans="1:18" ht="7.5" customHeight="1" x14ac:dyDescent="0.2">
      <c r="A37" s="313"/>
      <c r="B37" s="313"/>
      <c r="C37" s="313"/>
      <c r="D37" s="313"/>
      <c r="E37" s="313"/>
      <c r="F37" s="313"/>
      <c r="G37" s="313"/>
    </row>
    <row r="38" spans="1:18" x14ac:dyDescent="0.2">
      <c r="A38" s="476" t="s">
        <v>438</v>
      </c>
      <c r="B38" s="476"/>
      <c r="C38" s="476"/>
      <c r="D38" s="476"/>
      <c r="E38" s="476"/>
      <c r="F38" s="476"/>
      <c r="G38" s="313"/>
    </row>
    <row r="39" spans="1:18" ht="12.5" thickBot="1" x14ac:dyDescent="0.25">
      <c r="F39" s="313" t="s">
        <v>189</v>
      </c>
      <c r="G39" s="68"/>
      <c r="H39" s="68"/>
    </row>
    <row r="40" spans="1:18" ht="19.5" customHeight="1" x14ac:dyDescent="0.2">
      <c r="A40" s="31" t="s">
        <v>178</v>
      </c>
      <c r="B40" s="63" t="s">
        <v>190</v>
      </c>
      <c r="C40" s="63" t="s">
        <v>191</v>
      </c>
      <c r="D40" s="63" t="s">
        <v>192</v>
      </c>
      <c r="E40" s="63" t="s">
        <v>193</v>
      </c>
      <c r="F40" s="63" t="s">
        <v>194</v>
      </c>
      <c r="G40" s="68"/>
      <c r="H40" s="68"/>
      <c r="M40" s="423" t="s">
        <v>178</v>
      </c>
      <c r="N40" s="416" t="s">
        <v>190</v>
      </c>
      <c r="O40" s="416" t="s">
        <v>191</v>
      </c>
      <c r="P40" s="416" t="s">
        <v>192</v>
      </c>
      <c r="Q40" s="416" t="s">
        <v>193</v>
      </c>
      <c r="R40" s="416" t="s">
        <v>194</v>
      </c>
    </row>
    <row r="41" spans="1:18" ht="6.65" customHeight="1" x14ac:dyDescent="0.2">
      <c r="A41" s="317"/>
      <c r="B41" s="304"/>
      <c r="C41" s="304"/>
      <c r="D41" s="68"/>
      <c r="E41" s="68"/>
      <c r="F41" s="304"/>
      <c r="G41" s="304"/>
      <c r="H41" s="304"/>
      <c r="M41" s="423"/>
      <c r="N41" s="415"/>
      <c r="O41" s="415"/>
      <c r="R41" s="415"/>
    </row>
    <row r="42" spans="1:18" ht="24.75" customHeight="1" x14ac:dyDescent="0.2">
      <c r="A42" s="14" t="s">
        <v>389</v>
      </c>
      <c r="B42" s="65">
        <v>0</v>
      </c>
      <c r="C42" s="61">
        <v>13.8</v>
      </c>
      <c r="D42" s="61">
        <v>31.5</v>
      </c>
      <c r="E42" s="61">
        <v>24.7</v>
      </c>
      <c r="F42" s="61">
        <v>30</v>
      </c>
      <c r="G42" s="61"/>
      <c r="H42" s="61"/>
      <c r="M42" s="417"/>
      <c r="N42" s="424"/>
      <c r="O42" s="418"/>
      <c r="P42" s="418"/>
      <c r="Q42" s="418"/>
      <c r="R42" s="418"/>
    </row>
    <row r="43" spans="1:18" ht="24.75" customHeight="1" x14ac:dyDescent="0.2">
      <c r="A43" s="288" t="s">
        <v>390</v>
      </c>
      <c r="B43" s="65">
        <v>0.4</v>
      </c>
      <c r="C43" s="61">
        <v>11.1</v>
      </c>
      <c r="D43" s="61">
        <v>32.700000000000003</v>
      </c>
      <c r="E43" s="61">
        <v>25.9</v>
      </c>
      <c r="F43" s="61">
        <v>29.9</v>
      </c>
      <c r="G43" s="61"/>
      <c r="H43" s="61"/>
      <c r="M43" s="419"/>
      <c r="N43" s="424"/>
      <c r="O43" s="418"/>
      <c r="P43" s="418"/>
      <c r="Q43" s="418"/>
      <c r="R43" s="418"/>
    </row>
    <row r="44" spans="1:18" ht="24.75" customHeight="1" x14ac:dyDescent="0.2">
      <c r="A44" s="288" t="s">
        <v>391</v>
      </c>
      <c r="B44" s="65">
        <v>0.2</v>
      </c>
      <c r="C44" s="61">
        <v>9.8000000000000007</v>
      </c>
      <c r="D44" s="61">
        <v>32.4</v>
      </c>
      <c r="E44" s="61">
        <v>27.4</v>
      </c>
      <c r="F44" s="61">
        <v>30.2</v>
      </c>
      <c r="G44" s="61"/>
      <c r="H44" s="61"/>
      <c r="M44" s="419"/>
      <c r="N44" s="424"/>
      <c r="O44" s="418"/>
      <c r="P44" s="418"/>
      <c r="Q44" s="418"/>
      <c r="R44" s="418"/>
    </row>
    <row r="45" spans="1:18" ht="24.75" customHeight="1" x14ac:dyDescent="0.2">
      <c r="A45" s="288" t="s">
        <v>392</v>
      </c>
      <c r="B45" s="64">
        <v>0.1</v>
      </c>
      <c r="C45" s="61">
        <v>9.4</v>
      </c>
      <c r="D45" s="61">
        <v>31.3</v>
      </c>
      <c r="E45" s="61">
        <v>28.1</v>
      </c>
      <c r="F45" s="61">
        <v>31.1</v>
      </c>
      <c r="G45" s="61"/>
      <c r="H45" s="61"/>
      <c r="M45" s="419"/>
      <c r="N45" s="418"/>
      <c r="O45" s="418"/>
      <c r="P45" s="418"/>
      <c r="Q45" s="418"/>
      <c r="R45" s="418"/>
    </row>
    <row r="46" spans="1:18" s="47" customFormat="1" ht="24.75" customHeight="1" x14ac:dyDescent="0.2">
      <c r="A46" s="290" t="s">
        <v>393</v>
      </c>
      <c r="B46" s="166">
        <v>0.12135922330097086</v>
      </c>
      <c r="C46" s="86">
        <v>8.1310679611650496</v>
      </c>
      <c r="D46" s="86">
        <v>30.461165048543688</v>
      </c>
      <c r="E46" s="86">
        <v>28.762135922330096</v>
      </c>
      <c r="F46" s="86">
        <v>32.524271844660198</v>
      </c>
      <c r="G46" s="86"/>
      <c r="H46" s="86"/>
      <c r="M46" s="420">
        <v>6</v>
      </c>
      <c r="N46" s="421">
        <f>+B46</f>
        <v>0.12135922330097086</v>
      </c>
      <c r="O46" s="421">
        <f>+C46</f>
        <v>8.1310679611650496</v>
      </c>
      <c r="P46" s="421">
        <f>+D46</f>
        <v>30.461165048543688</v>
      </c>
      <c r="Q46" s="421">
        <f>+E46</f>
        <v>28.762135922330096</v>
      </c>
      <c r="R46" s="421">
        <f>+F46</f>
        <v>32.524271844660198</v>
      </c>
    </row>
    <row r="47" spans="1:18" s="47" customFormat="1" ht="8.25" customHeight="1" thickBot="1" x14ac:dyDescent="0.25">
      <c r="A47" s="87"/>
      <c r="B47" s="88"/>
      <c r="C47" s="89"/>
      <c r="D47" s="89"/>
      <c r="E47" s="89"/>
      <c r="F47" s="89"/>
      <c r="G47" s="86"/>
      <c r="H47" s="86"/>
      <c r="M47" s="420"/>
      <c r="N47" s="421"/>
      <c r="O47" s="421"/>
      <c r="P47" s="421"/>
      <c r="Q47" s="421"/>
      <c r="R47" s="421"/>
    </row>
    <row r="48" spans="1:18" ht="8.25" customHeight="1" x14ac:dyDescent="0.2">
      <c r="G48" s="68"/>
      <c r="H48" s="68"/>
    </row>
    <row r="49" spans="1:1" x14ac:dyDescent="0.2">
      <c r="A49" s="67" t="s">
        <v>188</v>
      </c>
    </row>
  </sheetData>
  <mergeCells count="4">
    <mergeCell ref="A2:J2"/>
    <mergeCell ref="A4:J4"/>
    <mergeCell ref="A38:F38"/>
    <mergeCell ref="A36:F36"/>
  </mergeCells>
  <phoneticPr fontId="3"/>
  <pageMargins left="0.78740157480314965" right="0.19685039370078741" top="0.98425196850393704" bottom="0.59055118110236227" header="0.51181102362204722" footer="0.51181102362204722"/>
  <pageSetup paperSize="9" firstPageNumber="183" orientation="portrait" useFirstPageNumber="1" r:id="rId1"/>
  <headerFooter alignWithMargins="0">
    <oddHeader>&amp;R〔14〕行政・財政</oddHeader>
    <oddFooter>&amp;C&amp;P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28B2E-C30A-4124-B5E3-6A95E239D0EE}">
  <dimension ref="A1:L53"/>
  <sheetViews>
    <sheetView view="pageBreakPreview" zoomScaleNormal="100" zoomScaleSheetLayoutView="100" workbookViewId="0">
      <selection activeCell="F19" sqref="F19"/>
    </sheetView>
  </sheetViews>
  <sheetFormatPr defaultColWidth="9" defaultRowHeight="12" x14ac:dyDescent="0.2"/>
  <cols>
    <col min="1" max="1" width="2.6328125" style="142" customWidth="1"/>
    <col min="2" max="2" width="18.6328125" style="142" customWidth="1"/>
    <col min="3" max="6" width="14.6328125" style="142" customWidth="1"/>
    <col min="7" max="7" width="14.6328125" style="149" customWidth="1"/>
    <col min="8" max="8" width="9" style="142"/>
    <col min="9" max="9" width="4.08984375" style="142" bestFit="1" customWidth="1"/>
    <col min="10" max="16384" width="9" style="142"/>
  </cols>
  <sheetData>
    <row r="1" spans="1:9" ht="18" customHeight="1" x14ac:dyDescent="0.2">
      <c r="A1" s="449" t="s">
        <v>441</v>
      </c>
      <c r="B1" s="449"/>
      <c r="C1" s="449"/>
      <c r="D1" s="449"/>
      <c r="E1" s="449"/>
      <c r="F1" s="449"/>
      <c r="G1" s="449"/>
    </row>
    <row r="2" spans="1:9" ht="13" customHeight="1" thickBot="1" x14ac:dyDescent="0.25">
      <c r="G2" s="176" t="s">
        <v>141</v>
      </c>
    </row>
    <row r="3" spans="1:9" ht="15" customHeight="1" x14ac:dyDescent="0.2">
      <c r="A3" s="567" t="s">
        <v>307</v>
      </c>
      <c r="B3" s="568"/>
      <c r="C3" s="291" t="s">
        <v>353</v>
      </c>
      <c r="D3" s="291" t="s">
        <v>442</v>
      </c>
      <c r="E3" s="291" t="s">
        <v>443</v>
      </c>
      <c r="F3" s="292" t="s">
        <v>444</v>
      </c>
      <c r="G3" s="293" t="s">
        <v>445</v>
      </c>
    </row>
    <row r="4" spans="1:9" ht="15" customHeight="1" x14ac:dyDescent="0.2">
      <c r="A4" s="569" t="s">
        <v>2</v>
      </c>
      <c r="B4" s="570"/>
      <c r="C4" s="154">
        <f t="shared" ref="C4:F4" si="0">SUM(C5:C24)</f>
        <v>106881</v>
      </c>
      <c r="D4" s="154">
        <f t="shared" si="0"/>
        <v>113335</v>
      </c>
      <c r="E4" s="154">
        <f t="shared" si="0"/>
        <v>113243</v>
      </c>
      <c r="F4" s="294">
        <f t="shared" si="0"/>
        <v>143134</v>
      </c>
      <c r="G4" s="295">
        <f>SUM(G5:G24)</f>
        <v>126003</v>
      </c>
      <c r="I4" s="155"/>
    </row>
    <row r="5" spans="1:9" ht="15" customHeight="1" x14ac:dyDescent="0.2">
      <c r="A5" s="144"/>
      <c r="B5" s="156" t="s">
        <v>142</v>
      </c>
      <c r="C5" s="154">
        <v>4385</v>
      </c>
      <c r="D5" s="154">
        <v>4158</v>
      </c>
      <c r="E5" s="154">
        <v>3889</v>
      </c>
      <c r="F5" s="154">
        <v>4424</v>
      </c>
      <c r="G5" s="151">
        <v>4674</v>
      </c>
    </row>
    <row r="6" spans="1:9" ht="15" customHeight="1" x14ac:dyDescent="0.2">
      <c r="A6" s="144"/>
      <c r="B6" s="156" t="s">
        <v>143</v>
      </c>
      <c r="C6" s="154">
        <v>2510</v>
      </c>
      <c r="D6" s="154">
        <v>2258</v>
      </c>
      <c r="E6" s="154">
        <v>2561</v>
      </c>
      <c r="F6" s="154">
        <v>2101</v>
      </c>
      <c r="G6" s="151">
        <v>2038</v>
      </c>
    </row>
    <row r="7" spans="1:9" ht="15" customHeight="1" x14ac:dyDescent="0.2">
      <c r="A7" s="144"/>
      <c r="B7" s="156" t="s">
        <v>144</v>
      </c>
      <c r="C7" s="154">
        <v>2765</v>
      </c>
      <c r="D7" s="154">
        <v>2334</v>
      </c>
      <c r="E7" s="154">
        <v>2367</v>
      </c>
      <c r="F7" s="154">
        <v>2353</v>
      </c>
      <c r="G7" s="151">
        <v>2320</v>
      </c>
    </row>
    <row r="8" spans="1:9" ht="15" customHeight="1" x14ac:dyDescent="0.2">
      <c r="A8" s="144"/>
      <c r="B8" s="156" t="s">
        <v>145</v>
      </c>
      <c r="C8" s="154">
        <v>4405</v>
      </c>
      <c r="D8" s="154">
        <v>4149</v>
      </c>
      <c r="E8" s="154">
        <v>4148</v>
      </c>
      <c r="F8" s="154">
        <v>4295</v>
      </c>
      <c r="G8" s="151">
        <v>4285</v>
      </c>
    </row>
    <row r="9" spans="1:9" ht="15" customHeight="1" x14ac:dyDescent="0.2">
      <c r="A9" s="144"/>
      <c r="B9" s="156" t="s">
        <v>146</v>
      </c>
      <c r="C9" s="154">
        <v>744</v>
      </c>
      <c r="D9" s="154">
        <v>712</v>
      </c>
      <c r="E9" s="154">
        <v>711</v>
      </c>
      <c r="F9" s="154">
        <v>615</v>
      </c>
      <c r="G9" s="151">
        <v>617</v>
      </c>
    </row>
    <row r="10" spans="1:9" ht="15" customHeight="1" x14ac:dyDescent="0.2">
      <c r="A10" s="144"/>
      <c r="B10" s="156" t="s">
        <v>147</v>
      </c>
      <c r="C10" s="154">
        <v>1226</v>
      </c>
      <c r="D10" s="154">
        <v>1371</v>
      </c>
      <c r="E10" s="154">
        <v>1498</v>
      </c>
      <c r="F10" s="154">
        <v>1546</v>
      </c>
      <c r="G10" s="151">
        <v>1522</v>
      </c>
    </row>
    <row r="11" spans="1:9" ht="15" customHeight="1" x14ac:dyDescent="0.2">
      <c r="A11" s="144"/>
      <c r="B11" s="156" t="s">
        <v>148</v>
      </c>
      <c r="C11" s="154">
        <v>17463</v>
      </c>
      <c r="D11" s="154">
        <v>15377</v>
      </c>
      <c r="E11" s="154">
        <v>15656</v>
      </c>
      <c r="F11" s="154">
        <v>18239</v>
      </c>
      <c r="G11" s="151">
        <v>21696</v>
      </c>
    </row>
    <row r="12" spans="1:9" ht="15" customHeight="1" x14ac:dyDescent="0.2">
      <c r="A12" s="144"/>
      <c r="B12" s="156" t="s">
        <v>149</v>
      </c>
      <c r="C12" s="154">
        <v>39231</v>
      </c>
      <c r="D12" s="154">
        <v>38416</v>
      </c>
      <c r="E12" s="154">
        <v>33284</v>
      </c>
      <c r="F12" s="154">
        <v>39473</v>
      </c>
      <c r="G12" s="151">
        <v>33912</v>
      </c>
    </row>
    <row r="13" spans="1:9" ht="15" customHeight="1" x14ac:dyDescent="0.2">
      <c r="A13" s="144"/>
      <c r="B13" s="156" t="s">
        <v>150</v>
      </c>
      <c r="C13" s="285">
        <v>0</v>
      </c>
      <c r="D13" s="285">
        <v>0</v>
      </c>
      <c r="E13" s="285">
        <v>0</v>
      </c>
      <c r="F13" s="285">
        <v>0</v>
      </c>
      <c r="G13" s="385">
        <v>0</v>
      </c>
    </row>
    <row r="14" spans="1:9" ht="15" customHeight="1" x14ac:dyDescent="0.2">
      <c r="A14" s="144"/>
      <c r="B14" s="156" t="s">
        <v>151</v>
      </c>
      <c r="C14" s="154">
        <v>2082</v>
      </c>
      <c r="D14" s="154">
        <v>2027</v>
      </c>
      <c r="E14" s="154">
        <v>2197</v>
      </c>
      <c r="F14" s="154">
        <v>2231</v>
      </c>
      <c r="G14" s="151">
        <v>2682</v>
      </c>
    </row>
    <row r="15" spans="1:9" ht="15" customHeight="1" x14ac:dyDescent="0.2">
      <c r="A15" s="144"/>
      <c r="B15" s="156" t="s">
        <v>152</v>
      </c>
      <c r="C15" s="154">
        <v>1087</v>
      </c>
      <c r="D15" s="154">
        <v>910</v>
      </c>
      <c r="E15" s="154">
        <v>845</v>
      </c>
      <c r="F15" s="154">
        <v>878</v>
      </c>
      <c r="G15" s="151">
        <v>882</v>
      </c>
    </row>
    <row r="16" spans="1:9" ht="15" customHeight="1" x14ac:dyDescent="0.2">
      <c r="A16" s="144"/>
      <c r="B16" s="156" t="s">
        <v>153</v>
      </c>
      <c r="C16" s="154">
        <v>37</v>
      </c>
      <c r="D16" s="154">
        <v>57</v>
      </c>
      <c r="E16" s="154">
        <v>41</v>
      </c>
      <c r="F16" s="154">
        <v>42</v>
      </c>
      <c r="G16" s="151">
        <v>30</v>
      </c>
    </row>
    <row r="17" spans="1:12" ht="15" customHeight="1" x14ac:dyDescent="0.2">
      <c r="A17" s="144"/>
      <c r="B17" s="156" t="s">
        <v>154</v>
      </c>
      <c r="C17" s="154">
        <v>3722</v>
      </c>
      <c r="D17" s="154">
        <v>3711</v>
      </c>
      <c r="E17" s="154">
        <v>3482</v>
      </c>
      <c r="F17" s="154">
        <v>3513</v>
      </c>
      <c r="G17" s="151">
        <v>3319</v>
      </c>
    </row>
    <row r="18" spans="1:12" ht="15" customHeight="1" x14ac:dyDescent="0.2">
      <c r="A18" s="144"/>
      <c r="B18" s="156" t="s">
        <v>324</v>
      </c>
      <c r="C18" s="154">
        <v>12910</v>
      </c>
      <c r="D18" s="154">
        <v>12856</v>
      </c>
      <c r="E18" s="154">
        <v>10492</v>
      </c>
      <c r="F18" s="154">
        <v>14683</v>
      </c>
      <c r="G18" s="151">
        <v>11185</v>
      </c>
    </row>
    <row r="19" spans="1:12" ht="15" customHeight="1" x14ac:dyDescent="0.2">
      <c r="A19" s="144"/>
      <c r="B19" s="156" t="s">
        <v>156</v>
      </c>
      <c r="C19" s="154">
        <v>28</v>
      </c>
      <c r="D19" s="154">
        <v>20</v>
      </c>
      <c r="E19" s="154">
        <v>21</v>
      </c>
      <c r="F19" s="154">
        <v>15</v>
      </c>
      <c r="G19" s="151">
        <v>26</v>
      </c>
    </row>
    <row r="20" spans="1:12" ht="15" customHeight="1" x14ac:dyDescent="0.2">
      <c r="A20" s="144"/>
      <c r="B20" s="156" t="s">
        <v>157</v>
      </c>
      <c r="C20" s="154">
        <v>2018</v>
      </c>
      <c r="D20" s="154">
        <v>1714</v>
      </c>
      <c r="E20" s="154">
        <v>1724</v>
      </c>
      <c r="F20" s="154">
        <v>1542</v>
      </c>
      <c r="G20" s="151">
        <v>1548</v>
      </c>
    </row>
    <row r="21" spans="1:12" ht="15" customHeight="1" x14ac:dyDescent="0.2">
      <c r="A21" s="144"/>
      <c r="B21" s="366" t="s">
        <v>275</v>
      </c>
      <c r="C21" s="154">
        <v>2650</v>
      </c>
      <c r="D21" s="154">
        <v>14000</v>
      </c>
      <c r="E21" s="154">
        <v>17951</v>
      </c>
      <c r="F21" s="154">
        <v>29137</v>
      </c>
      <c r="G21" s="151">
        <v>10928</v>
      </c>
    </row>
    <row r="22" spans="1:12" ht="15" customHeight="1" x14ac:dyDescent="0.2">
      <c r="A22" s="144"/>
      <c r="B22" s="156" t="s">
        <v>273</v>
      </c>
      <c r="C22" s="154">
        <v>2748</v>
      </c>
      <c r="D22" s="154">
        <v>387</v>
      </c>
      <c r="E22" s="154">
        <v>267</v>
      </c>
      <c r="F22" s="154">
        <v>840</v>
      </c>
      <c r="G22" s="151">
        <v>2026</v>
      </c>
    </row>
    <row r="23" spans="1:12" ht="15" customHeight="1" x14ac:dyDescent="0.2">
      <c r="A23" s="144"/>
      <c r="B23" s="157" t="s">
        <v>274</v>
      </c>
      <c r="C23" s="154">
        <v>4399</v>
      </c>
      <c r="D23" s="154">
        <v>7002</v>
      </c>
      <c r="E23" s="154">
        <v>10042</v>
      </c>
      <c r="F23" s="154">
        <v>14894</v>
      </c>
      <c r="G23" s="151">
        <v>20212</v>
      </c>
    </row>
    <row r="24" spans="1:12" ht="15" customHeight="1" thickBot="1" x14ac:dyDescent="0.25">
      <c r="A24" s="158"/>
      <c r="B24" s="159" t="s">
        <v>159</v>
      </c>
      <c r="C24" s="160">
        <v>2471</v>
      </c>
      <c r="D24" s="160">
        <v>1876</v>
      </c>
      <c r="E24" s="160">
        <v>2067</v>
      </c>
      <c r="F24" s="160">
        <v>2313</v>
      </c>
      <c r="G24" s="386">
        <v>2101</v>
      </c>
    </row>
    <row r="25" spans="1:12" ht="5" customHeight="1" x14ac:dyDescent="0.2"/>
    <row r="26" spans="1:12" ht="91" customHeight="1" x14ac:dyDescent="0.2">
      <c r="B26" s="571" t="s">
        <v>549</v>
      </c>
      <c r="C26" s="571"/>
      <c r="D26" s="571"/>
      <c r="E26" s="571"/>
      <c r="F26" s="571"/>
      <c r="G26" s="571"/>
    </row>
    <row r="27" spans="1:12" s="144" customFormat="1" ht="13" customHeight="1" x14ac:dyDescent="0.2">
      <c r="B27" s="161" t="s">
        <v>354</v>
      </c>
      <c r="C27" s="161"/>
      <c r="D27" s="161"/>
      <c r="E27" s="161"/>
      <c r="F27" s="161"/>
      <c r="G27" s="361"/>
    </row>
    <row r="28" spans="1:12" s="144" customFormat="1" ht="20" customHeight="1" x14ac:dyDescent="0.2">
      <c r="A28" s="163"/>
      <c r="B28" s="163"/>
      <c r="C28" s="164"/>
      <c r="D28" s="164"/>
      <c r="E28" s="164"/>
      <c r="F28" s="164"/>
      <c r="G28" s="163"/>
      <c r="H28" s="163"/>
      <c r="I28" s="163"/>
      <c r="J28" s="163"/>
      <c r="K28" s="163"/>
      <c r="L28" s="163"/>
    </row>
    <row r="29" spans="1:12" s="144" customFormat="1" ht="18" customHeight="1" x14ac:dyDescent="0.2">
      <c r="A29" s="505" t="s">
        <v>446</v>
      </c>
      <c r="B29" s="505"/>
      <c r="C29" s="505"/>
      <c r="D29" s="505"/>
      <c r="E29" s="505"/>
      <c r="F29" s="505"/>
      <c r="G29" s="505"/>
      <c r="K29" s="162"/>
      <c r="L29" s="162"/>
    </row>
    <row r="30" spans="1:12" s="144" customFormat="1" ht="13" customHeight="1" x14ac:dyDescent="0.2">
      <c r="A30" s="476" t="s">
        <v>555</v>
      </c>
      <c r="B30" s="476"/>
      <c r="C30" s="476"/>
      <c r="D30" s="476"/>
      <c r="E30" s="476"/>
      <c r="F30" s="476"/>
      <c r="G30" s="476"/>
      <c r="K30" s="162"/>
    </row>
    <row r="31" spans="1:12" s="144" customFormat="1" ht="13" customHeight="1" thickBot="1" x14ac:dyDescent="0.25">
      <c r="A31" s="67"/>
      <c r="B31" s="67"/>
      <c r="C31" s="67"/>
      <c r="D31" s="67"/>
      <c r="E31" s="67"/>
      <c r="F31" s="67"/>
      <c r="G31" s="23" t="s">
        <v>447</v>
      </c>
    </row>
    <row r="32" spans="1:12" s="144" customFormat="1" ht="15" customHeight="1" x14ac:dyDescent="0.2">
      <c r="A32" s="29"/>
      <c r="B32" s="49" t="s">
        <v>59</v>
      </c>
      <c r="C32" s="296" t="s">
        <v>355</v>
      </c>
      <c r="D32" s="296" t="s">
        <v>448</v>
      </c>
      <c r="E32" s="296" t="s">
        <v>449</v>
      </c>
      <c r="F32" s="296" t="s">
        <v>450</v>
      </c>
      <c r="G32" s="297" t="s">
        <v>451</v>
      </c>
    </row>
    <row r="33" spans="1:12" s="144" customFormat="1" ht="15" customHeight="1" x14ac:dyDescent="0.2">
      <c r="A33" s="451" t="s">
        <v>2</v>
      </c>
      <c r="B33" s="452"/>
      <c r="C33" s="298">
        <f t="shared" ref="C33:F33" si="1">SUM(C34:C42)</f>
        <v>19950</v>
      </c>
      <c r="D33" s="299">
        <f t="shared" si="1"/>
        <v>19709</v>
      </c>
      <c r="E33" s="299">
        <f t="shared" si="1"/>
        <v>17277</v>
      </c>
      <c r="F33" s="299">
        <f t="shared" si="1"/>
        <v>16510</v>
      </c>
      <c r="G33" s="300">
        <f>SUM(G34:G42)</f>
        <v>14105</v>
      </c>
    </row>
    <row r="34" spans="1:12" s="144" customFormat="1" ht="15" customHeight="1" x14ac:dyDescent="0.2">
      <c r="A34" s="68"/>
      <c r="B34" s="315" t="s">
        <v>148</v>
      </c>
      <c r="C34" s="19">
        <v>1803</v>
      </c>
      <c r="D34" s="10">
        <v>1661</v>
      </c>
      <c r="E34" s="10">
        <v>1623</v>
      </c>
      <c r="F34" s="10">
        <v>1809</v>
      </c>
      <c r="G34" s="95">
        <v>2073</v>
      </c>
    </row>
    <row r="35" spans="1:12" s="144" customFormat="1" ht="15" customHeight="1" x14ac:dyDescent="0.2">
      <c r="A35" s="68"/>
      <c r="B35" s="315" t="s">
        <v>149</v>
      </c>
      <c r="C35" s="19">
        <v>10769</v>
      </c>
      <c r="D35" s="10">
        <v>10862</v>
      </c>
      <c r="E35" s="10">
        <v>9656</v>
      </c>
      <c r="F35" s="10">
        <v>8631</v>
      </c>
      <c r="G35" s="95">
        <v>6911</v>
      </c>
    </row>
    <row r="36" spans="1:12" s="144" customFormat="1" ht="15" customHeight="1" x14ac:dyDescent="0.2">
      <c r="A36" s="68"/>
      <c r="B36" s="315" t="s">
        <v>151</v>
      </c>
      <c r="C36" s="19">
        <v>72</v>
      </c>
      <c r="D36" s="10">
        <v>57</v>
      </c>
      <c r="E36" s="10">
        <v>50</v>
      </c>
      <c r="F36" s="10">
        <v>72</v>
      </c>
      <c r="G36" s="95">
        <v>77</v>
      </c>
    </row>
    <row r="37" spans="1:12" s="144" customFormat="1" ht="15" customHeight="1" x14ac:dyDescent="0.2">
      <c r="A37" s="68"/>
      <c r="B37" s="315" t="s">
        <v>152</v>
      </c>
      <c r="C37" s="19">
        <v>406</v>
      </c>
      <c r="D37" s="10">
        <v>368</v>
      </c>
      <c r="E37" s="10">
        <v>279</v>
      </c>
      <c r="F37" s="10">
        <v>317</v>
      </c>
      <c r="G37" s="95">
        <v>296</v>
      </c>
    </row>
    <row r="38" spans="1:12" s="144" customFormat="1" ht="15" customHeight="1" x14ac:dyDescent="0.2">
      <c r="A38" s="68"/>
      <c r="B38" s="315" t="s">
        <v>155</v>
      </c>
      <c r="C38" s="19">
        <v>6289</v>
      </c>
      <c r="D38" s="10">
        <v>6175</v>
      </c>
      <c r="E38" s="10">
        <v>5116</v>
      </c>
      <c r="F38" s="10">
        <v>5066</v>
      </c>
      <c r="G38" s="95">
        <v>4216</v>
      </c>
    </row>
    <row r="39" spans="1:12" s="144" customFormat="1" ht="15" customHeight="1" x14ac:dyDescent="0.2">
      <c r="A39" s="68"/>
      <c r="B39" s="315" t="s">
        <v>156</v>
      </c>
      <c r="C39" s="286">
        <v>0</v>
      </c>
      <c r="D39" s="10">
        <v>2</v>
      </c>
      <c r="E39" s="10">
        <v>2</v>
      </c>
      <c r="F39" s="10">
        <v>1</v>
      </c>
      <c r="G39" s="387">
        <v>0</v>
      </c>
    </row>
    <row r="40" spans="1:12" s="144" customFormat="1" ht="15" customHeight="1" x14ac:dyDescent="0.2">
      <c r="A40" s="68"/>
      <c r="B40" s="315" t="s">
        <v>158</v>
      </c>
      <c r="C40" s="19">
        <v>18</v>
      </c>
      <c r="D40" s="10">
        <v>17</v>
      </c>
      <c r="E40" s="10">
        <v>8</v>
      </c>
      <c r="F40" s="10">
        <v>17</v>
      </c>
      <c r="G40" s="95">
        <v>11</v>
      </c>
    </row>
    <row r="41" spans="1:12" s="144" customFormat="1" ht="15" customHeight="1" x14ac:dyDescent="0.2">
      <c r="A41" s="68"/>
      <c r="B41" s="315" t="s">
        <v>159</v>
      </c>
      <c r="C41" s="19">
        <v>69</v>
      </c>
      <c r="D41" s="10">
        <v>74</v>
      </c>
      <c r="E41" s="10">
        <v>64</v>
      </c>
      <c r="F41" s="10">
        <v>95</v>
      </c>
      <c r="G41" s="95">
        <v>82</v>
      </c>
    </row>
    <row r="42" spans="1:12" s="144" customFormat="1" ht="15" customHeight="1" thickBot="1" x14ac:dyDescent="0.25">
      <c r="A42" s="2"/>
      <c r="B42" s="20" t="s">
        <v>177</v>
      </c>
      <c r="C42" s="362">
        <v>524</v>
      </c>
      <c r="D42" s="363">
        <v>493</v>
      </c>
      <c r="E42" s="363">
        <v>479</v>
      </c>
      <c r="F42" s="363">
        <v>502</v>
      </c>
      <c r="G42" s="388">
        <v>439</v>
      </c>
    </row>
    <row r="43" spans="1:12" s="144" customFormat="1" ht="5" customHeight="1" x14ac:dyDescent="0.2">
      <c r="A43" s="67"/>
      <c r="B43" s="67"/>
      <c r="C43" s="67"/>
      <c r="D43" s="67"/>
      <c r="E43" s="67"/>
      <c r="F43" s="67"/>
      <c r="G43" s="67"/>
      <c r="K43" s="162"/>
    </row>
    <row r="44" spans="1:12" s="144" customFormat="1" ht="13" customHeight="1" x14ac:dyDescent="0.2">
      <c r="A44" s="67"/>
      <c r="B44" s="67" t="s">
        <v>356</v>
      </c>
      <c r="C44" s="67"/>
      <c r="D44" s="67"/>
      <c r="E44" s="67"/>
      <c r="F44" s="67"/>
      <c r="G44" s="67"/>
      <c r="K44" s="162"/>
    </row>
    <row r="45" spans="1:12" s="144" customFormat="1" ht="20" customHeight="1" x14ac:dyDescent="0.2">
      <c r="B45" s="161"/>
      <c r="K45" s="162"/>
      <c r="L45" s="162"/>
    </row>
    <row r="46" spans="1:12" s="144" customFormat="1" ht="18" customHeight="1" x14ac:dyDescent="0.2">
      <c r="B46" s="479" t="s">
        <v>452</v>
      </c>
      <c r="C46" s="479"/>
      <c r="D46" s="479"/>
      <c r="E46" s="479"/>
      <c r="F46" s="479"/>
      <c r="G46" s="479"/>
      <c r="K46" s="162"/>
      <c r="L46" s="162"/>
    </row>
    <row r="47" spans="1:12" s="144" customFormat="1" ht="5" customHeight="1" thickBot="1" x14ac:dyDescent="0.25">
      <c r="B47" s="2"/>
      <c r="C47" s="2"/>
      <c r="D47" s="2"/>
      <c r="E47" s="2"/>
      <c r="F47" s="314"/>
      <c r="G47" s="314"/>
    </row>
    <row r="48" spans="1:12" s="144" customFormat="1" ht="15" customHeight="1" x14ac:dyDescent="0.2">
      <c r="B48" s="31" t="s">
        <v>296</v>
      </c>
      <c r="C48" s="364" t="s">
        <v>396</v>
      </c>
      <c r="D48" s="364" t="s">
        <v>397</v>
      </c>
      <c r="E48" s="364" t="s">
        <v>398</v>
      </c>
      <c r="F48" s="364" t="s">
        <v>399</v>
      </c>
      <c r="G48" s="365" t="s">
        <v>385</v>
      </c>
    </row>
    <row r="49" spans="2:7" s="144" customFormat="1" ht="15" customHeight="1" x14ac:dyDescent="0.2">
      <c r="B49" s="301" t="s">
        <v>297</v>
      </c>
      <c r="C49" s="103">
        <v>847</v>
      </c>
      <c r="D49" s="103">
        <v>4145</v>
      </c>
      <c r="E49" s="103">
        <v>8223</v>
      </c>
      <c r="F49" s="103">
        <v>20958</v>
      </c>
      <c r="G49" s="127">
        <v>21750</v>
      </c>
    </row>
    <row r="50" spans="2:7" s="144" customFormat="1" ht="15" customHeight="1" thickBot="1" x14ac:dyDescent="0.25">
      <c r="B50" s="101" t="s">
        <v>357</v>
      </c>
      <c r="C50" s="102">
        <v>34265510</v>
      </c>
      <c r="D50" s="102">
        <v>406512000</v>
      </c>
      <c r="E50" s="102">
        <v>977746000</v>
      </c>
      <c r="F50" s="102">
        <v>1552108589</v>
      </c>
      <c r="G50" s="389">
        <v>1483120000</v>
      </c>
    </row>
    <row r="51" spans="2:7" s="144" customFormat="1" ht="5" customHeight="1" x14ac:dyDescent="0.2">
      <c r="B51" s="103"/>
      <c r="C51" s="103"/>
      <c r="D51" s="103"/>
      <c r="E51" s="103"/>
      <c r="F51" s="103"/>
      <c r="G51" s="103"/>
    </row>
    <row r="52" spans="2:7" s="144" customFormat="1" ht="13" customHeight="1" x14ac:dyDescent="0.2">
      <c r="B52" s="197" t="s">
        <v>453</v>
      </c>
      <c r="C52" s="67"/>
      <c r="D52" s="67"/>
      <c r="E52" s="67"/>
      <c r="F52" s="67"/>
      <c r="G52" s="47"/>
    </row>
    <row r="53" spans="2:7" s="144" customFormat="1" ht="13" customHeight="1" x14ac:dyDescent="0.2">
      <c r="B53" s="197" t="s">
        <v>298</v>
      </c>
      <c r="C53" s="67"/>
      <c r="D53" s="67"/>
      <c r="E53" s="67"/>
      <c r="F53" s="67"/>
      <c r="G53" s="47"/>
    </row>
  </sheetData>
  <mergeCells count="8">
    <mergeCell ref="A33:B33"/>
    <mergeCell ref="B46:G46"/>
    <mergeCell ref="A1:G1"/>
    <mergeCell ref="A3:B3"/>
    <mergeCell ref="A4:B4"/>
    <mergeCell ref="B26:G26"/>
    <mergeCell ref="A29:G29"/>
    <mergeCell ref="A30:G30"/>
  </mergeCells>
  <phoneticPr fontId="3"/>
  <pageMargins left="0.78740157480314965" right="0.39370078740157483" top="0.59055118110236227" bottom="0.39370078740157483" header="0.31496062992125984" footer="0.31496062992125984"/>
  <pageSetup paperSize="9" scale="94" firstPageNumber="184" orientation="portrait" useFirstPageNumber="1" horizontalDpi="400" verticalDpi="400" r:id="rId1"/>
  <headerFooter alignWithMargins="0">
    <oddHeader>&amp;L〔14〕行政・財政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9</vt:i4>
      </vt:variant>
    </vt:vector>
  </HeadingPairs>
  <TitlesOfParts>
    <vt:vector size="20" baseType="lpstr">
      <vt:lpstr>14-1-1</vt:lpstr>
      <vt:lpstr>14-1-2</vt:lpstr>
      <vt:lpstr>14-2・3</vt:lpstr>
      <vt:lpstr>14-4・5</vt:lpstr>
      <vt:lpstr>14-6・7・8</vt:lpstr>
      <vt:lpstr>14-9・10</vt:lpstr>
      <vt:lpstr>14-11・12・13</vt:lpstr>
      <vt:lpstr>14-14・15</vt:lpstr>
      <vt:lpstr>14-16・17・18</vt:lpstr>
      <vt:lpstr>14-19</vt:lpstr>
      <vt:lpstr>Sheet1</vt:lpstr>
      <vt:lpstr>'14-1-1'!Print_Area</vt:lpstr>
      <vt:lpstr>'14-11・12・13'!Print_Area</vt:lpstr>
      <vt:lpstr>'14-1-2'!Print_Area</vt:lpstr>
      <vt:lpstr>'14-14・15'!Print_Area</vt:lpstr>
      <vt:lpstr>'14-16・17・18'!Print_Area</vt:lpstr>
      <vt:lpstr>'14-19'!Print_Area</vt:lpstr>
      <vt:lpstr>'14-2・3'!Print_Area</vt:lpstr>
      <vt:lpstr>'14-6・7・8'!Print_Area</vt:lpstr>
      <vt:lpstr>'14-9・10'!Print_Area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2026-01-19T06:33:22Z</dcterms:modified>
</cp:coreProperties>
</file>