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.26\共有課\管財統計課\吉田\【02】統計書\HP\"/>
    </mc:Choice>
  </mc:AlternateContent>
  <bookViews>
    <workbookView xWindow="0" yWindow="0" windowWidth="28770" windowHeight="12285" firstSheet="10" activeTab="25"/>
  </bookViews>
  <sheets>
    <sheet name="3-1" sheetId="2" r:id="rId1"/>
    <sheet name="3-2" sheetId="3" r:id="rId2"/>
    <sheet name="3-3" sheetId="4" r:id="rId3"/>
    <sheet name="3-4" sheetId="5" r:id="rId4"/>
    <sheet name="3-5" sheetId="6" r:id="rId5"/>
    <sheet name="3-6" sheetId="7" r:id="rId6"/>
    <sheet name="3-7" sheetId="8" r:id="rId7"/>
    <sheet name="3-8.9" sheetId="9" r:id="rId8"/>
    <sheet name="3-10" sheetId="10" r:id="rId9"/>
    <sheet name="3-11" sheetId="11" r:id="rId10"/>
    <sheet name="3-12" sheetId="12" r:id="rId11"/>
    <sheet name="3-13.14" sheetId="28" r:id="rId12"/>
    <sheet name="3-15.16" sheetId="14" r:id="rId13"/>
    <sheet name="3-17" sheetId="15" r:id="rId14"/>
    <sheet name="3-18" sheetId="16" r:id="rId15"/>
    <sheet name="3-19" sheetId="17" r:id="rId16"/>
    <sheet name="3-20" sheetId="18" r:id="rId17"/>
    <sheet name="3-21" sheetId="19" r:id="rId18"/>
    <sheet name="3-22" sheetId="20" r:id="rId19"/>
    <sheet name="3-23" sheetId="21" r:id="rId20"/>
    <sheet name="3-24" sheetId="22" r:id="rId21"/>
    <sheet name="3-25" sheetId="23" r:id="rId22"/>
    <sheet name="3-26" sheetId="24" r:id="rId23"/>
    <sheet name="3-27" sheetId="25" r:id="rId24"/>
    <sheet name="3-28" sheetId="26" r:id="rId25"/>
    <sheet name="3-29" sheetId="27" r:id="rId26"/>
  </sheets>
  <definedNames>
    <definedName name="_xlnm.Print_Area" localSheetId="18">'3-22'!$A$1:$L$23</definedName>
    <definedName name="_xlnm.Print_Area" localSheetId="19">'3-23'!$A$1:$L$14</definedName>
    <definedName name="_xlnm.Print_Area" localSheetId="2">'3-3'!$A$1:$T$43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8" l="1"/>
  <c r="E18" i="28"/>
  <c r="E17" i="28"/>
  <c r="E15" i="28"/>
  <c r="E14" i="28"/>
  <c r="E13" i="28"/>
  <c r="E10" i="28"/>
  <c r="E9" i="28"/>
  <c r="I6" i="27" l="1"/>
  <c r="I5" i="27" s="1"/>
  <c r="H6" i="27"/>
  <c r="G6" i="27"/>
  <c r="F6" i="27"/>
  <c r="F5" i="27" s="1"/>
  <c r="E6" i="27"/>
  <c r="E5" i="27" s="1"/>
  <c r="D6" i="27"/>
  <c r="H5" i="27"/>
  <c r="G5" i="27"/>
  <c r="D5" i="27"/>
  <c r="P22" i="26"/>
  <c r="O22" i="26"/>
  <c r="N22" i="26"/>
  <c r="H9" i="26"/>
  <c r="H8" i="26" s="1"/>
  <c r="G9" i="26"/>
  <c r="G8" i="26" s="1"/>
  <c r="F9" i="26"/>
  <c r="F8" i="26" s="1"/>
  <c r="H5" i="26"/>
  <c r="G5" i="26"/>
  <c r="O60" i="26" s="1"/>
  <c r="F5" i="26"/>
  <c r="N60" i="26" s="1"/>
  <c r="O21" i="25"/>
  <c r="N21" i="25"/>
  <c r="M21" i="25"/>
  <c r="H9" i="25"/>
  <c r="H8" i="25" s="1"/>
  <c r="G9" i="25"/>
  <c r="G8" i="25" s="1"/>
  <c r="F9" i="25"/>
  <c r="F8" i="25" s="1"/>
  <c r="L11" i="21"/>
  <c r="J11" i="21"/>
  <c r="H11" i="21"/>
  <c r="L10" i="21"/>
  <c r="J10" i="21"/>
  <c r="H10" i="21"/>
  <c r="L9" i="21"/>
  <c r="J9" i="21"/>
  <c r="H9" i="21"/>
  <c r="L8" i="21"/>
  <c r="J8" i="21"/>
  <c r="H8" i="21"/>
  <c r="I8" i="19"/>
  <c r="I7" i="19" s="1"/>
  <c r="G8" i="19"/>
  <c r="F8" i="19"/>
  <c r="G7" i="19"/>
  <c r="F7" i="19"/>
  <c r="H16" i="18"/>
  <c r="H14" i="18"/>
  <c r="H13" i="18"/>
  <c r="H12" i="18"/>
  <c r="H11" i="18"/>
  <c r="H10" i="18"/>
  <c r="H9" i="18"/>
  <c r="H7" i="18" s="1"/>
  <c r="H8" i="18"/>
  <c r="P7" i="18"/>
  <c r="O7" i="18"/>
  <c r="N7" i="18"/>
  <c r="M7" i="18"/>
  <c r="L7" i="18"/>
  <c r="K7" i="18"/>
  <c r="J7" i="18"/>
  <c r="I7" i="18"/>
  <c r="D9" i="17"/>
  <c r="D8" i="17"/>
  <c r="D7" i="17" s="1"/>
  <c r="J7" i="17"/>
  <c r="I7" i="17"/>
  <c r="H7" i="17"/>
  <c r="G7" i="17"/>
  <c r="F7" i="17"/>
  <c r="E7" i="17"/>
  <c r="M16" i="16"/>
  <c r="M15" i="16"/>
  <c r="M14" i="16"/>
  <c r="M13" i="16"/>
  <c r="M12" i="16"/>
  <c r="M11" i="16"/>
  <c r="M10" i="16"/>
  <c r="M9" i="16"/>
  <c r="M8" i="16"/>
  <c r="K8" i="16"/>
  <c r="J8" i="16"/>
  <c r="I8" i="16"/>
  <c r="P60" i="26" l="1"/>
  <c r="N8" i="15" l="1"/>
  <c r="M8" i="15"/>
  <c r="L8" i="15"/>
  <c r="K8" i="15"/>
  <c r="J8" i="15"/>
  <c r="I8" i="15"/>
  <c r="H8" i="15"/>
  <c r="G8" i="15"/>
  <c r="F26" i="12"/>
  <c r="F25" i="12"/>
  <c r="F24" i="12"/>
  <c r="F23" i="12"/>
  <c r="F22" i="12"/>
  <c r="F21" i="12"/>
  <c r="F20" i="12"/>
  <c r="F17" i="12"/>
  <c r="F16" i="12"/>
  <c r="F15" i="12"/>
  <c r="F14" i="12"/>
  <c r="F13" i="12"/>
  <c r="F12" i="12"/>
  <c r="F11" i="12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T8" i="10"/>
  <c r="R8" i="10"/>
  <c r="P8" i="10"/>
  <c r="N8" i="10"/>
  <c r="L8" i="10"/>
  <c r="J8" i="10"/>
  <c r="H8" i="10"/>
  <c r="F8" i="10"/>
  <c r="D8" i="10"/>
  <c r="C8" i="10"/>
  <c r="T7" i="10"/>
  <c r="R7" i="10"/>
  <c r="P7" i="10"/>
  <c r="N7" i="10"/>
  <c r="L7" i="10"/>
  <c r="J7" i="10"/>
  <c r="H7" i="10"/>
  <c r="F7" i="10"/>
  <c r="D7" i="10"/>
  <c r="C7" i="10"/>
  <c r="K40" i="9"/>
  <c r="F40" i="9"/>
  <c r="E40" i="9" s="1"/>
  <c r="K37" i="9"/>
  <c r="F37" i="9"/>
  <c r="V21" i="8"/>
  <c r="U21" i="8"/>
  <c r="T21" i="8"/>
  <c r="V20" i="8"/>
  <c r="U20" i="8"/>
  <c r="T20" i="8"/>
  <c r="V19" i="8"/>
  <c r="U19" i="8"/>
  <c r="T19" i="8"/>
  <c r="V18" i="8"/>
  <c r="U18" i="8"/>
  <c r="T18" i="8"/>
  <c r="V17" i="8"/>
  <c r="U17" i="8"/>
  <c r="T17" i="8"/>
  <c r="J25" i="7"/>
  <c r="D25" i="7"/>
  <c r="C25" i="7"/>
  <c r="J24" i="7"/>
  <c r="D24" i="7"/>
  <c r="C24" i="7" s="1"/>
  <c r="J23" i="7"/>
  <c r="C23" i="7" s="1"/>
  <c r="D23" i="7"/>
  <c r="J22" i="7"/>
  <c r="D22" i="7"/>
  <c r="C22" i="7" s="1"/>
  <c r="J21" i="7"/>
  <c r="D21" i="7"/>
  <c r="C21" i="7"/>
  <c r="J20" i="7"/>
  <c r="D20" i="7"/>
  <c r="C20" i="7" s="1"/>
  <c r="J19" i="7"/>
  <c r="D19" i="7"/>
  <c r="C19" i="7" s="1"/>
  <c r="J18" i="7"/>
  <c r="D18" i="7"/>
  <c r="C18" i="7" s="1"/>
  <c r="J17" i="7"/>
  <c r="D17" i="7"/>
  <c r="C17" i="7"/>
  <c r="J16" i="7"/>
  <c r="D16" i="7"/>
  <c r="C16" i="7" s="1"/>
  <c r="J15" i="7"/>
  <c r="D15" i="7"/>
  <c r="C15" i="7" s="1"/>
  <c r="J14" i="7"/>
  <c r="D14" i="7"/>
  <c r="C14" i="7" s="1"/>
  <c r="J13" i="7"/>
  <c r="D13" i="7"/>
  <c r="C13" i="7"/>
  <c r="J12" i="7"/>
  <c r="D12" i="7"/>
  <c r="C12" i="7" s="1"/>
  <c r="J11" i="7"/>
  <c r="J7" i="7" s="1"/>
  <c r="D11" i="7"/>
  <c r="J10" i="7"/>
  <c r="D10" i="7"/>
  <c r="C10" i="7" s="1"/>
  <c r="J9" i="7"/>
  <c r="D9" i="7"/>
  <c r="C9" i="7"/>
  <c r="J8" i="7"/>
  <c r="D8" i="7"/>
  <c r="C8" i="7"/>
  <c r="O7" i="7"/>
  <c r="N7" i="7"/>
  <c r="M7" i="7"/>
  <c r="L7" i="7"/>
  <c r="K7" i="7"/>
  <c r="I7" i="7"/>
  <c r="H7" i="7"/>
  <c r="G7" i="7"/>
  <c r="F7" i="7"/>
  <c r="E7" i="7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N49" i="5"/>
  <c r="G49" i="5"/>
  <c r="N48" i="5"/>
  <c r="G48" i="5"/>
  <c r="N47" i="5"/>
  <c r="G47" i="5"/>
  <c r="N46" i="5"/>
  <c r="G46" i="5"/>
  <c r="N45" i="5"/>
  <c r="G45" i="5"/>
  <c r="N44" i="5"/>
  <c r="G44" i="5"/>
  <c r="N43" i="5"/>
  <c r="G43" i="5"/>
  <c r="N42" i="5"/>
  <c r="G42" i="5"/>
  <c r="N41" i="5"/>
  <c r="G41" i="5"/>
  <c r="N40" i="5"/>
  <c r="G40" i="5"/>
  <c r="N39" i="5"/>
  <c r="G39" i="5"/>
  <c r="N38" i="5"/>
  <c r="G38" i="5"/>
  <c r="N37" i="5"/>
  <c r="G37" i="5"/>
  <c r="N36" i="5"/>
  <c r="G36" i="5"/>
  <c r="N35" i="5"/>
  <c r="G35" i="5"/>
  <c r="N34" i="5"/>
  <c r="G34" i="5"/>
  <c r="N33" i="5"/>
  <c r="G33" i="5"/>
  <c r="N32" i="5"/>
  <c r="G32" i="5"/>
  <c r="N31" i="5"/>
  <c r="G31" i="5"/>
  <c r="N30" i="5"/>
  <c r="G30" i="5"/>
  <c r="N29" i="5"/>
  <c r="G29" i="5"/>
  <c r="N28" i="5"/>
  <c r="G28" i="5"/>
  <c r="N27" i="5"/>
  <c r="G27" i="5"/>
  <c r="N26" i="5"/>
  <c r="G26" i="5"/>
  <c r="N25" i="5"/>
  <c r="G25" i="5"/>
  <c r="N24" i="5"/>
  <c r="N23" i="5"/>
  <c r="G23" i="5"/>
  <c r="N22" i="5"/>
  <c r="G22" i="5"/>
  <c r="N21" i="5"/>
  <c r="G21" i="5"/>
  <c r="N20" i="5"/>
  <c r="G20" i="5"/>
  <c r="N19" i="5"/>
  <c r="N18" i="5"/>
  <c r="G18" i="5"/>
  <c r="N17" i="5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8" i="5"/>
  <c r="F8" i="5"/>
  <c r="E8" i="5"/>
  <c r="D8" i="5"/>
  <c r="G8" i="5" s="1"/>
  <c r="C8" i="5"/>
  <c r="O36" i="4"/>
  <c r="T30" i="4" s="1"/>
  <c r="N36" i="4"/>
  <c r="M36" i="4"/>
  <c r="T35" i="4"/>
  <c r="S35" i="4"/>
  <c r="S36" i="4" s="1"/>
  <c r="R35" i="4"/>
  <c r="S30" i="4"/>
  <c r="S31" i="4" s="1"/>
  <c r="O30" i="4"/>
  <c r="N30" i="4"/>
  <c r="M30" i="4"/>
  <c r="T28" i="4"/>
  <c r="T26" i="4"/>
  <c r="S26" i="4"/>
  <c r="R26" i="4"/>
  <c r="O24" i="4"/>
  <c r="T32" i="4" s="1"/>
  <c r="N24" i="4"/>
  <c r="S32" i="4" s="1"/>
  <c r="S33" i="4" s="1"/>
  <c r="M24" i="4"/>
  <c r="R32" i="4" s="1"/>
  <c r="S22" i="4"/>
  <c r="V22" i="4" s="1"/>
  <c r="S27" i="4" s="1"/>
  <c r="O18" i="4"/>
  <c r="N18" i="4"/>
  <c r="M18" i="4"/>
  <c r="O12" i="4"/>
  <c r="N12" i="4"/>
  <c r="S37" i="4" s="1"/>
  <c r="S38" i="4" s="1"/>
  <c r="M12" i="4"/>
  <c r="R37" i="4" s="1"/>
  <c r="O6" i="4"/>
  <c r="T37" i="4" s="1"/>
  <c r="N6" i="4"/>
  <c r="S28" i="4" s="1"/>
  <c r="S29" i="4" s="1"/>
  <c r="M6" i="4"/>
  <c r="R28" i="4" s="1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E37" i="9" l="1"/>
  <c r="T31" i="4"/>
  <c r="C7" i="7"/>
  <c r="T29" i="4"/>
  <c r="T22" i="4"/>
  <c r="W22" i="4" s="1"/>
  <c r="T27" i="4" s="1"/>
  <c r="R22" i="4"/>
  <c r="R30" i="4"/>
  <c r="D7" i="7"/>
  <c r="C11" i="7"/>
  <c r="T33" i="4" l="1"/>
  <c r="T36" i="4"/>
  <c r="U22" i="4"/>
  <c r="V15" i="4"/>
  <c r="X13" i="4"/>
  <c r="W13" i="4"/>
  <c r="W15" i="4"/>
  <c r="V13" i="4"/>
  <c r="T38" i="4"/>
  <c r="R36" i="4" l="1"/>
  <c r="R33" i="4"/>
  <c r="R27" i="4"/>
  <c r="R38" i="4"/>
  <c r="R29" i="4"/>
  <c r="R31" i="4"/>
</calcChain>
</file>

<file path=xl/sharedStrings.xml><?xml version="1.0" encoding="utf-8"?>
<sst xmlns="http://schemas.openxmlformats.org/spreadsheetml/2006/main" count="2566" uniqueCount="1189">
  <si>
    <t>3-1．国勢調査人口の推移</t>
    <rPh sb="4" eb="6">
      <t>コクセイ</t>
    </rPh>
    <rPh sb="6" eb="8">
      <t>チョウサ</t>
    </rPh>
    <rPh sb="8" eb="10">
      <t>ジンコウ</t>
    </rPh>
    <rPh sb="11" eb="13">
      <t>スイイ</t>
    </rPh>
    <phoneticPr fontId="5"/>
  </si>
  <si>
    <t>本表は、各年10月1日現在で実施した国勢調査の結果を掲げたものである。</t>
    <rPh sb="0" eb="1">
      <t>ホン</t>
    </rPh>
    <rPh sb="1" eb="2">
      <t>ピョウ</t>
    </rPh>
    <rPh sb="4" eb="5">
      <t>カク</t>
    </rPh>
    <rPh sb="5" eb="6">
      <t>ネン</t>
    </rPh>
    <rPh sb="8" eb="9">
      <t>ガツ</t>
    </rPh>
    <rPh sb="10" eb="11">
      <t>ニチ</t>
    </rPh>
    <rPh sb="11" eb="13">
      <t>ゲンザイ</t>
    </rPh>
    <rPh sb="14" eb="16">
      <t>ジッシ</t>
    </rPh>
    <rPh sb="18" eb="20">
      <t>コクセイ</t>
    </rPh>
    <rPh sb="20" eb="22">
      <t>チョウサ</t>
    </rPh>
    <rPh sb="23" eb="25">
      <t>ケッカ</t>
    </rPh>
    <rPh sb="26" eb="27">
      <t>カカ</t>
    </rPh>
    <phoneticPr fontId="5"/>
  </si>
  <si>
    <t>年次</t>
    <rPh sb="0" eb="2">
      <t>ネンジ</t>
    </rPh>
    <phoneticPr fontId="5"/>
  </si>
  <si>
    <t>世帯数</t>
    <rPh sb="0" eb="3">
      <t>セタイスウ</t>
    </rPh>
    <phoneticPr fontId="5"/>
  </si>
  <si>
    <t>人口</t>
    <rPh sb="0" eb="2">
      <t>ジンコウ</t>
    </rPh>
    <phoneticPr fontId="5"/>
  </si>
  <si>
    <t>大阪府人口</t>
    <rPh sb="0" eb="3">
      <t>オオサカフ</t>
    </rPh>
    <rPh sb="3" eb="5">
      <t>ジンコウ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</si>
  <si>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</si>
  <si>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</si>
  <si>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</si>
  <si>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第</t>
    <rPh sb="0" eb="1">
      <t>ダイ</t>
    </rPh>
    <phoneticPr fontId="5"/>
  </si>
  <si>
    <t>1</t>
    <phoneticPr fontId="5"/>
  </si>
  <si>
    <t>回</t>
    <rPh sb="0" eb="1">
      <t>カイ</t>
    </rPh>
    <phoneticPr fontId="5"/>
  </si>
  <si>
    <t>年</t>
    <rPh sb="0" eb="1">
      <t>ネン</t>
    </rPh>
    <phoneticPr fontId="5"/>
  </si>
  <si>
    <t>大正</t>
    <rPh sb="0" eb="2">
      <t>タイショウ</t>
    </rPh>
    <phoneticPr fontId="5"/>
  </si>
  <si>
    <t>9</t>
    <phoneticPr fontId="5"/>
  </si>
  <si>
    <t>2</t>
    <phoneticPr fontId="5"/>
  </si>
  <si>
    <t>14</t>
    <phoneticPr fontId="5"/>
  </si>
  <si>
    <t>3</t>
    <phoneticPr fontId="5"/>
  </si>
  <si>
    <t>昭和</t>
    <rPh sb="0" eb="2">
      <t>ショウワ</t>
    </rPh>
    <phoneticPr fontId="5"/>
  </si>
  <si>
    <t>5</t>
    <phoneticPr fontId="5"/>
  </si>
  <si>
    <t>4</t>
  </si>
  <si>
    <t>10</t>
    <phoneticPr fontId="5"/>
  </si>
  <si>
    <t>5</t>
  </si>
  <si>
    <t>15</t>
  </si>
  <si>
    <t>6</t>
  </si>
  <si>
    <t>22</t>
    <phoneticPr fontId="5"/>
  </si>
  <si>
    <t>7</t>
  </si>
  <si>
    <t>25</t>
  </si>
  <si>
    <t>8</t>
  </si>
  <si>
    <t>30</t>
  </si>
  <si>
    <t>9</t>
  </si>
  <si>
    <t>35</t>
  </si>
  <si>
    <t>10</t>
  </si>
  <si>
    <t>40</t>
  </si>
  <si>
    <t>11</t>
  </si>
  <si>
    <t>45</t>
  </si>
  <si>
    <t>12</t>
  </si>
  <si>
    <t>50</t>
  </si>
  <si>
    <t>13</t>
  </si>
  <si>
    <t>55</t>
  </si>
  <si>
    <t>14</t>
  </si>
  <si>
    <t>60</t>
  </si>
  <si>
    <t>平成</t>
    <rPh sb="0" eb="2">
      <t>ヘイセイ</t>
    </rPh>
    <phoneticPr fontId="5"/>
  </si>
  <si>
    <t>16</t>
  </si>
  <si>
    <t>7</t>
    <phoneticPr fontId="5"/>
  </si>
  <si>
    <t>17</t>
    <phoneticPr fontId="5"/>
  </si>
  <si>
    <t>12</t>
    <phoneticPr fontId="5"/>
  </si>
  <si>
    <t>18</t>
    <phoneticPr fontId="5"/>
  </si>
  <si>
    <t>19</t>
    <phoneticPr fontId="5"/>
  </si>
  <si>
    <t>20</t>
    <phoneticPr fontId="5"/>
  </si>
  <si>
    <t>27</t>
    <phoneticPr fontId="5"/>
  </si>
  <si>
    <t>第</t>
    <rPh sb="0" eb="1">
      <t>ダイ</t>
    </rPh>
    <phoneticPr fontId="2"/>
  </si>
  <si>
    <t>21</t>
    <phoneticPr fontId="2"/>
  </si>
  <si>
    <t>回</t>
    <rPh sb="0" eb="1">
      <t>カイ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</si>
  <si>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</si>
  <si>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</si>
  <si>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２</t>
    <phoneticPr fontId="2"/>
  </si>
  <si>
    <t>資料：総務省統計局「国勢調査報告」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5"/>
  </si>
  <si>
    <t>3-2．年齢（5歳階級）、</t>
    <rPh sb="4" eb="6">
      <t>ネンレイ</t>
    </rPh>
    <rPh sb="8" eb="9">
      <t>サイ</t>
    </rPh>
    <rPh sb="9" eb="11">
      <t>カイキュウ</t>
    </rPh>
    <phoneticPr fontId="5"/>
  </si>
  <si>
    <t>男女別人口</t>
    <phoneticPr fontId="2"/>
  </si>
  <si>
    <t>本表は、各年10月1日現在で実施した国勢調査　</t>
    <rPh sb="0" eb="1">
      <t>ホン</t>
    </rPh>
    <rPh sb="1" eb="2">
      <t>ヒョウ</t>
    </rPh>
    <rPh sb="4" eb="5">
      <t>カク</t>
    </rPh>
    <rPh sb="5" eb="6">
      <t>トシ</t>
    </rPh>
    <rPh sb="8" eb="9">
      <t>ガツ</t>
    </rPh>
    <rPh sb="10" eb="11">
      <t>ニチ</t>
    </rPh>
    <rPh sb="11" eb="13">
      <t>ゲンザイ</t>
    </rPh>
    <rPh sb="14" eb="15">
      <t>ジツ</t>
    </rPh>
    <rPh sb="15" eb="16">
      <t>ホドコ</t>
    </rPh>
    <rPh sb="18" eb="20">
      <t>コクセイ</t>
    </rPh>
    <rPh sb="20" eb="21">
      <t>チョウ</t>
    </rPh>
    <rPh sb="21" eb="22">
      <t>サ</t>
    </rPh>
    <phoneticPr fontId="5"/>
  </si>
  <si>
    <t>（指定統計第1号）の結果を掲げたものである。　</t>
    <phoneticPr fontId="2"/>
  </si>
  <si>
    <t>総数については、年齢不詳を含み、構成比につい</t>
    <rPh sb="0" eb="2">
      <t>ソウスウ</t>
    </rPh>
    <rPh sb="8" eb="10">
      <t>ネンレイ</t>
    </rPh>
    <rPh sb="10" eb="12">
      <t>フショウ</t>
    </rPh>
    <rPh sb="13" eb="14">
      <t>フク</t>
    </rPh>
    <rPh sb="16" eb="17">
      <t>カマエ</t>
    </rPh>
    <rPh sb="17" eb="18">
      <t>セイ</t>
    </rPh>
    <rPh sb="18" eb="19">
      <t>ヒ</t>
    </rPh>
    <phoneticPr fontId="5"/>
  </si>
  <si>
    <t xml:space="preserve">ては、年齢不詳を除いた数値である。 </t>
    <phoneticPr fontId="2"/>
  </si>
  <si>
    <t>年　齢</t>
    <phoneticPr fontId="2"/>
  </si>
  <si>
    <t>平成17年</t>
  </si>
  <si>
    <t>平成22年</t>
  </si>
  <si>
    <t>平成27年</t>
    <phoneticPr fontId="2"/>
  </si>
  <si>
    <t>令和２年</t>
    <rPh sb="0" eb="2">
      <t>レイワ</t>
    </rPh>
    <rPh sb="3" eb="4">
      <t>ネン</t>
    </rPh>
    <phoneticPr fontId="5"/>
  </si>
  <si>
    <t>総数・構成比</t>
  </si>
  <si>
    <t>男</t>
  </si>
  <si>
    <t>女</t>
  </si>
  <si>
    <t>大阪府</t>
    <rPh sb="0" eb="3">
      <t>オオサカフ</t>
    </rPh>
    <phoneticPr fontId="2"/>
  </si>
  <si>
    <t>門真市・構成比</t>
    <rPh sb="0" eb="3">
      <t>カドマシ</t>
    </rPh>
    <rPh sb="4" eb="6">
      <t>コウセイ</t>
    </rPh>
    <rPh sb="6" eb="7">
      <t>ヒ</t>
    </rPh>
    <phoneticPr fontId="5"/>
  </si>
  <si>
    <t>％</t>
  </si>
  <si>
    <t>％</t>
    <phoneticPr fontId="5"/>
  </si>
  <si>
    <t>総数</t>
    <rPh sb="0" eb="2">
      <t>ソウスウ</t>
    </rPh>
    <phoneticPr fontId="2"/>
  </si>
  <si>
    <t>0～4歳</t>
  </si>
  <si>
    <t>0～4</t>
  </si>
  <si>
    <t>5～9歳</t>
  </si>
  <si>
    <t>5～9</t>
  </si>
  <si>
    <t>10～14歳</t>
  </si>
  <si>
    <t>10～14</t>
  </si>
  <si>
    <t>15～19歳</t>
  </si>
  <si>
    <t>15～19</t>
  </si>
  <si>
    <t>20～24歳</t>
  </si>
  <si>
    <t>20～24</t>
  </si>
  <si>
    <t>25～29歳</t>
  </si>
  <si>
    <t>25～29</t>
  </si>
  <si>
    <t>30～34歳</t>
  </si>
  <si>
    <t>30～34</t>
  </si>
  <si>
    <t>35～39歳</t>
  </si>
  <si>
    <t>35～39</t>
  </si>
  <si>
    <t>40～44歳</t>
  </si>
  <si>
    <t>40～44</t>
  </si>
  <si>
    <t>45～49歳</t>
  </si>
  <si>
    <t>45～49</t>
  </si>
  <si>
    <t>50～54歳</t>
  </si>
  <si>
    <t>50～54</t>
  </si>
  <si>
    <t>55～59歳</t>
  </si>
  <si>
    <t>55～59</t>
  </si>
  <si>
    <t>60～64歳</t>
  </si>
  <si>
    <t>60～64</t>
  </si>
  <si>
    <t>65～69歳</t>
  </si>
  <si>
    <t>65～69</t>
  </si>
  <si>
    <t>70～74歳</t>
  </si>
  <si>
    <t>70～74</t>
  </si>
  <si>
    <t>75～79歳</t>
  </si>
  <si>
    <t>75～79</t>
  </si>
  <si>
    <t>80～84歳</t>
  </si>
  <si>
    <t>80～84</t>
  </si>
  <si>
    <t>85～89歳</t>
  </si>
  <si>
    <t>85～89</t>
  </si>
  <si>
    <t>90～94歳</t>
  </si>
  <si>
    <t>90～94</t>
  </si>
  <si>
    <t>95～99歳</t>
  </si>
  <si>
    <t>95～99</t>
  </si>
  <si>
    <t>100歳以上</t>
  </si>
  <si>
    <t>100～</t>
    <phoneticPr fontId="2"/>
  </si>
  <si>
    <t>年齢不詳</t>
  </si>
  <si>
    <t>不詳</t>
    <phoneticPr fontId="2"/>
  </si>
  <si>
    <t>（再掲）</t>
  </si>
  <si>
    <t>15歳未満</t>
  </si>
  <si>
    <t>～15</t>
    <phoneticPr fontId="2"/>
  </si>
  <si>
    <t>15～64歳</t>
  </si>
  <si>
    <t>15～64</t>
  </si>
  <si>
    <t>65歳以上</t>
  </si>
  <si>
    <t>65～</t>
    <phoneticPr fontId="2"/>
  </si>
  <si>
    <t>資料：総務省統計局 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1" eb="13">
      <t>コクセイ</t>
    </rPh>
    <rPh sb="13" eb="15">
      <t>チョウサ</t>
    </rPh>
    <rPh sb="15" eb="17">
      <t>ホウコク</t>
    </rPh>
    <phoneticPr fontId="5"/>
  </si>
  <si>
    <t xml:space="preserve">3-3.年齢(各歳)、  男女別人口     </t>
    <rPh sb="4" eb="6">
      <t>ネンレイ</t>
    </rPh>
    <rPh sb="7" eb="8">
      <t>カク</t>
    </rPh>
    <rPh sb="8" eb="9">
      <t>サイ</t>
    </rPh>
    <rPh sb="13" eb="15">
      <t>ダンジョ</t>
    </rPh>
    <rPh sb="15" eb="16">
      <t>ベツ</t>
    </rPh>
    <rPh sb="16" eb="18">
      <t>ジンコウ</t>
    </rPh>
    <phoneticPr fontId="5"/>
  </si>
  <si>
    <t xml:space="preserve">本表は、令和２年10月1日現在で実施した   国勢調査の結果を掲げたものである。    </t>
    <rPh sb="0" eb="1">
      <t>ホン</t>
    </rPh>
    <rPh sb="1" eb="2">
      <t>ヒョウ</t>
    </rPh>
    <rPh sb="4" eb="6">
      <t>レイワ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8">
      <t>ジッシ</t>
    </rPh>
    <rPh sb="23" eb="25">
      <t>コクセイ</t>
    </rPh>
    <rPh sb="25" eb="27">
      <t>チョウサ</t>
    </rPh>
    <rPh sb="28" eb="30">
      <t>ケッカ</t>
    </rPh>
    <rPh sb="31" eb="32">
      <t>カカ</t>
    </rPh>
    <phoneticPr fontId="5"/>
  </si>
  <si>
    <t xml:space="preserve">総数については、年齢不詳を含み、構成比に  ついては、年齢不詳を除いた数値である。    </t>
    <rPh sb="0" eb="2">
      <t>ソウスウ</t>
    </rPh>
    <rPh sb="8" eb="10">
      <t>ネンレイ</t>
    </rPh>
    <rPh sb="10" eb="12">
      <t>フショウ</t>
    </rPh>
    <rPh sb="13" eb="14">
      <t>フク</t>
    </rPh>
    <rPh sb="16" eb="19">
      <t>コウセイヒ</t>
    </rPh>
    <phoneticPr fontId="5"/>
  </si>
  <si>
    <t>年   齢</t>
    <rPh sb="0" eb="1">
      <t>トシ</t>
    </rPh>
    <rPh sb="4" eb="5">
      <t>ヨワイ</t>
    </rPh>
    <phoneticPr fontId="5"/>
  </si>
  <si>
    <t>総　　数</t>
    <rPh sb="0" eb="1">
      <t>フサ</t>
    </rPh>
    <rPh sb="3" eb="4">
      <t>カズ</t>
    </rPh>
    <phoneticPr fontId="5"/>
  </si>
  <si>
    <t>0～4歳</t>
    <rPh sb="3" eb="4">
      <t>サイ</t>
    </rPh>
    <phoneticPr fontId="5"/>
  </si>
  <si>
    <t>30～34歳</t>
    <rPh sb="5" eb="6">
      <t>サイ</t>
    </rPh>
    <phoneticPr fontId="5"/>
  </si>
  <si>
    <t>60～64歳</t>
    <rPh sb="5" eb="6">
      <t>サイ</t>
    </rPh>
    <phoneticPr fontId="5"/>
  </si>
  <si>
    <t>90～94歳</t>
    <rPh sb="5" eb="6">
      <t>サイ</t>
    </rPh>
    <phoneticPr fontId="5"/>
  </si>
  <si>
    <t>5～9歳</t>
    <rPh sb="3" eb="4">
      <t>サイ</t>
    </rPh>
    <phoneticPr fontId="5"/>
  </si>
  <si>
    <t>35～39歳</t>
    <rPh sb="5" eb="6">
      <t>サイ</t>
    </rPh>
    <phoneticPr fontId="5"/>
  </si>
  <si>
    <t>65～69歳</t>
    <rPh sb="5" eb="6">
      <t>サイ</t>
    </rPh>
    <phoneticPr fontId="5"/>
  </si>
  <si>
    <t>95～99歳</t>
    <rPh sb="5" eb="6">
      <t>サイ</t>
    </rPh>
    <phoneticPr fontId="5"/>
  </si>
  <si>
    <t>0～4</t>
    <phoneticPr fontId="2"/>
  </si>
  <si>
    <t>5～</t>
    <phoneticPr fontId="2"/>
  </si>
  <si>
    <t>10～</t>
    <phoneticPr fontId="2"/>
  </si>
  <si>
    <t>15～</t>
    <phoneticPr fontId="2"/>
  </si>
  <si>
    <t>20～</t>
    <phoneticPr fontId="2"/>
  </si>
  <si>
    <t>25～</t>
    <phoneticPr fontId="2"/>
  </si>
  <si>
    <t>10～14歳</t>
    <rPh sb="5" eb="6">
      <t>サイ</t>
    </rPh>
    <phoneticPr fontId="5"/>
  </si>
  <si>
    <t>40～44歳</t>
    <rPh sb="5" eb="6">
      <t>サイ</t>
    </rPh>
    <phoneticPr fontId="5"/>
  </si>
  <si>
    <t>70～74歳</t>
    <rPh sb="5" eb="6">
      <t>サイ</t>
    </rPh>
    <phoneticPr fontId="5"/>
  </si>
  <si>
    <t>100歳以上</t>
    <rPh sb="3" eb="4">
      <t>サイ</t>
    </rPh>
    <rPh sb="4" eb="6">
      <t>イジョウ</t>
    </rPh>
    <phoneticPr fontId="5"/>
  </si>
  <si>
    <t>年齢不詳</t>
    <rPh sb="0" eb="1">
      <t>トシ</t>
    </rPh>
    <rPh sb="1" eb="2">
      <t>ヨワイ</t>
    </rPh>
    <rPh sb="2" eb="3">
      <t>フ</t>
    </rPh>
    <rPh sb="3" eb="4">
      <t>ツマビ</t>
    </rPh>
    <phoneticPr fontId="5"/>
  </si>
  <si>
    <t>総　　　数</t>
    <rPh sb="0" eb="1">
      <t>フサ</t>
    </rPh>
    <rPh sb="4" eb="5">
      <t>カズ</t>
    </rPh>
    <phoneticPr fontId="5"/>
  </si>
  <si>
    <t>15～19歳</t>
    <rPh sb="5" eb="6">
      <t>サイ</t>
    </rPh>
    <phoneticPr fontId="5"/>
  </si>
  <si>
    <t>45～49歳</t>
    <rPh sb="5" eb="6">
      <t>サイ</t>
    </rPh>
    <phoneticPr fontId="5"/>
  </si>
  <si>
    <t>75～79歳</t>
    <rPh sb="5" eb="6">
      <t>サイ</t>
    </rPh>
    <phoneticPr fontId="5"/>
  </si>
  <si>
    <t>平均年齢</t>
    <rPh sb="0" eb="2">
      <t>ヘイキン</t>
    </rPh>
    <rPh sb="2" eb="4">
      <t>ネンレイ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</si>
  <si>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</si>
  <si>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</si>
  <si>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20～24歳</t>
    <rPh sb="5" eb="6">
      <t>サイ</t>
    </rPh>
    <phoneticPr fontId="5"/>
  </si>
  <si>
    <t>50～54歳</t>
    <rPh sb="5" eb="6">
      <t>サイ</t>
    </rPh>
    <phoneticPr fontId="5"/>
  </si>
  <si>
    <t>80～84歳</t>
    <rPh sb="5" eb="6">
      <t>サイ</t>
    </rPh>
    <phoneticPr fontId="5"/>
  </si>
  <si>
    <t>65～歳</t>
    <rPh sb="3" eb="4">
      <t>サイ</t>
    </rPh>
    <phoneticPr fontId="2"/>
  </si>
  <si>
    <t>再掲
(75～歳)</t>
    <rPh sb="0" eb="2">
      <t>サイケイ</t>
    </rPh>
    <rPh sb="7" eb="8">
      <t>サイ</t>
    </rPh>
    <phoneticPr fontId="2"/>
  </si>
  <si>
    <t>～19歳</t>
    <rPh sb="3" eb="4">
      <t>サイ</t>
    </rPh>
    <phoneticPr fontId="2"/>
  </si>
  <si>
    <t>25～29歳</t>
    <rPh sb="5" eb="6">
      <t>サイ</t>
    </rPh>
    <phoneticPr fontId="5"/>
  </si>
  <si>
    <t>55～59歳</t>
    <rPh sb="5" eb="6">
      <t>サイ</t>
    </rPh>
    <phoneticPr fontId="5"/>
  </si>
  <si>
    <t>85～89歳</t>
    <rPh sb="5" eb="6">
      <t>サイ</t>
    </rPh>
    <phoneticPr fontId="5"/>
  </si>
  <si>
    <t>20歳～</t>
    <rPh sb="2" eb="3">
      <t>サイ</t>
    </rPh>
    <phoneticPr fontId="2"/>
  </si>
  <si>
    <t xml:space="preserve">  資料：総務省統計局「国勢調査報告」</t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5"/>
  </si>
  <si>
    <t xml:space="preserve">国勢調査に基づき、本市において   </t>
    <phoneticPr fontId="2"/>
  </si>
  <si>
    <t>集計した結果を掲げたものである。</t>
    <rPh sb="0" eb="2">
      <t>シュウケイ</t>
    </rPh>
    <rPh sb="4" eb="6">
      <t>ケッカ</t>
    </rPh>
    <rPh sb="7" eb="8">
      <t>カカ</t>
    </rPh>
    <phoneticPr fontId="5"/>
  </si>
  <si>
    <t>地区</t>
    <rPh sb="0" eb="2">
      <t>チク</t>
    </rPh>
    <phoneticPr fontId="5"/>
  </si>
  <si>
    <t>世帯数</t>
  </si>
  <si>
    <t>１世帯
当たり
人   員</t>
    <rPh sb="1" eb="3">
      <t>セタイ</t>
    </rPh>
    <rPh sb="4" eb="5">
      <t>ア</t>
    </rPh>
    <phoneticPr fontId="5"/>
  </si>
  <si>
    <t>総数</t>
  </si>
  <si>
    <t>月出町</t>
  </si>
  <si>
    <t>朝日町</t>
  </si>
  <si>
    <t>堂山町</t>
  </si>
  <si>
    <t>泉町</t>
  </si>
  <si>
    <t>常盤町</t>
  </si>
  <si>
    <t>石原町</t>
  </si>
  <si>
    <t>殿島町</t>
  </si>
  <si>
    <t>一番町</t>
  </si>
  <si>
    <t>中町</t>
  </si>
  <si>
    <t>打越町</t>
  </si>
  <si>
    <t>野里町</t>
  </si>
  <si>
    <t>江端町</t>
  </si>
  <si>
    <t>浜町</t>
  </si>
  <si>
    <t>大池町</t>
  </si>
  <si>
    <t>速見町</t>
  </si>
  <si>
    <t>大橋町</t>
  </si>
  <si>
    <t>東田町</t>
  </si>
  <si>
    <t>大倉町</t>
  </si>
  <si>
    <t>ひえ島町</t>
    <rPh sb="2" eb="3">
      <t>ジマ</t>
    </rPh>
    <rPh sb="3" eb="4">
      <t>チョウ</t>
    </rPh>
    <phoneticPr fontId="2"/>
  </si>
  <si>
    <t>沖町</t>
  </si>
  <si>
    <t>舟田町</t>
  </si>
  <si>
    <t>大字門真</t>
  </si>
  <si>
    <t>古川町</t>
  </si>
  <si>
    <t>垣内町</t>
  </si>
  <si>
    <t>深田町</t>
  </si>
  <si>
    <t>上野口町</t>
  </si>
  <si>
    <t>本町</t>
  </si>
  <si>
    <t>上島町</t>
  </si>
  <si>
    <t>松葉町</t>
  </si>
  <si>
    <t>大字横地</t>
  </si>
  <si>
    <t>松生町</t>
  </si>
  <si>
    <t>北島東町</t>
    <rPh sb="2" eb="3">
      <t>ヒガシ</t>
    </rPh>
    <rPh sb="3" eb="4">
      <t>マチ</t>
    </rPh>
    <phoneticPr fontId="2"/>
  </si>
  <si>
    <t>御堂町</t>
  </si>
  <si>
    <t>北島町</t>
  </si>
  <si>
    <t>三ツ島1丁目</t>
    <rPh sb="0" eb="1">
      <t>ミ</t>
    </rPh>
    <rPh sb="2" eb="3">
      <t>シマ</t>
    </rPh>
    <rPh sb="4" eb="6">
      <t>チョウメ</t>
    </rPh>
    <phoneticPr fontId="5"/>
  </si>
  <si>
    <t>北岸和田１丁目</t>
    <rPh sb="5" eb="7">
      <t>チョウメ</t>
    </rPh>
    <phoneticPr fontId="5"/>
  </si>
  <si>
    <t>三ツ島2丁目</t>
    <rPh sb="0" eb="1">
      <t>ミ</t>
    </rPh>
    <rPh sb="2" eb="3">
      <t>シマ</t>
    </rPh>
    <rPh sb="4" eb="6">
      <t>チョウメ</t>
    </rPh>
    <phoneticPr fontId="5"/>
  </si>
  <si>
    <t>北岸和田２丁目</t>
    <rPh sb="5" eb="7">
      <t>チョウメ</t>
    </rPh>
    <phoneticPr fontId="5"/>
  </si>
  <si>
    <t>三ツ島3丁目</t>
    <rPh sb="0" eb="1">
      <t>ミ</t>
    </rPh>
    <rPh sb="2" eb="3">
      <t>シマ</t>
    </rPh>
    <rPh sb="4" eb="6">
      <t>チョウメ</t>
    </rPh>
    <phoneticPr fontId="5"/>
  </si>
  <si>
    <t>北岸和田３丁目</t>
    <rPh sb="5" eb="7">
      <t>チョウメ</t>
    </rPh>
    <phoneticPr fontId="5"/>
  </si>
  <si>
    <t>三ツ島4丁目</t>
    <rPh sb="0" eb="1">
      <t>ミ</t>
    </rPh>
    <rPh sb="2" eb="3">
      <t>シマ</t>
    </rPh>
    <rPh sb="4" eb="6">
      <t>チョウメ</t>
    </rPh>
    <phoneticPr fontId="5"/>
  </si>
  <si>
    <t>岸和田1丁目</t>
    <rPh sb="4" eb="6">
      <t>チョウメ</t>
    </rPh>
    <phoneticPr fontId="5"/>
  </si>
  <si>
    <t>三ツ島5丁目</t>
    <rPh sb="0" eb="1">
      <t>ミ</t>
    </rPh>
    <rPh sb="2" eb="3">
      <t>シマ</t>
    </rPh>
    <rPh sb="4" eb="6">
      <t>チョウメ</t>
    </rPh>
    <phoneticPr fontId="5"/>
  </si>
  <si>
    <t>岸和田２丁目</t>
    <rPh sb="4" eb="6">
      <t>チョウメ</t>
    </rPh>
    <phoneticPr fontId="5"/>
  </si>
  <si>
    <t>三ツ島6丁目</t>
    <rPh sb="0" eb="1">
      <t>ミ</t>
    </rPh>
    <rPh sb="2" eb="3">
      <t>シマ</t>
    </rPh>
    <rPh sb="4" eb="6">
      <t>チョウメ</t>
    </rPh>
    <phoneticPr fontId="5"/>
  </si>
  <si>
    <t>岸和田３丁目</t>
    <rPh sb="4" eb="6">
      <t>チョウメ</t>
    </rPh>
    <phoneticPr fontId="5"/>
  </si>
  <si>
    <t>南野口町</t>
  </si>
  <si>
    <t>岸和田４丁目</t>
    <rPh sb="4" eb="6">
      <t>チョウメ</t>
    </rPh>
    <phoneticPr fontId="5"/>
  </si>
  <si>
    <t>宮野町</t>
  </si>
  <si>
    <t>北巣本町</t>
  </si>
  <si>
    <t>宮前町</t>
  </si>
  <si>
    <t>桑才町</t>
    <rPh sb="0" eb="2">
      <t>クワザイ</t>
    </rPh>
    <rPh sb="2" eb="3">
      <t>マチ</t>
    </rPh>
    <phoneticPr fontId="2"/>
  </si>
  <si>
    <t>向島町</t>
  </si>
  <si>
    <t>桑才新町</t>
  </si>
  <si>
    <t>元町</t>
  </si>
  <si>
    <t>幸福町</t>
  </si>
  <si>
    <t>柳町</t>
  </si>
  <si>
    <t>寿町</t>
  </si>
  <si>
    <t>柳田町</t>
  </si>
  <si>
    <t>栄町</t>
  </si>
  <si>
    <t>脇田町</t>
  </si>
  <si>
    <t>五月田町</t>
  </si>
  <si>
    <t>下馬伏町</t>
  </si>
  <si>
    <t>小路町</t>
  </si>
  <si>
    <t>島頭１丁目</t>
  </si>
  <si>
    <t>新橋町</t>
  </si>
  <si>
    <t>島頭２丁目</t>
  </si>
  <si>
    <t>常称寺町</t>
  </si>
  <si>
    <t>島頭３丁目</t>
  </si>
  <si>
    <t>下島町</t>
  </si>
  <si>
    <t>島頭４丁目</t>
  </si>
  <si>
    <t>城垣町</t>
  </si>
  <si>
    <t>四宮１丁目</t>
  </si>
  <si>
    <t>東江端町</t>
  </si>
  <si>
    <t>四宮２丁目</t>
  </si>
  <si>
    <t>末広町</t>
  </si>
  <si>
    <t>四宮３丁目</t>
  </si>
  <si>
    <t>巣本町</t>
  </si>
  <si>
    <t>四宮４丁目</t>
  </si>
  <si>
    <t>千石東町</t>
  </si>
  <si>
    <t>四宮５丁目</t>
  </si>
  <si>
    <t>千石西町</t>
  </si>
  <si>
    <t>四宮６丁目</t>
  </si>
  <si>
    <t>　備考：大字横地の数値については、大字打越、大字北島、大字野口を含む。</t>
    <rPh sb="1" eb="3">
      <t>ビコウ</t>
    </rPh>
    <rPh sb="32" eb="33">
      <t>フク</t>
    </rPh>
    <phoneticPr fontId="5"/>
  </si>
  <si>
    <t xml:space="preserve">本表は、令和２年10月1日現在で実施した国勢調査に基づき、 </t>
    <rPh sb="0" eb="1">
      <t>ホン</t>
    </rPh>
    <rPh sb="1" eb="2">
      <t>ヒョウ</t>
    </rPh>
    <rPh sb="4" eb="6">
      <t>レイワ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8">
      <t>ジッシ</t>
    </rPh>
    <rPh sb="20" eb="22">
      <t>コクセイ</t>
    </rPh>
    <rPh sb="22" eb="24">
      <t>チョウサ</t>
    </rPh>
    <rPh sb="25" eb="26">
      <t>モト</t>
    </rPh>
    <phoneticPr fontId="18"/>
  </si>
  <si>
    <t>　本市において集計した結果を掲げたものである。</t>
    <phoneticPr fontId="2"/>
  </si>
  <si>
    <t>町　　名</t>
    <rPh sb="0" eb="1">
      <t>マチ</t>
    </rPh>
    <rPh sb="3" eb="4">
      <t>メイ</t>
    </rPh>
    <phoneticPr fontId="18"/>
  </si>
  <si>
    <t>総数</t>
    <rPh sb="0" eb="2">
      <t>ソウスウ</t>
    </rPh>
    <phoneticPr fontId="18"/>
  </si>
  <si>
    <t>0～</t>
    <phoneticPr fontId="18"/>
  </si>
  <si>
    <t>5～</t>
    <phoneticPr fontId="18"/>
  </si>
  <si>
    <t>10～</t>
    <phoneticPr fontId="18"/>
  </si>
  <si>
    <t>15～</t>
    <phoneticPr fontId="18"/>
  </si>
  <si>
    <t>20～</t>
    <phoneticPr fontId="18"/>
  </si>
  <si>
    <t>25～</t>
    <phoneticPr fontId="18"/>
  </si>
  <si>
    <t>30～</t>
    <phoneticPr fontId="18"/>
  </si>
  <si>
    <t>35～</t>
    <phoneticPr fontId="18"/>
  </si>
  <si>
    <t>40～</t>
    <phoneticPr fontId="18"/>
  </si>
  <si>
    <t>45～</t>
    <phoneticPr fontId="18"/>
  </si>
  <si>
    <t>50～</t>
    <phoneticPr fontId="18"/>
  </si>
  <si>
    <t>55～</t>
    <phoneticPr fontId="18"/>
  </si>
  <si>
    <t>60～</t>
    <phoneticPr fontId="18"/>
  </si>
  <si>
    <t>65～</t>
    <phoneticPr fontId="18"/>
  </si>
  <si>
    <t>70～</t>
    <phoneticPr fontId="18"/>
  </si>
  <si>
    <t>75～</t>
    <phoneticPr fontId="18"/>
  </si>
  <si>
    <t>80～</t>
    <phoneticPr fontId="18"/>
  </si>
  <si>
    <t>85～</t>
    <phoneticPr fontId="18"/>
  </si>
  <si>
    <t>90～</t>
    <phoneticPr fontId="18"/>
  </si>
  <si>
    <t>95～</t>
    <phoneticPr fontId="18"/>
  </si>
  <si>
    <t>100歳</t>
    <rPh sb="3" eb="4">
      <t>サイ</t>
    </rPh>
    <phoneticPr fontId="18"/>
  </si>
  <si>
    <t>年齢
不詳</t>
    <rPh sb="0" eb="2">
      <t>ネンレイ</t>
    </rPh>
    <rPh sb="3" eb="5">
      <t>フショウ</t>
    </rPh>
    <phoneticPr fontId="18"/>
  </si>
  <si>
    <t>町名</t>
    <rPh sb="0" eb="1">
      <t>チョウ</t>
    </rPh>
    <rPh sb="1" eb="2">
      <t>メイ</t>
    </rPh>
    <phoneticPr fontId="2"/>
  </si>
  <si>
    <t>4歳</t>
    <rPh sb="1" eb="2">
      <t>サイ</t>
    </rPh>
    <phoneticPr fontId="18"/>
  </si>
  <si>
    <t>9歳</t>
    <rPh sb="1" eb="2">
      <t>サイ</t>
    </rPh>
    <phoneticPr fontId="18"/>
  </si>
  <si>
    <t>14歳</t>
    <rPh sb="2" eb="3">
      <t>サイ</t>
    </rPh>
    <phoneticPr fontId="18"/>
  </si>
  <si>
    <t>19歳</t>
    <rPh sb="2" eb="3">
      <t>サイ</t>
    </rPh>
    <phoneticPr fontId="18"/>
  </si>
  <si>
    <t>24歳</t>
    <rPh sb="2" eb="3">
      <t>サイ</t>
    </rPh>
    <phoneticPr fontId="18"/>
  </si>
  <si>
    <t>29歳</t>
    <rPh sb="2" eb="3">
      <t>サイ</t>
    </rPh>
    <phoneticPr fontId="18"/>
  </si>
  <si>
    <t>34歳</t>
    <rPh sb="2" eb="3">
      <t>サイ</t>
    </rPh>
    <phoneticPr fontId="18"/>
  </si>
  <si>
    <t>39歳</t>
    <rPh sb="2" eb="3">
      <t>サイ</t>
    </rPh>
    <phoneticPr fontId="18"/>
  </si>
  <si>
    <t>44歳</t>
    <rPh sb="2" eb="3">
      <t>サイ</t>
    </rPh>
    <phoneticPr fontId="18"/>
  </si>
  <si>
    <t>49歳</t>
    <rPh sb="2" eb="3">
      <t>サイ</t>
    </rPh>
    <phoneticPr fontId="18"/>
  </si>
  <si>
    <t>54歳</t>
    <rPh sb="2" eb="3">
      <t>サイ</t>
    </rPh>
    <phoneticPr fontId="18"/>
  </si>
  <si>
    <t>59歳</t>
    <rPh sb="2" eb="3">
      <t>サイ</t>
    </rPh>
    <phoneticPr fontId="18"/>
  </si>
  <si>
    <t>64歳</t>
    <rPh sb="2" eb="3">
      <t>サイ</t>
    </rPh>
    <phoneticPr fontId="18"/>
  </si>
  <si>
    <t>69歳</t>
    <rPh sb="2" eb="3">
      <t>サイ</t>
    </rPh>
    <phoneticPr fontId="18"/>
  </si>
  <si>
    <t>74歳</t>
    <rPh sb="2" eb="3">
      <t>サイ</t>
    </rPh>
    <phoneticPr fontId="18"/>
  </si>
  <si>
    <t>79歳</t>
    <phoneticPr fontId="18"/>
  </si>
  <si>
    <t>84歳</t>
    <phoneticPr fontId="18"/>
  </si>
  <si>
    <t>89歳</t>
    <phoneticPr fontId="18"/>
  </si>
  <si>
    <t>94歳</t>
    <phoneticPr fontId="18"/>
  </si>
  <si>
    <t>99歳</t>
    <phoneticPr fontId="18"/>
  </si>
  <si>
    <t>以上</t>
    <rPh sb="0" eb="2">
      <t>イジョウ</t>
    </rPh>
    <phoneticPr fontId="18"/>
  </si>
  <si>
    <t>総数</t>
    <rPh sb="0" eb="1">
      <t>フサ</t>
    </rPh>
    <rPh sb="1" eb="2">
      <t>カズ</t>
    </rPh>
    <phoneticPr fontId="18"/>
  </si>
  <si>
    <t>朝日町</t>
    <phoneticPr fontId="18"/>
  </si>
  <si>
    <t>-</t>
  </si>
  <si>
    <t>泉町</t>
    <phoneticPr fontId="18"/>
  </si>
  <si>
    <t>石原町</t>
    <phoneticPr fontId="18"/>
  </si>
  <si>
    <t>一番町</t>
    <phoneticPr fontId="18"/>
  </si>
  <si>
    <t>打越町</t>
    <phoneticPr fontId="18"/>
  </si>
  <si>
    <t>江端町</t>
    <phoneticPr fontId="18"/>
  </si>
  <si>
    <t>大池町</t>
    <phoneticPr fontId="18"/>
  </si>
  <si>
    <t>大橋町</t>
    <phoneticPr fontId="18"/>
  </si>
  <si>
    <t>大倉町</t>
    <phoneticPr fontId="18"/>
  </si>
  <si>
    <t>沖町</t>
    <phoneticPr fontId="18"/>
  </si>
  <si>
    <t>大字門真</t>
    <phoneticPr fontId="18"/>
  </si>
  <si>
    <t>垣内町</t>
    <phoneticPr fontId="18"/>
  </si>
  <si>
    <t>上野口町</t>
    <phoneticPr fontId="18"/>
  </si>
  <si>
    <t>上島町</t>
    <phoneticPr fontId="18"/>
  </si>
  <si>
    <t>大字横地</t>
    <phoneticPr fontId="18"/>
  </si>
  <si>
    <t>北島東町</t>
    <rPh sb="2" eb="3">
      <t>ヒガシ</t>
    </rPh>
    <rPh sb="3" eb="4">
      <t>マチ</t>
    </rPh>
    <phoneticPr fontId="18"/>
  </si>
  <si>
    <t>北島東町</t>
    <rPh sb="0" eb="2">
      <t>キタジマ</t>
    </rPh>
    <rPh sb="2" eb="3">
      <t>ヒガシ</t>
    </rPh>
    <rPh sb="3" eb="4">
      <t>マチ</t>
    </rPh>
    <phoneticPr fontId="2"/>
  </si>
  <si>
    <t>北島町</t>
    <phoneticPr fontId="18"/>
  </si>
  <si>
    <t>北岸和田１丁目</t>
    <phoneticPr fontId="18"/>
  </si>
  <si>
    <t>北岸和田１</t>
  </si>
  <si>
    <t>北岸和田２丁目</t>
    <phoneticPr fontId="18"/>
  </si>
  <si>
    <t>北岸和田２</t>
  </si>
  <si>
    <t>北岸和田３丁目</t>
    <phoneticPr fontId="18"/>
  </si>
  <si>
    <t>北岸和田３</t>
  </si>
  <si>
    <t>岸和田１丁目</t>
    <phoneticPr fontId="18"/>
  </si>
  <si>
    <t>岸和田１</t>
  </si>
  <si>
    <t>岸和田２丁目</t>
    <phoneticPr fontId="18"/>
  </si>
  <si>
    <t>岸和田２</t>
  </si>
  <si>
    <t>岸和田３丁目</t>
    <phoneticPr fontId="18"/>
  </si>
  <si>
    <t>岸和田３</t>
  </si>
  <si>
    <t>岸和田４丁目</t>
    <phoneticPr fontId="18"/>
  </si>
  <si>
    <t>岸和田４</t>
  </si>
  <si>
    <t>北巣本町</t>
    <phoneticPr fontId="18"/>
  </si>
  <si>
    <t>桑才町</t>
    <rPh sb="0" eb="2">
      <t>クワザイ</t>
    </rPh>
    <rPh sb="2" eb="3">
      <t>マチ</t>
    </rPh>
    <phoneticPr fontId="18"/>
  </si>
  <si>
    <t>桑才新町</t>
    <phoneticPr fontId="18"/>
  </si>
  <si>
    <t>幸福町</t>
    <phoneticPr fontId="18"/>
  </si>
  <si>
    <t>寿町</t>
    <phoneticPr fontId="18"/>
  </si>
  <si>
    <t>栄町</t>
    <phoneticPr fontId="18"/>
  </si>
  <si>
    <t>五月田町</t>
    <phoneticPr fontId="18"/>
  </si>
  <si>
    <t>小路町</t>
    <phoneticPr fontId="18"/>
  </si>
  <si>
    <t>新橋町</t>
    <phoneticPr fontId="18"/>
  </si>
  <si>
    <t>常称寺町</t>
    <phoneticPr fontId="18"/>
  </si>
  <si>
    <t>下島町</t>
    <phoneticPr fontId="18"/>
  </si>
  <si>
    <t>城垣町</t>
    <phoneticPr fontId="18"/>
  </si>
  <si>
    <t>東江端町</t>
    <phoneticPr fontId="18"/>
  </si>
  <si>
    <t>末広町</t>
    <phoneticPr fontId="18"/>
  </si>
  <si>
    <t>巣本町</t>
    <phoneticPr fontId="18"/>
  </si>
  <si>
    <t xml:space="preserve">  備考：大字横地の数値については、大字打越、大字北島、大字野口を含む。</t>
    <rPh sb="2" eb="4">
      <t>ビコウ</t>
    </rPh>
    <rPh sb="5" eb="7">
      <t>オオアザ</t>
    </rPh>
    <phoneticPr fontId="18"/>
  </si>
  <si>
    <t>　　　　住居表示実施により、大字桑才、大字三番は桑才町へ変更</t>
    <rPh sb="4" eb="8">
      <t>ジュウキョヒョウジ</t>
    </rPh>
    <rPh sb="8" eb="10">
      <t>ジッシ</t>
    </rPh>
    <rPh sb="14" eb="16">
      <t>オオアザ</t>
    </rPh>
    <rPh sb="16" eb="18">
      <t>クワザイ</t>
    </rPh>
    <rPh sb="19" eb="21">
      <t>オオアザ</t>
    </rPh>
    <rPh sb="21" eb="23">
      <t>サンバン</t>
    </rPh>
    <rPh sb="24" eb="27">
      <t>クワザイマチ</t>
    </rPh>
    <rPh sb="28" eb="30">
      <t>ヘンコウ</t>
    </rPh>
    <phoneticPr fontId="2"/>
  </si>
  <si>
    <t xml:space="preserve">  資料：総務省統計局「国勢調査報告」</t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18"/>
  </si>
  <si>
    <t>人口</t>
    <rPh sb="0" eb="2">
      <t>ジンコウ</t>
    </rPh>
    <phoneticPr fontId="18"/>
  </si>
  <si>
    <t>70～</t>
  </si>
  <si>
    <t>75～</t>
  </si>
  <si>
    <t>80～</t>
  </si>
  <si>
    <t>85～</t>
  </si>
  <si>
    <t>90～</t>
  </si>
  <si>
    <t>95～</t>
  </si>
  <si>
    <t>74歳</t>
  </si>
  <si>
    <t>79歳</t>
  </si>
  <si>
    <t>84歳</t>
  </si>
  <si>
    <t>89歳</t>
  </si>
  <si>
    <t>94歳</t>
  </si>
  <si>
    <t>99歳</t>
  </si>
  <si>
    <t>千石東町</t>
    <phoneticPr fontId="18"/>
  </si>
  <si>
    <t>千石西町</t>
    <phoneticPr fontId="18"/>
  </si>
  <si>
    <t>月出町</t>
    <phoneticPr fontId="18"/>
  </si>
  <si>
    <t>堂山町</t>
    <phoneticPr fontId="18"/>
  </si>
  <si>
    <t>常盤町</t>
    <phoneticPr fontId="18"/>
  </si>
  <si>
    <t>殿島町</t>
    <phoneticPr fontId="18"/>
  </si>
  <si>
    <t>中町</t>
    <phoneticPr fontId="18"/>
  </si>
  <si>
    <t>野里町</t>
    <phoneticPr fontId="18"/>
  </si>
  <si>
    <t>浜町</t>
    <phoneticPr fontId="18"/>
  </si>
  <si>
    <t>速見町</t>
    <phoneticPr fontId="18"/>
  </si>
  <si>
    <t>東田町</t>
    <phoneticPr fontId="18"/>
  </si>
  <si>
    <t>ひえ島町</t>
    <rPh sb="2" eb="3">
      <t>ジマ</t>
    </rPh>
    <rPh sb="3" eb="4">
      <t>チョウ</t>
    </rPh>
    <phoneticPr fontId="18"/>
  </si>
  <si>
    <t>舟田町</t>
    <phoneticPr fontId="18"/>
  </si>
  <si>
    <t>古川町</t>
    <phoneticPr fontId="18"/>
  </si>
  <si>
    <t>深田町</t>
    <phoneticPr fontId="18"/>
  </si>
  <si>
    <t>本町</t>
    <phoneticPr fontId="18"/>
  </si>
  <si>
    <t>松葉町</t>
    <phoneticPr fontId="18"/>
  </si>
  <si>
    <t>松生町</t>
    <phoneticPr fontId="18"/>
  </si>
  <si>
    <t>御堂町</t>
    <phoneticPr fontId="18"/>
  </si>
  <si>
    <t>三ツ島１丁目</t>
    <rPh sb="0" eb="1">
      <t>ミ</t>
    </rPh>
    <rPh sb="2" eb="3">
      <t>シマ</t>
    </rPh>
    <rPh sb="4" eb="6">
      <t>チョウメ</t>
    </rPh>
    <phoneticPr fontId="18"/>
  </si>
  <si>
    <t>三ツ島１</t>
    <rPh sb="0" eb="1">
      <t>ミ</t>
    </rPh>
    <rPh sb="2" eb="3">
      <t>シマ</t>
    </rPh>
    <phoneticPr fontId="18"/>
  </si>
  <si>
    <t>三ツ島２丁目</t>
    <rPh sb="0" eb="1">
      <t>ミ</t>
    </rPh>
    <rPh sb="2" eb="3">
      <t>シマ</t>
    </rPh>
    <rPh sb="4" eb="6">
      <t>チョウメ</t>
    </rPh>
    <phoneticPr fontId="18"/>
  </si>
  <si>
    <t>三ツ島２</t>
    <rPh sb="0" eb="1">
      <t>ミ</t>
    </rPh>
    <rPh sb="2" eb="3">
      <t>シマ</t>
    </rPh>
    <phoneticPr fontId="18"/>
  </si>
  <si>
    <t>三ツ島３丁目</t>
    <rPh sb="0" eb="1">
      <t>ミ</t>
    </rPh>
    <rPh sb="2" eb="3">
      <t>シマ</t>
    </rPh>
    <rPh sb="4" eb="6">
      <t>チョウメ</t>
    </rPh>
    <phoneticPr fontId="18"/>
  </si>
  <si>
    <t>三ツ島３</t>
    <rPh sb="0" eb="1">
      <t>ミ</t>
    </rPh>
    <rPh sb="2" eb="3">
      <t>シマ</t>
    </rPh>
    <phoneticPr fontId="18"/>
  </si>
  <si>
    <t>三ツ島４丁目</t>
    <rPh sb="0" eb="1">
      <t>ミ</t>
    </rPh>
    <rPh sb="2" eb="3">
      <t>シマ</t>
    </rPh>
    <rPh sb="4" eb="6">
      <t>チョウメ</t>
    </rPh>
    <phoneticPr fontId="18"/>
  </si>
  <si>
    <t>三ツ島４</t>
    <rPh sb="0" eb="1">
      <t>ミ</t>
    </rPh>
    <rPh sb="2" eb="3">
      <t>シマ</t>
    </rPh>
    <phoneticPr fontId="18"/>
  </si>
  <si>
    <t>三ツ島５丁目</t>
    <rPh sb="0" eb="1">
      <t>ミ</t>
    </rPh>
    <rPh sb="2" eb="3">
      <t>シマ</t>
    </rPh>
    <rPh sb="4" eb="6">
      <t>チョウメ</t>
    </rPh>
    <phoneticPr fontId="18"/>
  </si>
  <si>
    <t>三ツ島５</t>
    <rPh sb="0" eb="1">
      <t>ミ</t>
    </rPh>
    <rPh sb="2" eb="3">
      <t>シマ</t>
    </rPh>
    <phoneticPr fontId="18"/>
  </si>
  <si>
    <t>三ツ島６丁目</t>
    <rPh sb="0" eb="1">
      <t>ミ</t>
    </rPh>
    <rPh sb="2" eb="3">
      <t>シマ</t>
    </rPh>
    <rPh sb="4" eb="6">
      <t>チョウメ</t>
    </rPh>
    <phoneticPr fontId="18"/>
  </si>
  <si>
    <t>三ツ島６</t>
    <rPh sb="0" eb="1">
      <t>ミ</t>
    </rPh>
    <rPh sb="2" eb="3">
      <t>シマ</t>
    </rPh>
    <phoneticPr fontId="18"/>
  </si>
  <si>
    <t>南野口町</t>
    <phoneticPr fontId="18"/>
  </si>
  <si>
    <t>宮野町</t>
    <phoneticPr fontId="18"/>
  </si>
  <si>
    <t>宮前町</t>
    <phoneticPr fontId="18"/>
  </si>
  <si>
    <t>向島町</t>
    <phoneticPr fontId="18"/>
  </si>
  <si>
    <t>元町</t>
    <phoneticPr fontId="18"/>
  </si>
  <si>
    <t>柳町</t>
    <phoneticPr fontId="18"/>
  </si>
  <si>
    <t>柳田町</t>
    <phoneticPr fontId="18"/>
  </si>
  <si>
    <t>脇田町</t>
    <phoneticPr fontId="18"/>
  </si>
  <si>
    <t>下馬伏町</t>
    <rPh sb="1" eb="2">
      <t>ウマ</t>
    </rPh>
    <rPh sb="2" eb="3">
      <t>フ</t>
    </rPh>
    <rPh sb="3" eb="4">
      <t>マチ</t>
    </rPh>
    <phoneticPr fontId="18"/>
  </si>
  <si>
    <t>島頭１丁目</t>
    <rPh sb="0" eb="1">
      <t>シマ</t>
    </rPh>
    <rPh sb="1" eb="2">
      <t>ガシラ</t>
    </rPh>
    <rPh sb="3" eb="5">
      <t>チョウメ</t>
    </rPh>
    <phoneticPr fontId="18"/>
  </si>
  <si>
    <t>島頭１</t>
    <rPh sb="0" eb="1">
      <t>シマ</t>
    </rPh>
    <rPh sb="1" eb="2">
      <t>ガシラ</t>
    </rPh>
    <phoneticPr fontId="18"/>
  </si>
  <si>
    <t>島頭２丁目</t>
    <rPh sb="0" eb="1">
      <t>シマ</t>
    </rPh>
    <rPh sb="1" eb="2">
      <t>ガシラ</t>
    </rPh>
    <rPh sb="3" eb="5">
      <t>チョウメ</t>
    </rPh>
    <phoneticPr fontId="18"/>
  </si>
  <si>
    <t>島頭２</t>
    <rPh sb="0" eb="1">
      <t>シマ</t>
    </rPh>
    <rPh sb="1" eb="2">
      <t>ガシラ</t>
    </rPh>
    <phoneticPr fontId="18"/>
  </si>
  <si>
    <t>島頭３丁目</t>
    <rPh sb="0" eb="1">
      <t>シマ</t>
    </rPh>
    <rPh sb="1" eb="2">
      <t>ガシラ</t>
    </rPh>
    <rPh sb="3" eb="5">
      <t>チョウメ</t>
    </rPh>
    <phoneticPr fontId="18"/>
  </si>
  <si>
    <t>島頭３</t>
    <rPh sb="0" eb="1">
      <t>シマ</t>
    </rPh>
    <rPh sb="1" eb="2">
      <t>ガシラ</t>
    </rPh>
    <phoneticPr fontId="18"/>
  </si>
  <si>
    <t>島頭４丁目</t>
    <rPh sb="0" eb="1">
      <t>シマ</t>
    </rPh>
    <rPh sb="1" eb="2">
      <t>ガシラ</t>
    </rPh>
    <rPh sb="3" eb="5">
      <t>チョウメ</t>
    </rPh>
    <phoneticPr fontId="18"/>
  </si>
  <si>
    <t>島頭４</t>
    <rPh sb="0" eb="1">
      <t>シマ</t>
    </rPh>
    <rPh sb="1" eb="2">
      <t>ガシラ</t>
    </rPh>
    <phoneticPr fontId="18"/>
  </si>
  <si>
    <t>四宮１丁目</t>
    <rPh sb="0" eb="2">
      <t>シノミヤ</t>
    </rPh>
    <rPh sb="3" eb="5">
      <t>チョウメ</t>
    </rPh>
    <phoneticPr fontId="18"/>
  </si>
  <si>
    <t>四宮１</t>
    <rPh sb="0" eb="2">
      <t>シノミヤ</t>
    </rPh>
    <phoneticPr fontId="18"/>
  </si>
  <si>
    <t>四宮２丁目</t>
    <rPh sb="0" eb="2">
      <t>シノミヤ</t>
    </rPh>
    <rPh sb="3" eb="5">
      <t>チョウメ</t>
    </rPh>
    <phoneticPr fontId="18"/>
  </si>
  <si>
    <t>四宮２</t>
    <rPh sb="0" eb="2">
      <t>シノミヤ</t>
    </rPh>
    <phoneticPr fontId="18"/>
  </si>
  <si>
    <t>四宮３丁目</t>
    <rPh sb="0" eb="2">
      <t>シノミヤ</t>
    </rPh>
    <rPh sb="3" eb="5">
      <t>チョウメ</t>
    </rPh>
    <phoneticPr fontId="18"/>
  </si>
  <si>
    <t>四宮３</t>
    <rPh sb="0" eb="2">
      <t>シノミヤ</t>
    </rPh>
    <phoneticPr fontId="18"/>
  </si>
  <si>
    <t>四宮４丁目</t>
    <rPh sb="0" eb="2">
      <t>シノミヤ</t>
    </rPh>
    <rPh sb="3" eb="5">
      <t>チョウメ</t>
    </rPh>
    <phoneticPr fontId="18"/>
  </si>
  <si>
    <t>四宮４</t>
    <rPh sb="0" eb="2">
      <t>シノミヤ</t>
    </rPh>
    <phoneticPr fontId="18"/>
  </si>
  <si>
    <t>四宮５丁目</t>
    <rPh sb="0" eb="2">
      <t>シノミヤ</t>
    </rPh>
    <rPh sb="3" eb="5">
      <t>チョウメ</t>
    </rPh>
    <phoneticPr fontId="18"/>
  </si>
  <si>
    <t>四宮５</t>
    <rPh sb="0" eb="2">
      <t>シノミヤ</t>
    </rPh>
    <phoneticPr fontId="18"/>
  </si>
  <si>
    <t>四宮６丁目</t>
    <rPh sb="0" eb="2">
      <t>シノミヤ</t>
    </rPh>
    <rPh sb="3" eb="5">
      <t>チョウメ</t>
    </rPh>
    <phoneticPr fontId="18"/>
  </si>
  <si>
    <t>四宮６</t>
    <rPh sb="0" eb="2">
      <t>シノミヤ</t>
    </rPh>
    <phoneticPr fontId="18"/>
  </si>
  <si>
    <t>　備考：住居表示実施により、大字稗島はひえ島町へ変更</t>
    <rPh sb="1" eb="3">
      <t>ビコウ</t>
    </rPh>
    <rPh sb="4" eb="8">
      <t>ジュウキョヒョウジ</t>
    </rPh>
    <rPh sb="8" eb="10">
      <t>ジッシ</t>
    </rPh>
    <rPh sb="14" eb="16">
      <t>オオアザ</t>
    </rPh>
    <rPh sb="16" eb="17">
      <t>ヒエ</t>
    </rPh>
    <rPh sb="17" eb="18">
      <t>ジマ</t>
    </rPh>
    <rPh sb="21" eb="23">
      <t>ジマチョウ</t>
    </rPh>
    <rPh sb="24" eb="26">
      <t>ヘンコウ</t>
    </rPh>
    <phoneticPr fontId="2"/>
  </si>
  <si>
    <t>3-6.配偶関係（4区分）、年齢（5歳階級）、</t>
    <rPh sb="4" eb="6">
      <t>ハイグウ</t>
    </rPh>
    <rPh sb="6" eb="8">
      <t>カンケイ</t>
    </rPh>
    <rPh sb="10" eb="12">
      <t>クブン</t>
    </rPh>
    <rPh sb="14" eb="16">
      <t>ネンレイ</t>
    </rPh>
    <rPh sb="18" eb="19">
      <t>サイ</t>
    </rPh>
    <rPh sb="19" eb="21">
      <t>カイキュウ</t>
    </rPh>
    <phoneticPr fontId="5"/>
  </si>
  <si>
    <t>男女別15歳以上人口及び平均年齢</t>
  </si>
  <si>
    <t xml:space="preserve">本表は、令和２年10月1日現在で実施した </t>
    <rPh sb="0" eb="1">
      <t>ホン</t>
    </rPh>
    <rPh sb="1" eb="2">
      <t>ヒョウ</t>
    </rPh>
    <rPh sb="4" eb="6">
      <t>レイワ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8">
      <t>ジッシ</t>
    </rPh>
    <phoneticPr fontId="5"/>
  </si>
  <si>
    <t xml:space="preserve"> 国勢調査の結果を掲げたものである。</t>
    <phoneticPr fontId="2"/>
  </si>
  <si>
    <t>年　　　　齢</t>
    <rPh sb="0" eb="1">
      <t>トシ</t>
    </rPh>
    <rPh sb="5" eb="6">
      <t>ヨワイ</t>
    </rPh>
    <phoneticPr fontId="5"/>
  </si>
  <si>
    <t>年　齢</t>
    <rPh sb="0" eb="1">
      <t>ネン</t>
    </rPh>
    <rPh sb="2" eb="3">
      <t>トシ</t>
    </rPh>
    <phoneticPr fontId="5"/>
  </si>
  <si>
    <t>未　　婚</t>
    <rPh sb="0" eb="1">
      <t>ミ</t>
    </rPh>
    <rPh sb="3" eb="4">
      <t>コン</t>
    </rPh>
    <phoneticPr fontId="5"/>
  </si>
  <si>
    <t>有　配　偶</t>
    <rPh sb="0" eb="1">
      <t>ユウ</t>
    </rPh>
    <rPh sb="2" eb="3">
      <t>クバ</t>
    </rPh>
    <rPh sb="4" eb="5">
      <t>タグ</t>
    </rPh>
    <phoneticPr fontId="5"/>
  </si>
  <si>
    <t>死　　別</t>
    <rPh sb="0" eb="1">
      <t>シ</t>
    </rPh>
    <rPh sb="3" eb="4">
      <t>ベツ</t>
    </rPh>
    <phoneticPr fontId="5"/>
  </si>
  <si>
    <t>離　　別</t>
    <rPh sb="0" eb="1">
      <t>リ</t>
    </rPh>
    <rPh sb="3" eb="4">
      <t>ベツ</t>
    </rPh>
    <phoneticPr fontId="5"/>
  </si>
  <si>
    <t>不　　詳</t>
    <rPh sb="0" eb="1">
      <t>フ</t>
    </rPh>
    <rPh sb="3" eb="4">
      <t>ショウ</t>
    </rPh>
    <phoneticPr fontId="2"/>
  </si>
  <si>
    <t>総数</t>
    <rPh sb="0" eb="1">
      <t>フサ</t>
    </rPh>
    <rPh sb="1" eb="2">
      <t>カズ</t>
    </rPh>
    <phoneticPr fontId="5"/>
  </si>
  <si>
    <t>15 ～ 19 歳</t>
    <rPh sb="8" eb="9">
      <t>サイ</t>
    </rPh>
    <phoneticPr fontId="5"/>
  </si>
  <si>
    <t>15～19</t>
    <phoneticPr fontId="5"/>
  </si>
  <si>
    <t>20 ～ 24</t>
    <phoneticPr fontId="5"/>
  </si>
  <si>
    <t>25 ～ 29</t>
    <phoneticPr fontId="5"/>
  </si>
  <si>
    <t>30 ～ 34</t>
    <phoneticPr fontId="5"/>
  </si>
  <si>
    <t>35 ～ 39</t>
    <phoneticPr fontId="5"/>
  </si>
  <si>
    <t>40 ～ 44</t>
    <phoneticPr fontId="5"/>
  </si>
  <si>
    <t>　</t>
    <phoneticPr fontId="5"/>
  </si>
  <si>
    <t>45 ～ 49</t>
    <phoneticPr fontId="5"/>
  </si>
  <si>
    <t>50 ～ 54</t>
    <phoneticPr fontId="5"/>
  </si>
  <si>
    <t>55 ～ 59</t>
    <phoneticPr fontId="5"/>
  </si>
  <si>
    <t>60 ～ 64</t>
    <phoneticPr fontId="5"/>
  </si>
  <si>
    <t>65 ～ 69</t>
    <phoneticPr fontId="5"/>
  </si>
  <si>
    <t>70 ～ 74</t>
    <phoneticPr fontId="5"/>
  </si>
  <si>
    <t>75 ～ 79</t>
    <phoneticPr fontId="5"/>
  </si>
  <si>
    <t>80 ～ 84</t>
    <phoneticPr fontId="5"/>
  </si>
  <si>
    <t>85 ～ 89</t>
    <phoneticPr fontId="5"/>
  </si>
  <si>
    <t xml:space="preserve">90 ～ 94 </t>
    <phoneticPr fontId="5"/>
  </si>
  <si>
    <t>95 ～ 99</t>
    <phoneticPr fontId="5"/>
  </si>
  <si>
    <t>平均年齢</t>
    <rPh sb="0" eb="2">
      <t>ヘイキン</t>
    </rPh>
    <rPh sb="2" eb="4">
      <t>ネンレイ</t>
    </rPh>
    <phoneticPr fontId="5"/>
  </si>
  <si>
    <t>3-7.国籍（12区分）、男女別外国人数　　　　</t>
    <rPh sb="4" eb="6">
      <t>コクセキ</t>
    </rPh>
    <rPh sb="9" eb="10">
      <t>ク</t>
    </rPh>
    <rPh sb="10" eb="11">
      <t>ブン</t>
    </rPh>
    <rPh sb="13" eb="15">
      <t>ダンジョ</t>
    </rPh>
    <rPh sb="15" eb="16">
      <t>ベツ</t>
    </rPh>
    <rPh sb="16" eb="18">
      <t>ガイコク</t>
    </rPh>
    <rPh sb="18" eb="19">
      <t>ジン</t>
    </rPh>
    <rPh sb="19" eb="20">
      <t>スウ</t>
    </rPh>
    <phoneticPr fontId="5"/>
  </si>
  <si>
    <t>年　　次</t>
    <rPh sb="0" eb="1">
      <t>トシ</t>
    </rPh>
    <rPh sb="3" eb="4">
      <t>ツギ</t>
    </rPh>
    <phoneticPr fontId="5"/>
  </si>
  <si>
    <t>アジア・インド圏</t>
    <rPh sb="7" eb="8">
      <t>ケン</t>
    </rPh>
    <phoneticPr fontId="5"/>
  </si>
  <si>
    <t>年次</t>
    <rPh sb="0" eb="1">
      <t>トシ</t>
    </rPh>
    <rPh sb="1" eb="2">
      <t>ツギ</t>
    </rPh>
    <phoneticPr fontId="5"/>
  </si>
  <si>
    <t>韓　国　・　朝　鮮</t>
    <rPh sb="0" eb="1">
      <t>カン</t>
    </rPh>
    <rPh sb="2" eb="3">
      <t>クニ</t>
    </rPh>
    <rPh sb="6" eb="7">
      <t>アサ</t>
    </rPh>
    <rPh sb="8" eb="9">
      <t>スクナ</t>
    </rPh>
    <phoneticPr fontId="5"/>
  </si>
  <si>
    <t>中　　　　国</t>
    <rPh sb="0" eb="1">
      <t>ナカ</t>
    </rPh>
    <rPh sb="5" eb="6">
      <t>クニ</t>
    </rPh>
    <phoneticPr fontId="5"/>
  </si>
  <si>
    <t>フィリピン</t>
    <phoneticPr fontId="5"/>
  </si>
  <si>
    <t>タイ</t>
    <phoneticPr fontId="5"/>
  </si>
  <si>
    <t>インドネシア</t>
    <phoneticPr fontId="5"/>
  </si>
  <si>
    <t>ベトナム</t>
    <phoneticPr fontId="5"/>
  </si>
  <si>
    <t>インド</t>
    <phoneticPr fontId="5"/>
  </si>
  <si>
    <t>　平成12年</t>
    <rPh sb="1" eb="3">
      <t>ヘイセイ</t>
    </rPh>
    <rPh sb="5" eb="6">
      <t>ネン</t>
    </rPh>
    <phoneticPr fontId="2"/>
  </si>
  <si>
    <t>…</t>
    <phoneticPr fontId="2"/>
  </si>
  <si>
    <t>…</t>
  </si>
  <si>
    <t>　17</t>
  </si>
  <si>
    <t>17</t>
  </si>
  <si>
    <t xml:space="preserve">  22</t>
  </si>
  <si>
    <t>22</t>
  </si>
  <si>
    <t xml:space="preserve">  27</t>
  </si>
  <si>
    <t>27</t>
  </si>
  <si>
    <t>アジア・インド圏</t>
    <rPh sb="7" eb="8">
      <t>ケン</t>
    </rPh>
    <phoneticPr fontId="2"/>
  </si>
  <si>
    <t>欧米圏</t>
    <rPh sb="0" eb="2">
      <t>オウベイ</t>
    </rPh>
    <rPh sb="2" eb="3">
      <t>ケン</t>
    </rPh>
    <phoneticPr fontId="5"/>
  </si>
  <si>
    <t>欧米圏</t>
    <phoneticPr fontId="5"/>
  </si>
  <si>
    <t>その他の地域</t>
    <rPh sb="2" eb="3">
      <t>タ</t>
    </rPh>
    <rPh sb="4" eb="6">
      <t>チイキ</t>
    </rPh>
    <phoneticPr fontId="5"/>
  </si>
  <si>
    <t>総計</t>
    <rPh sb="0" eb="2">
      <t>ソウケイ</t>
    </rPh>
    <phoneticPr fontId="5"/>
  </si>
  <si>
    <t>ネパール</t>
    <phoneticPr fontId="2"/>
  </si>
  <si>
    <t>イギリス</t>
    <phoneticPr fontId="5"/>
  </si>
  <si>
    <t>アメリカ</t>
    <phoneticPr fontId="5"/>
  </si>
  <si>
    <t>ブラジル</t>
    <phoneticPr fontId="5"/>
  </si>
  <si>
    <t>ペルー</t>
    <phoneticPr fontId="5"/>
  </si>
  <si>
    <t>　12</t>
  </si>
  <si>
    <t>令和２年</t>
    <rPh sb="0" eb="2">
      <t>レイワ</t>
    </rPh>
    <rPh sb="3" eb="4">
      <t>ネン</t>
    </rPh>
    <phoneticPr fontId="2"/>
  </si>
  <si>
    <t>　　備考：平成12年以前は総数に、平成17年以降についてはその他の地域に無国籍及び国名　　　　「不詳」の人数を含む。</t>
    <rPh sb="2" eb="4">
      <t>ビコウ</t>
    </rPh>
    <rPh sb="5" eb="7">
      <t>ヘイセイ</t>
    </rPh>
    <rPh sb="9" eb="10">
      <t>ネン</t>
    </rPh>
    <rPh sb="10" eb="12">
      <t>イゼン</t>
    </rPh>
    <rPh sb="13" eb="15">
      <t>ソウスウ</t>
    </rPh>
    <rPh sb="22" eb="24">
      <t>イコウ</t>
    </rPh>
    <rPh sb="33" eb="35">
      <t>チイキ</t>
    </rPh>
    <phoneticPr fontId="5"/>
  </si>
  <si>
    <t xml:space="preserve">    資料：総務省統計局「国勢調査報告」</t>
    <rPh sb="7" eb="10">
      <t>ソウムショウ</t>
    </rPh>
    <rPh sb="10" eb="13">
      <t>トウケイキョク</t>
    </rPh>
    <rPh sb="14" eb="16">
      <t>コクセイ</t>
    </rPh>
    <rPh sb="16" eb="18">
      <t>チョウサ</t>
    </rPh>
    <rPh sb="18" eb="20">
      <t>ホウコク</t>
    </rPh>
    <phoneticPr fontId="5"/>
  </si>
  <si>
    <t>　　3-8.世帯人員（10区分）別一般世帯数、　一般世帯人員及び１世帯当たり人員</t>
    <rPh sb="6" eb="8">
      <t>セタイ</t>
    </rPh>
    <rPh sb="8" eb="10">
      <t>ジンイン</t>
    </rPh>
    <rPh sb="13" eb="15">
      <t>クブン</t>
    </rPh>
    <rPh sb="16" eb="17">
      <t>ベツ</t>
    </rPh>
    <rPh sb="17" eb="19">
      <t>イッパン</t>
    </rPh>
    <rPh sb="19" eb="21">
      <t>セタイ</t>
    </rPh>
    <rPh sb="21" eb="22">
      <t>スウ</t>
    </rPh>
    <rPh sb="24" eb="26">
      <t>イッパン</t>
    </rPh>
    <rPh sb="26" eb="28">
      <t>セタイ</t>
    </rPh>
    <rPh sb="28" eb="30">
      <t>ジンイン</t>
    </rPh>
    <rPh sb="30" eb="31">
      <t>オヨ</t>
    </rPh>
    <rPh sb="33" eb="35">
      <t>セタイ</t>
    </rPh>
    <rPh sb="35" eb="36">
      <t>ア</t>
    </rPh>
    <rPh sb="38" eb="40">
      <t>ジンイン</t>
    </rPh>
    <phoneticPr fontId="5"/>
  </si>
  <si>
    <t>　　　本表は、各年10月1日現在で実施した国勢　調査の結果を掲げたものである。</t>
    <rPh sb="3" eb="4">
      <t>ホン</t>
    </rPh>
    <rPh sb="4" eb="5">
      <t>ヒョウ</t>
    </rPh>
    <rPh sb="7" eb="9">
      <t>カクネン</t>
    </rPh>
    <rPh sb="11" eb="12">
      <t>ガツ</t>
    </rPh>
    <rPh sb="13" eb="14">
      <t>ニチ</t>
    </rPh>
    <rPh sb="14" eb="16">
      <t>ゲンザイ</t>
    </rPh>
    <rPh sb="17" eb="19">
      <t>ジッシ</t>
    </rPh>
    <rPh sb="21" eb="22">
      <t>クニ</t>
    </rPh>
    <rPh sb="22" eb="23">
      <t>ゼイ</t>
    </rPh>
    <rPh sb="24" eb="26">
      <t>チョウサ</t>
    </rPh>
    <rPh sb="27" eb="29">
      <t>ケッカ</t>
    </rPh>
    <rPh sb="30" eb="31">
      <t>カカ</t>
    </rPh>
    <phoneticPr fontId="5"/>
  </si>
  <si>
    <t>総　　　　数</t>
    <rPh sb="0" eb="1">
      <t>フサ</t>
    </rPh>
    <rPh sb="5" eb="6">
      <t>カズ</t>
    </rPh>
    <phoneticPr fontId="5"/>
  </si>
  <si>
    <t>一　　　　　　　　　　　般　　　　　　　　　　　世　　　　　　　　　　　帯</t>
    <rPh sb="0" eb="1">
      <t>１</t>
    </rPh>
    <rPh sb="12" eb="13">
      <t>バン</t>
    </rPh>
    <rPh sb="24" eb="25">
      <t>ヨ</t>
    </rPh>
    <rPh sb="36" eb="37">
      <t>オビ</t>
    </rPh>
    <phoneticPr fontId="5"/>
  </si>
  <si>
    <t>（再掲）</t>
    <rPh sb="1" eb="3">
      <t>サイケイ</t>
    </rPh>
    <phoneticPr fontId="5"/>
  </si>
  <si>
    <t>年　次</t>
    <rPh sb="0" eb="1">
      <t>トシ</t>
    </rPh>
    <rPh sb="2" eb="3">
      <t>ツギ</t>
    </rPh>
    <phoneticPr fontId="5"/>
  </si>
  <si>
    <t>世帯数</t>
    <rPh sb="0" eb="1">
      <t>ヨ</t>
    </rPh>
    <rPh sb="1" eb="2">
      <t>オビ</t>
    </rPh>
    <rPh sb="2" eb="3">
      <t>カズ</t>
    </rPh>
    <phoneticPr fontId="5"/>
  </si>
  <si>
    <t>世帯人員</t>
    <rPh sb="0" eb="2">
      <t>セタイ</t>
    </rPh>
    <rPh sb="2" eb="4">
      <t>ジンイン</t>
    </rPh>
    <phoneticPr fontId="5"/>
  </si>
  <si>
    <t>世　　　　　　　　　　　帯　　　　　　　　　　　数</t>
    <rPh sb="0" eb="1">
      <t>ヨ</t>
    </rPh>
    <rPh sb="12" eb="13">
      <t>オビ</t>
    </rPh>
    <rPh sb="24" eb="25">
      <t>カズ</t>
    </rPh>
    <phoneticPr fontId="5"/>
  </si>
  <si>
    <t>一般世帯
人員</t>
    <rPh sb="0" eb="2">
      <t>イッパン</t>
    </rPh>
    <rPh sb="2" eb="4">
      <t>セタイ</t>
    </rPh>
    <rPh sb="5" eb="7">
      <t>ジンイン</t>
    </rPh>
    <phoneticPr fontId="5"/>
  </si>
  <si>
    <t>1世帯
当たり
人員</t>
    <rPh sb="1" eb="3">
      <t>セタイ</t>
    </rPh>
    <rPh sb="4" eb="5">
      <t>ア</t>
    </rPh>
    <rPh sb="8" eb="10">
      <t>ジンイン</t>
    </rPh>
    <phoneticPr fontId="5"/>
  </si>
  <si>
    <t>間借り</t>
    <rPh sb="0" eb="2">
      <t>マガ</t>
    </rPh>
    <phoneticPr fontId="5"/>
  </si>
  <si>
    <t>会社などの</t>
    <rPh sb="0" eb="2">
      <t>カイシャ</t>
    </rPh>
    <phoneticPr fontId="5"/>
  </si>
  <si>
    <t>総　数</t>
    <rPh sb="0" eb="1">
      <t>フサ</t>
    </rPh>
    <rPh sb="2" eb="3">
      <t>カズ</t>
    </rPh>
    <phoneticPr fontId="5"/>
  </si>
  <si>
    <t>1　人</t>
    <rPh sb="2" eb="3">
      <t>ニン</t>
    </rPh>
    <phoneticPr fontId="5"/>
  </si>
  <si>
    <t>10人以上</t>
    <rPh sb="2" eb="3">
      <t>ニン</t>
    </rPh>
    <rPh sb="3" eb="5">
      <t>イジョウ</t>
    </rPh>
    <phoneticPr fontId="5"/>
  </si>
  <si>
    <t>下宿などの</t>
    <rPh sb="0" eb="2">
      <t>ゲシュク</t>
    </rPh>
    <phoneticPr fontId="5"/>
  </si>
  <si>
    <t>独身寮の</t>
    <rPh sb="0" eb="3">
      <t>ドクシンリョウ</t>
    </rPh>
    <phoneticPr fontId="5"/>
  </si>
  <si>
    <t>単身者</t>
    <rPh sb="0" eb="3">
      <t>タンシンシャ</t>
    </rPh>
    <phoneticPr fontId="5"/>
  </si>
  <si>
    <t>平成12年</t>
    <rPh sb="0" eb="2">
      <t>ヘイセイ</t>
    </rPh>
    <rPh sb="4" eb="5">
      <t>ネン</t>
    </rPh>
    <phoneticPr fontId="2"/>
  </si>
  <si>
    <t>　　　　17</t>
  </si>
  <si>
    <t>　　　　22</t>
  </si>
  <si>
    <t>　　　　27</t>
  </si>
  <si>
    <t>資料：総務省統計局「国勢調査報告」</t>
    <rPh sb="3" eb="6">
      <t>ソウムショウ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5"/>
  </si>
  <si>
    <t>3-9.世帯の家族類型（16区分)別　一般世帯数及び一般世帯人員</t>
    <rPh sb="4" eb="6">
      <t>セタイ</t>
    </rPh>
    <rPh sb="7" eb="9">
      <t>カゾク</t>
    </rPh>
    <rPh sb="9" eb="11">
      <t>ルイケイ</t>
    </rPh>
    <rPh sb="14" eb="15">
      <t>ク</t>
    </rPh>
    <rPh sb="15" eb="16">
      <t>フン</t>
    </rPh>
    <rPh sb="17" eb="18">
      <t>ベツ</t>
    </rPh>
    <rPh sb="19" eb="21">
      <t>イッパン</t>
    </rPh>
    <rPh sb="21" eb="24">
      <t>セタイスウ</t>
    </rPh>
    <rPh sb="24" eb="25">
      <t>オヨ</t>
    </rPh>
    <rPh sb="26" eb="28">
      <t>イッパン</t>
    </rPh>
    <rPh sb="28" eb="30">
      <t>セタイ</t>
    </rPh>
    <rPh sb="30" eb="32">
      <t>ジンイン</t>
    </rPh>
    <phoneticPr fontId="18"/>
  </si>
  <si>
    <t xml:space="preserve">　本表は、令和２年10月1日現在で実施した </t>
    <rPh sb="1" eb="2">
      <t>ホン</t>
    </rPh>
    <rPh sb="2" eb="3">
      <t>ヒョウ</t>
    </rPh>
    <rPh sb="5" eb="7">
      <t>レイワ</t>
    </rPh>
    <rPh sb="8" eb="9">
      <t>ネン</t>
    </rPh>
    <rPh sb="9" eb="10">
      <t>ヘイネン</t>
    </rPh>
    <rPh sb="11" eb="12">
      <t>ガツ</t>
    </rPh>
    <rPh sb="13" eb="14">
      <t>ニチ</t>
    </rPh>
    <rPh sb="14" eb="16">
      <t>ゲンザイ</t>
    </rPh>
    <rPh sb="17" eb="19">
      <t>ジッシ</t>
    </rPh>
    <phoneticPr fontId="5"/>
  </si>
  <si>
    <t>一般世帯数
一般世帯人員</t>
    <rPh sb="0" eb="2">
      <t>イッパン</t>
    </rPh>
    <rPh sb="2" eb="5">
      <t>セタイスウ</t>
    </rPh>
    <rPh sb="7" eb="9">
      <t>イッパン</t>
    </rPh>
    <rPh sb="9" eb="11">
      <t>セタイ</t>
    </rPh>
    <rPh sb="11" eb="13">
      <t>ジンイン</t>
    </rPh>
    <phoneticPr fontId="18"/>
  </si>
  <si>
    <t>総　数</t>
    <rPh sb="0" eb="1">
      <t>フサ</t>
    </rPh>
    <rPh sb="2" eb="3">
      <t>カズ</t>
    </rPh>
    <phoneticPr fontId="18"/>
  </si>
  <si>
    <t>　　親　　　　　　　族　　　　　　　　世　　　　　　　　帯</t>
    <rPh sb="2" eb="3">
      <t>オヤ</t>
    </rPh>
    <rPh sb="10" eb="11">
      <t>ヤカラ</t>
    </rPh>
    <rPh sb="19" eb="20">
      <t>ヨ</t>
    </rPh>
    <rPh sb="28" eb="29">
      <t>オビ</t>
    </rPh>
    <phoneticPr fontId="18"/>
  </si>
  <si>
    <t>世帯
人員</t>
    <rPh sb="0" eb="2">
      <t>セタイ</t>
    </rPh>
    <rPh sb="4" eb="6">
      <t>ジンイン</t>
    </rPh>
    <phoneticPr fontId="2"/>
  </si>
  <si>
    <t>核　　家　　族　　世　　帯</t>
    <rPh sb="0" eb="1">
      <t>カク</t>
    </rPh>
    <rPh sb="3" eb="4">
      <t>イエ</t>
    </rPh>
    <rPh sb="6" eb="7">
      <t>ヤカラ</t>
    </rPh>
    <rPh sb="9" eb="10">
      <t>ヨ</t>
    </rPh>
    <rPh sb="12" eb="13">
      <t>オビ</t>
    </rPh>
    <phoneticPr fontId="18"/>
  </si>
  <si>
    <t>そ　　の　　他　　の　　親　　族　　世　　帯</t>
    <rPh sb="6" eb="7">
      <t>タ</t>
    </rPh>
    <rPh sb="12" eb="13">
      <t>オヤ</t>
    </rPh>
    <rPh sb="15" eb="16">
      <t>ヤカラ</t>
    </rPh>
    <rPh sb="18" eb="19">
      <t>ヨ</t>
    </rPh>
    <rPh sb="21" eb="22">
      <t>オビ</t>
    </rPh>
    <phoneticPr fontId="18"/>
  </si>
  <si>
    <t>夫婦</t>
    <rPh sb="0" eb="2">
      <t>フウフ</t>
    </rPh>
    <phoneticPr fontId="18"/>
  </si>
  <si>
    <t>夫婦と</t>
    <rPh sb="0" eb="2">
      <t>フウフ</t>
    </rPh>
    <phoneticPr fontId="18"/>
  </si>
  <si>
    <t>男親と</t>
    <rPh sb="0" eb="1">
      <t>オトコ</t>
    </rPh>
    <rPh sb="1" eb="2">
      <t>オヤ</t>
    </rPh>
    <phoneticPr fontId="18"/>
  </si>
  <si>
    <t>女親と</t>
    <rPh sb="0" eb="1">
      <t>オンナ</t>
    </rPh>
    <rPh sb="1" eb="2">
      <t>オヤ</t>
    </rPh>
    <phoneticPr fontId="18"/>
  </si>
  <si>
    <t>夫婦、</t>
    <rPh sb="0" eb="2">
      <t>フウフ</t>
    </rPh>
    <phoneticPr fontId="18"/>
  </si>
  <si>
    <t>兄弟姉</t>
    <rPh sb="0" eb="2">
      <t>キョウダイ</t>
    </rPh>
    <rPh sb="2" eb="3">
      <t>アネ</t>
    </rPh>
    <phoneticPr fontId="18"/>
  </si>
  <si>
    <t>他に分</t>
    <rPh sb="0" eb="1">
      <t>ホカ</t>
    </rPh>
    <rPh sb="2" eb="3">
      <t>ブン</t>
    </rPh>
    <phoneticPr fontId="18"/>
  </si>
  <si>
    <t>のみの</t>
    <phoneticPr fontId="18"/>
  </si>
  <si>
    <t>子供か</t>
    <rPh sb="0" eb="2">
      <t>コドモ</t>
    </rPh>
    <phoneticPr fontId="18"/>
  </si>
  <si>
    <t>両親か</t>
    <rPh sb="0" eb="2">
      <t>リョウシン</t>
    </rPh>
    <phoneticPr fontId="18"/>
  </si>
  <si>
    <t>ひとり</t>
    <phoneticPr fontId="18"/>
  </si>
  <si>
    <t>子供と</t>
    <rPh sb="0" eb="2">
      <t>コドモ</t>
    </rPh>
    <phoneticPr fontId="18"/>
  </si>
  <si>
    <t>他の親</t>
    <rPh sb="0" eb="1">
      <t>ホカ</t>
    </rPh>
    <rPh sb="2" eb="3">
      <t>オヤ</t>
    </rPh>
    <phoneticPr fontId="18"/>
  </si>
  <si>
    <t>親と他</t>
    <rPh sb="0" eb="1">
      <t>オヤ</t>
    </rPh>
    <rPh sb="2" eb="3">
      <t>ホカ</t>
    </rPh>
    <phoneticPr fontId="18"/>
  </si>
  <si>
    <t>子供、</t>
    <rPh sb="0" eb="2">
      <t>コドモ</t>
    </rPh>
    <phoneticPr fontId="18"/>
  </si>
  <si>
    <t>妹のみ</t>
    <rPh sb="0" eb="1">
      <t>イモウト</t>
    </rPh>
    <phoneticPr fontId="18"/>
  </si>
  <si>
    <t>類され</t>
    <rPh sb="0" eb="1">
      <t>ルイ</t>
    </rPh>
    <phoneticPr fontId="18"/>
  </si>
  <si>
    <t>非親族</t>
  </si>
  <si>
    <t>単独</t>
    <rPh sb="0" eb="2">
      <t>タンドク</t>
    </rPh>
    <phoneticPr fontId="18"/>
  </si>
  <si>
    <t>世帯</t>
    <rPh sb="0" eb="2">
      <t>セタイ</t>
    </rPh>
    <phoneticPr fontId="18"/>
  </si>
  <si>
    <t>ら成る</t>
    <rPh sb="1" eb="2">
      <t>ナ</t>
    </rPh>
    <phoneticPr fontId="18"/>
  </si>
  <si>
    <t>親から</t>
    <rPh sb="0" eb="1">
      <t>オヤ</t>
    </rPh>
    <phoneticPr fontId="18"/>
  </si>
  <si>
    <t>族（親、</t>
    <rPh sb="0" eb="1">
      <t>ゾク</t>
    </rPh>
    <rPh sb="2" eb="3">
      <t>オヤ</t>
    </rPh>
    <phoneticPr fontId="18"/>
  </si>
  <si>
    <t>の親族</t>
    <rPh sb="1" eb="3">
      <t>シンゾク</t>
    </rPh>
    <phoneticPr fontId="18"/>
  </si>
  <si>
    <t>から成</t>
    <rPh sb="2" eb="3">
      <t>ナ</t>
    </rPh>
    <phoneticPr fontId="18"/>
  </si>
  <si>
    <t>ない</t>
    <phoneticPr fontId="18"/>
  </si>
  <si>
    <t>を含む</t>
    <rPh sb="1" eb="2">
      <t>フク</t>
    </rPh>
    <phoneticPr fontId="18"/>
  </si>
  <si>
    <t>成る</t>
    <rPh sb="0" eb="1">
      <t>ナ</t>
    </rPh>
    <phoneticPr fontId="18"/>
  </si>
  <si>
    <t>子供を</t>
    <rPh sb="0" eb="2">
      <t>コドモ</t>
    </rPh>
    <phoneticPr fontId="18"/>
  </si>
  <si>
    <t>族（親</t>
    <rPh sb="0" eb="1">
      <t>ゾク</t>
    </rPh>
    <rPh sb="2" eb="3">
      <t>オヤ</t>
    </rPh>
    <phoneticPr fontId="18"/>
  </si>
  <si>
    <t>（子供</t>
    <rPh sb="1" eb="3">
      <t>コドモ</t>
    </rPh>
    <phoneticPr fontId="18"/>
  </si>
  <si>
    <t>る世帯</t>
    <rPh sb="1" eb="3">
      <t>セタイ</t>
    </rPh>
    <phoneticPr fontId="18"/>
  </si>
  <si>
    <t>含まな</t>
    <rPh sb="0" eb="1">
      <t>ガン</t>
    </rPh>
    <phoneticPr fontId="18"/>
  </si>
  <si>
    <t>を含ま</t>
    <rPh sb="1" eb="2">
      <t>ガン</t>
    </rPh>
    <phoneticPr fontId="18"/>
  </si>
  <si>
    <t>を含ま</t>
    <rPh sb="1" eb="2">
      <t>フク</t>
    </rPh>
    <phoneticPr fontId="18"/>
  </si>
  <si>
    <t>い）か</t>
    <phoneticPr fontId="18"/>
  </si>
  <si>
    <t>ない）</t>
    <phoneticPr fontId="18"/>
  </si>
  <si>
    <t>一般世帯数</t>
    <rPh sb="0" eb="2">
      <t>イッパン</t>
    </rPh>
    <rPh sb="2" eb="5">
      <t>セタイスウ</t>
    </rPh>
    <phoneticPr fontId="18"/>
  </si>
  <si>
    <t>a</t>
    <phoneticPr fontId="2"/>
  </si>
  <si>
    <t>a</t>
  </si>
  <si>
    <t>一般世帯人員</t>
    <rPh sb="0" eb="2">
      <t>イッパン</t>
    </rPh>
    <rPh sb="2" eb="4">
      <t>セタイ</t>
    </rPh>
    <rPh sb="4" eb="6">
      <t>ジンイン</t>
    </rPh>
    <phoneticPr fontId="18"/>
  </si>
  <si>
    <t>b</t>
    <phoneticPr fontId="2"/>
  </si>
  <si>
    <t>b</t>
  </si>
  <si>
    <t>（再　　掲）</t>
    <rPh sb="1" eb="2">
      <t>サイ</t>
    </rPh>
    <rPh sb="4" eb="5">
      <t>ケイ</t>
    </rPh>
    <phoneticPr fontId="18"/>
  </si>
  <si>
    <t>6歳未満世帯員のいる一般世帯</t>
    <rPh sb="1" eb="2">
      <t>サイ</t>
    </rPh>
    <rPh sb="2" eb="4">
      <t>ミマン</t>
    </rPh>
    <rPh sb="4" eb="7">
      <t>セタイイン</t>
    </rPh>
    <rPh sb="10" eb="12">
      <t>イッパン</t>
    </rPh>
    <rPh sb="12" eb="14">
      <t>セタイ</t>
    </rPh>
    <phoneticPr fontId="18"/>
  </si>
  <si>
    <t>世帯数</t>
    <rPh sb="0" eb="3">
      <t>セタイスウ</t>
    </rPh>
    <phoneticPr fontId="18"/>
  </si>
  <si>
    <t>c</t>
    <phoneticPr fontId="2"/>
  </si>
  <si>
    <t>c</t>
  </si>
  <si>
    <t>世帯人員</t>
    <rPh sb="0" eb="2">
      <t>セタイ</t>
    </rPh>
    <rPh sb="2" eb="4">
      <t>ジンイン</t>
    </rPh>
    <phoneticPr fontId="18"/>
  </si>
  <si>
    <t>d</t>
    <phoneticPr fontId="2"/>
  </si>
  <si>
    <t>d</t>
  </si>
  <si>
    <t>18歳未満世帯員のいる一般世帯</t>
    <rPh sb="2" eb="3">
      <t>サイ</t>
    </rPh>
    <rPh sb="3" eb="5">
      <t>ミマン</t>
    </rPh>
    <rPh sb="5" eb="8">
      <t>セタイイン</t>
    </rPh>
    <rPh sb="11" eb="13">
      <t>イッパン</t>
    </rPh>
    <rPh sb="13" eb="15">
      <t>セタイ</t>
    </rPh>
    <phoneticPr fontId="18"/>
  </si>
  <si>
    <t>e</t>
  </si>
  <si>
    <t>f</t>
  </si>
  <si>
    <t>備考：総数には「不詳」を含む。</t>
    <phoneticPr fontId="18"/>
  </si>
  <si>
    <t>資料：総務省統計局「国勢調査報告」</t>
    <rPh sb="3" eb="6">
      <t>ソウムショウ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18"/>
  </si>
  <si>
    <t>総数
(A～Dの合計)</t>
    <rPh sb="0" eb="2">
      <t>ソウスウ</t>
    </rPh>
    <rPh sb="8" eb="10">
      <t>ゴウケイ</t>
    </rPh>
    <phoneticPr fontId="18"/>
  </si>
  <si>
    <t>親族のみの世帯</t>
    <rPh sb="0" eb="2">
      <t>シンゾク</t>
    </rPh>
    <rPh sb="5" eb="7">
      <t>セタイ</t>
    </rPh>
    <phoneticPr fontId="18"/>
  </si>
  <si>
    <t>核家族世帯（A）</t>
    <rPh sb="0" eb="3">
      <t>カクカゾク</t>
    </rPh>
    <rPh sb="3" eb="5">
      <t>セタイ</t>
    </rPh>
    <phoneticPr fontId="18"/>
  </si>
  <si>
    <t>うち、夫婦のみ
の世帯</t>
    <rPh sb="3" eb="5">
      <t>フウフ</t>
    </rPh>
    <rPh sb="9" eb="11">
      <t>セタイ</t>
    </rPh>
    <phoneticPr fontId="18"/>
  </si>
  <si>
    <t>うち、夫婦と
子どもの世帯</t>
    <rPh sb="3" eb="5">
      <t>フウフ</t>
    </rPh>
    <rPh sb="7" eb="8">
      <t>コ</t>
    </rPh>
    <rPh sb="11" eb="13">
      <t>セタイ</t>
    </rPh>
    <phoneticPr fontId="18"/>
  </si>
  <si>
    <t>核家族以外の
世帯(B)</t>
    <rPh sb="0" eb="3">
      <t>カクカゾク</t>
    </rPh>
    <rPh sb="3" eb="5">
      <t>イガイ</t>
    </rPh>
    <rPh sb="7" eb="9">
      <t>セタイ</t>
    </rPh>
    <phoneticPr fontId="18"/>
  </si>
  <si>
    <t>非親族を
含む世帯(C)</t>
    <rPh sb="0" eb="1">
      <t>ヒ</t>
    </rPh>
    <rPh sb="1" eb="3">
      <t>シンゾク</t>
    </rPh>
    <rPh sb="5" eb="6">
      <t>フク</t>
    </rPh>
    <rPh sb="7" eb="9">
      <t>セタイ</t>
    </rPh>
    <phoneticPr fontId="18"/>
  </si>
  <si>
    <t>単独世帯(D)</t>
    <rPh sb="0" eb="2">
      <t>タンドク</t>
    </rPh>
    <rPh sb="2" eb="4">
      <t>セタイ</t>
    </rPh>
    <phoneticPr fontId="18"/>
  </si>
  <si>
    <t>家族類型不詳(E)</t>
    <rPh sb="0" eb="2">
      <t>カゾク</t>
    </rPh>
    <rPh sb="2" eb="3">
      <t>ルイ</t>
    </rPh>
    <rPh sb="3" eb="4">
      <t>ガタ</t>
    </rPh>
    <rPh sb="4" eb="6">
      <t>フショウ</t>
    </rPh>
    <phoneticPr fontId="18"/>
  </si>
  <si>
    <t>（再掲）
３世代世帯</t>
    <rPh sb="1" eb="3">
      <t>サイケイ</t>
    </rPh>
    <rPh sb="6" eb="8">
      <t>セダイ</t>
    </rPh>
    <rPh sb="8" eb="10">
      <t>セタイ</t>
    </rPh>
    <phoneticPr fontId="18"/>
  </si>
  <si>
    <t>総　　　数</t>
    <rPh sb="0" eb="1">
      <t>ソウ</t>
    </rPh>
    <rPh sb="4" eb="5">
      <t>スウ</t>
    </rPh>
    <phoneticPr fontId="5"/>
  </si>
  <si>
    <t>総数</t>
    <rPh sb="0" eb="2">
      <t>ソウスウ</t>
    </rPh>
    <phoneticPr fontId="26"/>
  </si>
  <si>
    <t>朝日町</t>
    <phoneticPr fontId="2"/>
  </si>
  <si>
    <t>大字門真</t>
    <rPh sb="0" eb="2">
      <t>オオアザ</t>
    </rPh>
    <rPh sb="2" eb="4">
      <t>カドマ</t>
    </rPh>
    <phoneticPr fontId="2"/>
  </si>
  <si>
    <t>北岸和田１丁目</t>
  </si>
  <si>
    <t>北岸和田２丁目</t>
  </si>
  <si>
    <t>北岸和田３丁目</t>
  </si>
  <si>
    <t>岸和田１丁目</t>
  </si>
  <si>
    <t>岸和田２丁目</t>
  </si>
  <si>
    <t>岸和田３丁目</t>
  </si>
  <si>
    <t>岸和田４丁目</t>
  </si>
  <si>
    <t>桑才町</t>
    <phoneticPr fontId="2"/>
  </si>
  <si>
    <t>三ツ島１丁目</t>
  </si>
  <si>
    <t>三ツ島１</t>
    <rPh sb="0" eb="1">
      <t>ミ</t>
    </rPh>
    <rPh sb="2" eb="3">
      <t>シマ</t>
    </rPh>
    <phoneticPr fontId="26"/>
  </si>
  <si>
    <t>三ツ島２丁目</t>
  </si>
  <si>
    <t>三ツ島２</t>
    <rPh sb="0" eb="1">
      <t>ミ</t>
    </rPh>
    <rPh sb="2" eb="3">
      <t>シマ</t>
    </rPh>
    <phoneticPr fontId="26"/>
  </si>
  <si>
    <t>三ツ島３丁目</t>
  </si>
  <si>
    <t>三ツ島３</t>
    <rPh sb="0" eb="1">
      <t>ミ</t>
    </rPh>
    <rPh sb="2" eb="3">
      <t>シマ</t>
    </rPh>
    <phoneticPr fontId="26"/>
  </si>
  <si>
    <t>三ツ島４丁目</t>
  </si>
  <si>
    <t>三ツ島４</t>
    <rPh sb="0" eb="1">
      <t>ミ</t>
    </rPh>
    <rPh sb="2" eb="3">
      <t>シマ</t>
    </rPh>
    <phoneticPr fontId="26"/>
  </si>
  <si>
    <t>三ツ島５丁目</t>
  </si>
  <si>
    <t>三ツ島５</t>
    <rPh sb="0" eb="1">
      <t>ミ</t>
    </rPh>
    <rPh sb="2" eb="3">
      <t>シマ</t>
    </rPh>
    <phoneticPr fontId="26"/>
  </si>
  <si>
    <t>三ツ島６丁目</t>
  </si>
  <si>
    <t>三ツ島６</t>
    <rPh sb="0" eb="1">
      <t>ミ</t>
    </rPh>
    <rPh sb="2" eb="3">
      <t>シマ</t>
    </rPh>
    <phoneticPr fontId="26"/>
  </si>
  <si>
    <t>脇田町</t>
    <rPh sb="0" eb="3">
      <t>ワキタチョウ</t>
    </rPh>
    <phoneticPr fontId="2"/>
  </si>
  <si>
    <t>島頭１</t>
  </si>
  <si>
    <t>島頭２</t>
  </si>
  <si>
    <t>島頭３</t>
  </si>
  <si>
    <t>島頭４</t>
  </si>
  <si>
    <t>四宮１</t>
    <rPh sb="0" eb="2">
      <t>シノミヤ</t>
    </rPh>
    <phoneticPr fontId="26"/>
  </si>
  <si>
    <t>四宮２</t>
    <rPh sb="0" eb="2">
      <t>シノミヤ</t>
    </rPh>
    <phoneticPr fontId="26"/>
  </si>
  <si>
    <t>四宮３</t>
    <rPh sb="0" eb="2">
      <t>シノミヤ</t>
    </rPh>
    <phoneticPr fontId="26"/>
  </si>
  <si>
    <t>四宮４</t>
    <rPh sb="0" eb="2">
      <t>シノミヤ</t>
    </rPh>
    <phoneticPr fontId="26"/>
  </si>
  <si>
    <t>四宮５</t>
    <rPh sb="0" eb="2">
      <t>シノミヤ</t>
    </rPh>
    <phoneticPr fontId="26"/>
  </si>
  <si>
    <t>四宮６</t>
    <rPh sb="0" eb="2">
      <t>シノミヤ</t>
    </rPh>
    <phoneticPr fontId="26"/>
  </si>
  <si>
    <t>　　　　住居表示実施により、大字桑才、大字三番は桑才町へ、大字稗島はひえ島町へ変更</t>
    <rPh sb="4" eb="8">
      <t>ジュウキョヒョウジ</t>
    </rPh>
    <rPh sb="8" eb="10">
      <t>ジッシ</t>
    </rPh>
    <rPh sb="14" eb="16">
      <t>オオアザ</t>
    </rPh>
    <rPh sb="16" eb="18">
      <t>クワザイ</t>
    </rPh>
    <rPh sb="19" eb="21">
      <t>オオアザ</t>
    </rPh>
    <rPh sb="21" eb="23">
      <t>サンバン</t>
    </rPh>
    <rPh sb="24" eb="27">
      <t>クワザイマチ</t>
    </rPh>
    <rPh sb="29" eb="33">
      <t>オオアザヒエジマ</t>
    </rPh>
    <rPh sb="36" eb="37">
      <t>ジマ</t>
    </rPh>
    <rPh sb="37" eb="38">
      <t>チョウ</t>
    </rPh>
    <rPh sb="39" eb="41">
      <t>ヘンコウ</t>
    </rPh>
    <phoneticPr fontId="2"/>
  </si>
  <si>
    <t xml:space="preserve">        </t>
    <phoneticPr fontId="2"/>
  </si>
  <si>
    <t>3-11.住居の種類・住宅の所有の関係（6区分）別一般世帯数、</t>
    <rPh sb="5" eb="7">
      <t>ジュウキョ</t>
    </rPh>
    <rPh sb="8" eb="10">
      <t>シュルイ</t>
    </rPh>
    <rPh sb="11" eb="13">
      <t>ジュウタク</t>
    </rPh>
    <rPh sb="14" eb="16">
      <t>ショユウ</t>
    </rPh>
    <rPh sb="17" eb="19">
      <t>カンケイ</t>
    </rPh>
    <rPh sb="21" eb="23">
      <t>クブン</t>
    </rPh>
    <rPh sb="24" eb="25">
      <t>ベツ</t>
    </rPh>
    <rPh sb="25" eb="27">
      <t>イッパン</t>
    </rPh>
    <rPh sb="27" eb="30">
      <t>セタイスウ</t>
    </rPh>
    <phoneticPr fontId="18"/>
  </si>
  <si>
    <t>　 　一般世帯人員及び1世帯当たり人員</t>
    <rPh sb="3" eb="5">
      <t>イッパン</t>
    </rPh>
    <rPh sb="5" eb="7">
      <t>セタイ</t>
    </rPh>
    <rPh sb="7" eb="9">
      <t>ジンイン</t>
    </rPh>
    <rPh sb="9" eb="10">
      <t>オヨ</t>
    </rPh>
    <rPh sb="12" eb="14">
      <t>セタイ</t>
    </rPh>
    <rPh sb="14" eb="15">
      <t>ア</t>
    </rPh>
    <rPh sb="17" eb="19">
      <t>ジンイン</t>
    </rPh>
    <phoneticPr fontId="18"/>
  </si>
  <si>
    <t>本表は、令和２年10月1日現在で実施した国勢調査の結果を掲げたものである。</t>
    <rPh sb="0" eb="1">
      <t>ホン</t>
    </rPh>
    <rPh sb="1" eb="2">
      <t>ヒョウ</t>
    </rPh>
    <rPh sb="4" eb="6">
      <t>レイワ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8">
      <t>ジッシ</t>
    </rPh>
    <rPh sb="20" eb="22">
      <t>コクセイ</t>
    </rPh>
    <rPh sb="22" eb="24">
      <t>チョウサ</t>
    </rPh>
    <rPh sb="25" eb="27">
      <t>ケッカ</t>
    </rPh>
    <rPh sb="28" eb="29">
      <t>カカ</t>
    </rPh>
    <phoneticPr fontId="18"/>
  </si>
  <si>
    <t>住居の種類</t>
    <rPh sb="0" eb="2">
      <t>ジュウキョ</t>
    </rPh>
    <rPh sb="3" eb="5">
      <t>シュルイ</t>
    </rPh>
    <phoneticPr fontId="18"/>
  </si>
  <si>
    <t>１世帯</t>
    <rPh sb="1" eb="3">
      <t>セタイ</t>
    </rPh>
    <phoneticPr fontId="18"/>
  </si>
  <si>
    <t>住宅の所有の関係</t>
    <rPh sb="0" eb="2">
      <t>ジュウタク</t>
    </rPh>
    <rPh sb="3" eb="5">
      <t>ショユウ</t>
    </rPh>
    <rPh sb="6" eb="8">
      <t>カンケイ</t>
    </rPh>
    <phoneticPr fontId="18"/>
  </si>
  <si>
    <t>当たり</t>
    <rPh sb="0" eb="1">
      <t>ア</t>
    </rPh>
    <phoneticPr fontId="18"/>
  </si>
  <si>
    <t>（6区分）</t>
    <rPh sb="2" eb="4">
      <t>クブン</t>
    </rPh>
    <phoneticPr fontId="18"/>
  </si>
  <si>
    <t>人員</t>
    <rPh sb="0" eb="2">
      <t>ジンイン</t>
    </rPh>
    <phoneticPr fontId="18"/>
  </si>
  <si>
    <t>一般世帯</t>
    <rPh sb="0" eb="2">
      <t>イッパン</t>
    </rPh>
    <rPh sb="2" eb="4">
      <t>セタイ</t>
    </rPh>
    <phoneticPr fontId="18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</si>
  <si>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18"/>
  </si>
  <si>
    <t>主世帯</t>
    <rPh sb="0" eb="1">
      <t>シュ</t>
    </rPh>
    <rPh sb="1" eb="3">
      <t>セタイ</t>
    </rPh>
    <phoneticPr fontId="18"/>
  </si>
  <si>
    <t>持ち家</t>
    <rPh sb="0" eb="1">
      <t>モ</t>
    </rPh>
    <rPh sb="2" eb="3">
      <t>イエ</t>
    </rPh>
    <phoneticPr fontId="18"/>
  </si>
  <si>
    <t>公営・都市機構・
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18"/>
  </si>
  <si>
    <t>民営の借家</t>
    <rPh sb="0" eb="2">
      <t>ミンエイ</t>
    </rPh>
    <rPh sb="3" eb="5">
      <t>シャクヤ</t>
    </rPh>
    <phoneticPr fontId="18"/>
  </si>
  <si>
    <t>給与住宅</t>
    <rPh sb="0" eb="2">
      <t>キュウヨ</t>
    </rPh>
    <rPh sb="2" eb="4">
      <t>ジュウタク</t>
    </rPh>
    <phoneticPr fontId="18"/>
  </si>
  <si>
    <t>間借り</t>
    <rPh sb="0" eb="2">
      <t>マガ</t>
    </rPh>
    <phoneticPr fontId="18"/>
  </si>
  <si>
    <t>住宅以外に住む一般世帯</t>
  </si>
  <si>
    <t>住宅の種類「不詳」</t>
    <rPh sb="0" eb="2">
      <t>ジュウタク</t>
    </rPh>
    <rPh sb="3" eb="5">
      <t>シュルイ</t>
    </rPh>
    <rPh sb="6" eb="8">
      <t>フショウ</t>
    </rPh>
    <phoneticPr fontId="18"/>
  </si>
  <si>
    <t xml:space="preserve">  3-12．住宅の建て方（8区分）、住宅の所有の関係（5区分）別</t>
    <rPh sb="7" eb="9">
      <t>ジュウタク</t>
    </rPh>
    <rPh sb="10" eb="11">
      <t>タ</t>
    </rPh>
    <rPh sb="12" eb="13">
      <t>カタ</t>
    </rPh>
    <rPh sb="15" eb="17">
      <t>クブン</t>
    </rPh>
    <rPh sb="19" eb="21">
      <t>ジュウタク</t>
    </rPh>
    <rPh sb="22" eb="24">
      <t>ショユウ</t>
    </rPh>
    <rPh sb="25" eb="27">
      <t>カンケイ</t>
    </rPh>
    <rPh sb="29" eb="31">
      <t>クブン</t>
    </rPh>
    <rPh sb="32" eb="33">
      <t>ベツ</t>
    </rPh>
    <phoneticPr fontId="5"/>
  </si>
  <si>
    <t xml:space="preserve">        住宅に住む一般世帯数及び一般世帯人員</t>
    <rPh sb="8" eb="10">
      <t>ジュウタク</t>
    </rPh>
    <rPh sb="11" eb="12">
      <t>ス</t>
    </rPh>
    <rPh sb="13" eb="15">
      <t>イッパン</t>
    </rPh>
    <rPh sb="15" eb="17">
      <t>セタイ</t>
    </rPh>
    <rPh sb="17" eb="18">
      <t>スウ</t>
    </rPh>
    <rPh sb="18" eb="19">
      <t>オヨ</t>
    </rPh>
    <rPh sb="20" eb="22">
      <t>イッパン</t>
    </rPh>
    <rPh sb="22" eb="24">
      <t>セタイ</t>
    </rPh>
    <rPh sb="24" eb="26">
      <t>ジンイン</t>
    </rPh>
    <phoneticPr fontId="5"/>
  </si>
  <si>
    <t xml:space="preserve">    本表は、令和２年10月1日現在で実施した国勢調査の結果を掲げたものである。</t>
    <rPh sb="4" eb="5">
      <t>ホン</t>
    </rPh>
    <rPh sb="5" eb="6">
      <t>ヒョウ</t>
    </rPh>
    <rPh sb="8" eb="10">
      <t>レイワ</t>
    </rPh>
    <rPh sb="11" eb="12">
      <t>ネン</t>
    </rPh>
    <rPh sb="12" eb="13">
      <t>ヘイネン</t>
    </rPh>
    <rPh sb="14" eb="15">
      <t>ガツ</t>
    </rPh>
    <rPh sb="16" eb="17">
      <t>ニチ</t>
    </rPh>
    <rPh sb="17" eb="19">
      <t>ゲンザイ</t>
    </rPh>
    <rPh sb="20" eb="22">
      <t>ジッシ</t>
    </rPh>
    <rPh sb="24" eb="26">
      <t>コクセイ</t>
    </rPh>
    <rPh sb="26" eb="28">
      <t>チョウサ</t>
    </rPh>
    <rPh sb="29" eb="31">
      <t>ケッカ</t>
    </rPh>
    <rPh sb="32" eb="33">
      <t>カカ</t>
    </rPh>
    <phoneticPr fontId="5"/>
  </si>
  <si>
    <t>住宅の所有の関係</t>
    <rPh sb="0" eb="2">
      <t>ジュウタク</t>
    </rPh>
    <rPh sb="3" eb="5">
      <t>ショユウ</t>
    </rPh>
    <rPh sb="6" eb="8">
      <t>カンケイ</t>
    </rPh>
    <phoneticPr fontId="5"/>
  </si>
  <si>
    <t>一 戸 建</t>
    <rPh sb="0" eb="1">
      <t>１</t>
    </rPh>
    <rPh sb="2" eb="3">
      <t>ト</t>
    </rPh>
    <rPh sb="4" eb="5">
      <t>ダ</t>
    </rPh>
    <phoneticPr fontId="5"/>
  </si>
  <si>
    <t>長 屋 建</t>
    <rPh sb="0" eb="1">
      <t>チョウ</t>
    </rPh>
    <rPh sb="2" eb="3">
      <t>ヤ</t>
    </rPh>
    <rPh sb="4" eb="5">
      <t>ダテ</t>
    </rPh>
    <phoneticPr fontId="5"/>
  </si>
  <si>
    <t>共　　　　同　　　　住　　　　宅</t>
    <rPh sb="0" eb="1">
      <t>トモ</t>
    </rPh>
    <rPh sb="5" eb="6">
      <t>ドウ</t>
    </rPh>
    <rPh sb="10" eb="11">
      <t>ジュウ</t>
    </rPh>
    <rPh sb="15" eb="16">
      <t>タク</t>
    </rPh>
    <phoneticPr fontId="5"/>
  </si>
  <si>
    <t>その他</t>
    <rPh sb="2" eb="3">
      <t>タ</t>
    </rPh>
    <phoneticPr fontId="5"/>
  </si>
  <si>
    <t>（5　 区　分）</t>
    <rPh sb="4" eb="5">
      <t>ク</t>
    </rPh>
    <rPh sb="6" eb="7">
      <t>ブン</t>
    </rPh>
    <phoneticPr fontId="5"/>
  </si>
  <si>
    <t>1･2</t>
    <phoneticPr fontId="5"/>
  </si>
  <si>
    <t>3～5</t>
    <phoneticPr fontId="5"/>
  </si>
  <si>
    <t>6～10</t>
    <phoneticPr fontId="5"/>
  </si>
  <si>
    <t>11～14</t>
    <phoneticPr fontId="5"/>
  </si>
  <si>
    <t>15階建</t>
    <rPh sb="2" eb="3">
      <t>カイ</t>
    </rPh>
    <rPh sb="3" eb="4">
      <t>タツル</t>
    </rPh>
    <phoneticPr fontId="5"/>
  </si>
  <si>
    <t>階建</t>
    <rPh sb="0" eb="1">
      <t>カイ</t>
    </rPh>
    <rPh sb="1" eb="2">
      <t>タツル</t>
    </rPh>
    <phoneticPr fontId="5"/>
  </si>
  <si>
    <t>以上</t>
    <rPh sb="0" eb="1">
      <t>イ</t>
    </rPh>
    <rPh sb="1" eb="2">
      <t>ウエ</t>
    </rPh>
    <phoneticPr fontId="5"/>
  </si>
  <si>
    <t>一般世帯数</t>
    <rPh sb="0" eb="2">
      <t>イッパン</t>
    </rPh>
    <rPh sb="2" eb="5">
      <t>セタイスウ</t>
    </rPh>
    <phoneticPr fontId="5"/>
  </si>
  <si>
    <t>住宅に住む</t>
    <rPh sb="0" eb="2">
      <t>ジュウタク</t>
    </rPh>
    <rPh sb="3" eb="4">
      <t>ス</t>
    </rPh>
    <phoneticPr fontId="5"/>
  </si>
  <si>
    <t>一般世帯</t>
    <rPh sb="0" eb="1">
      <t>１</t>
    </rPh>
    <rPh sb="1" eb="2">
      <t>バン</t>
    </rPh>
    <rPh sb="2" eb="3">
      <t>ヨ</t>
    </rPh>
    <rPh sb="3" eb="4">
      <t>オビ</t>
    </rPh>
    <phoneticPr fontId="5"/>
  </si>
  <si>
    <t>主世帯</t>
    <rPh sb="0" eb="1">
      <t>シュ</t>
    </rPh>
    <rPh sb="1" eb="2">
      <t>ヨ</t>
    </rPh>
    <rPh sb="2" eb="3">
      <t>オビ</t>
    </rPh>
    <phoneticPr fontId="5"/>
  </si>
  <si>
    <t>持　ち　家</t>
    <rPh sb="0" eb="1">
      <t>モ</t>
    </rPh>
    <rPh sb="4" eb="5">
      <t>イエ</t>
    </rPh>
    <phoneticPr fontId="5"/>
  </si>
  <si>
    <t>公営・都市機構・
公社の借家</t>
    <rPh sb="0" eb="2">
      <t>コウエイ</t>
    </rPh>
    <rPh sb="3" eb="5">
      <t>トシ</t>
    </rPh>
    <rPh sb="5" eb="7">
      <t>キコウ</t>
    </rPh>
    <phoneticPr fontId="5"/>
  </si>
  <si>
    <t>民営の借家</t>
    <rPh sb="0" eb="2">
      <t>ミンエイ</t>
    </rPh>
    <rPh sb="3" eb="5">
      <t>シャクヤ</t>
    </rPh>
    <phoneticPr fontId="5"/>
  </si>
  <si>
    <t>給 与 住 宅</t>
    <rPh sb="0" eb="1">
      <t>キュウ</t>
    </rPh>
    <rPh sb="2" eb="3">
      <t>クミ</t>
    </rPh>
    <rPh sb="4" eb="5">
      <t>ジュウ</t>
    </rPh>
    <rPh sb="6" eb="7">
      <t>タク</t>
    </rPh>
    <phoneticPr fontId="5"/>
  </si>
  <si>
    <t>一般世帯人員</t>
    <rPh sb="0" eb="2">
      <t>イッパン</t>
    </rPh>
    <rPh sb="2" eb="4">
      <t>セタイ</t>
    </rPh>
    <rPh sb="4" eb="6">
      <t>ジンイン</t>
    </rPh>
    <phoneticPr fontId="5"/>
  </si>
  <si>
    <t>一般世帯</t>
    <rPh sb="0" eb="2">
      <t>イッパン</t>
    </rPh>
    <rPh sb="2" eb="4">
      <t>セタイ</t>
    </rPh>
    <phoneticPr fontId="5"/>
  </si>
  <si>
    <t>主世帯</t>
    <rPh sb="0" eb="1">
      <t>シュ</t>
    </rPh>
    <rPh sb="1" eb="3">
      <t>セタイ</t>
    </rPh>
    <phoneticPr fontId="5"/>
  </si>
  <si>
    <t>持ち家</t>
    <rPh sb="0" eb="1">
      <t>モ</t>
    </rPh>
    <rPh sb="2" eb="3">
      <t>イエ</t>
    </rPh>
    <phoneticPr fontId="5"/>
  </si>
  <si>
    <t>給与住宅</t>
    <rPh sb="0" eb="2">
      <t>キュウヨ</t>
    </rPh>
    <rPh sb="2" eb="4">
      <t>ジュウタク</t>
    </rPh>
    <phoneticPr fontId="5"/>
  </si>
  <si>
    <t xml:space="preserve">  備考：総数には住宅の建て方「不詳」を含む。</t>
  </si>
  <si>
    <t>3-13.世帯人員（7区分）別一般世帯数及び一般世帯人員</t>
    <rPh sb="5" eb="7">
      <t>セタイ</t>
    </rPh>
    <rPh sb="7" eb="9">
      <t>ジンイン</t>
    </rPh>
    <rPh sb="11" eb="13">
      <t>クブン</t>
    </rPh>
    <rPh sb="14" eb="15">
      <t>ベツ</t>
    </rPh>
    <rPh sb="15" eb="16">
      <t>イチ</t>
    </rPh>
    <rPh sb="16" eb="17">
      <t>パン</t>
    </rPh>
    <rPh sb="17" eb="18">
      <t>ヨ</t>
    </rPh>
    <rPh sb="18" eb="19">
      <t>オビ</t>
    </rPh>
    <rPh sb="19" eb="20">
      <t>カズ</t>
    </rPh>
    <rPh sb="20" eb="21">
      <t>オヨ</t>
    </rPh>
    <rPh sb="22" eb="24">
      <t>イッパン</t>
    </rPh>
    <rPh sb="24" eb="26">
      <t>セタイ</t>
    </rPh>
    <rPh sb="26" eb="28">
      <t>ジンイン</t>
    </rPh>
    <phoneticPr fontId="5"/>
  </si>
  <si>
    <t xml:space="preserve">本表は、令和２年10月1日現在で実施した国勢調査の結果を掲げたものである。  </t>
    <rPh sb="0" eb="1">
      <t>ホン</t>
    </rPh>
    <rPh sb="1" eb="2">
      <t>ヒョウ</t>
    </rPh>
    <rPh sb="4" eb="6">
      <t>レイワ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8">
      <t>ジッシ</t>
    </rPh>
    <rPh sb="20" eb="22">
      <t>コクセイ</t>
    </rPh>
    <rPh sb="22" eb="24">
      <t>チョウサ</t>
    </rPh>
    <rPh sb="25" eb="27">
      <t>ケッカ</t>
    </rPh>
    <rPh sb="28" eb="29">
      <t>カカ</t>
    </rPh>
    <phoneticPr fontId="5"/>
  </si>
  <si>
    <r>
      <rPr>
        <sz val="8"/>
        <rFont val="ＭＳ 明朝"/>
        <family val="1"/>
        <charset val="128"/>
      </rPr>
      <t>世帯人員</t>
    </r>
    <r>
      <rPr>
        <sz val="9"/>
        <rFont val="ＭＳ 明朝"/>
        <family val="1"/>
        <charset val="128"/>
      </rPr>
      <t xml:space="preserve">
が1人</t>
    </r>
    <rPh sb="0" eb="2">
      <t>セタイ</t>
    </rPh>
    <rPh sb="2" eb="4">
      <t>ジンイン</t>
    </rPh>
    <rPh sb="7" eb="8">
      <t>ニン</t>
    </rPh>
    <phoneticPr fontId="5"/>
  </si>
  <si>
    <t>2人</t>
    <phoneticPr fontId="2"/>
  </si>
  <si>
    <t>3人</t>
    <phoneticPr fontId="2"/>
  </si>
  <si>
    <t>4人</t>
    <phoneticPr fontId="2"/>
  </si>
  <si>
    <t>5人</t>
    <phoneticPr fontId="2"/>
  </si>
  <si>
    <t>6人</t>
    <phoneticPr fontId="2"/>
  </si>
  <si>
    <t>7人以上</t>
    <rPh sb="1" eb="2">
      <t>ニン</t>
    </rPh>
    <rPh sb="2" eb="3">
      <t>イ</t>
    </rPh>
    <rPh sb="3" eb="4">
      <t>ウエ</t>
    </rPh>
    <phoneticPr fontId="5"/>
  </si>
  <si>
    <t>（再　掲）</t>
    <rPh sb="1" eb="2">
      <t>サイ</t>
    </rPh>
    <rPh sb="3" eb="4">
      <t>ケイ</t>
    </rPh>
    <phoneticPr fontId="5"/>
  </si>
  <si>
    <t>6歳未満世帯人員</t>
    <rPh sb="1" eb="4">
      <t>サイミマン</t>
    </rPh>
    <rPh sb="4" eb="6">
      <t>セタイ</t>
    </rPh>
    <rPh sb="6" eb="8">
      <t>ジンイン</t>
    </rPh>
    <phoneticPr fontId="5"/>
  </si>
  <si>
    <t>18歳未満世帯人員</t>
    <rPh sb="2" eb="5">
      <t>サイミマン</t>
    </rPh>
    <rPh sb="5" eb="7">
      <t>セタイ</t>
    </rPh>
    <rPh sb="7" eb="9">
      <t>ジンイン</t>
    </rPh>
    <phoneticPr fontId="5"/>
  </si>
  <si>
    <t>3-14.施設等の世帯の種類（6区分）、世帯人員（4区分）別</t>
    <rPh sb="5" eb="7">
      <t>シセツ</t>
    </rPh>
    <rPh sb="7" eb="8">
      <t>トウ</t>
    </rPh>
    <rPh sb="9" eb="11">
      <t>セタイ</t>
    </rPh>
    <rPh sb="12" eb="14">
      <t>シュルイ</t>
    </rPh>
    <rPh sb="16" eb="18">
      <t>クブン</t>
    </rPh>
    <rPh sb="20" eb="22">
      <t>セタイ</t>
    </rPh>
    <rPh sb="22" eb="24">
      <t>ジンイン</t>
    </rPh>
    <rPh sb="26" eb="28">
      <t>クブン</t>
    </rPh>
    <rPh sb="29" eb="30">
      <t>ベツ</t>
    </rPh>
    <phoneticPr fontId="5"/>
  </si>
  <si>
    <t>　施設等の世帯数及び施設等の世帯人員</t>
    <phoneticPr fontId="2"/>
  </si>
  <si>
    <t>施設等の世帯の種類
（6　　 区　　分）</t>
    <rPh sb="0" eb="2">
      <t>シセツ</t>
    </rPh>
    <rPh sb="2" eb="3">
      <t>トウ</t>
    </rPh>
    <rPh sb="4" eb="6">
      <t>セタイ</t>
    </rPh>
    <rPh sb="7" eb="9">
      <t>シュルイ</t>
    </rPh>
    <rPh sb="15" eb="16">
      <t>ク</t>
    </rPh>
    <rPh sb="18" eb="19">
      <t>ブン</t>
    </rPh>
    <phoneticPr fontId="5"/>
  </si>
  <si>
    <t>世　　　　　帯　　　　　数</t>
    <rPh sb="0" eb="1">
      <t>ヨ</t>
    </rPh>
    <rPh sb="6" eb="7">
      <t>オビ</t>
    </rPh>
    <rPh sb="12" eb="13">
      <t>カズ</t>
    </rPh>
    <phoneticPr fontId="5"/>
  </si>
  <si>
    <t>世　　　　帯　　　　人　　　　員</t>
    <rPh sb="0" eb="1">
      <t>ヨ</t>
    </rPh>
    <rPh sb="5" eb="6">
      <t>オビ</t>
    </rPh>
    <rPh sb="10" eb="11">
      <t>ヒト</t>
    </rPh>
    <rPh sb="15" eb="16">
      <t>イン</t>
    </rPh>
    <phoneticPr fontId="5"/>
  </si>
  <si>
    <t>世帯人員が</t>
    <rPh sb="0" eb="2">
      <t>セタイ</t>
    </rPh>
    <rPh sb="2" eb="4">
      <t>ジンイン</t>
    </rPh>
    <phoneticPr fontId="5"/>
  </si>
  <si>
    <t>5 ～ 29</t>
    <phoneticPr fontId="5"/>
  </si>
  <si>
    <t>30 ～ 49</t>
    <phoneticPr fontId="5"/>
  </si>
  <si>
    <t>50人以上</t>
    <rPh sb="2" eb="3">
      <t>ニン</t>
    </rPh>
    <rPh sb="3" eb="5">
      <t>イジョウ</t>
    </rPh>
    <phoneticPr fontId="5"/>
  </si>
  <si>
    <t>1～4人</t>
    <rPh sb="3" eb="4">
      <t>ニン</t>
    </rPh>
    <phoneticPr fontId="5"/>
  </si>
  <si>
    <t>総　　　　　　　数</t>
    <rPh sb="0" eb="1">
      <t>フサ</t>
    </rPh>
    <rPh sb="8" eb="9">
      <t>カズ</t>
    </rPh>
    <phoneticPr fontId="5"/>
  </si>
  <si>
    <t>寮・寄宿舎の学生・生徒</t>
  </si>
  <si>
    <t>病院・療養所の入院者</t>
    <rPh sb="3" eb="5">
      <t>リョウヨウ</t>
    </rPh>
    <rPh sb="5" eb="6">
      <t>ショ</t>
    </rPh>
    <phoneticPr fontId="5"/>
  </si>
  <si>
    <t>社会施設の入所者</t>
  </si>
  <si>
    <t>自衛隊営舎内居住者</t>
  </si>
  <si>
    <t>矯正施設の入所者</t>
  </si>
  <si>
    <t xml:space="preserve">　　 　　　3-15.世帯人員（7区分）別65歳以上世帯員のいる　一般世帯数、一般世帯人員及び65歳以上世帯人員   </t>
    <rPh sb="11" eb="13">
      <t>セタイ</t>
    </rPh>
    <rPh sb="13" eb="15">
      <t>ジンイン</t>
    </rPh>
    <rPh sb="17" eb="19">
      <t>クブン</t>
    </rPh>
    <rPh sb="20" eb="21">
      <t>ベツ</t>
    </rPh>
    <rPh sb="23" eb="24">
      <t>サイ</t>
    </rPh>
    <rPh sb="24" eb="26">
      <t>イジョウ</t>
    </rPh>
    <rPh sb="26" eb="29">
      <t>セタイイン</t>
    </rPh>
    <rPh sb="33" eb="34">
      <t>１</t>
    </rPh>
    <rPh sb="34" eb="35">
      <t>バン</t>
    </rPh>
    <rPh sb="35" eb="38">
      <t>セタイスウ</t>
    </rPh>
    <rPh sb="39" eb="41">
      <t>イッパン</t>
    </rPh>
    <rPh sb="41" eb="43">
      <t>セタイ</t>
    </rPh>
    <rPh sb="43" eb="45">
      <t>ジンイン</t>
    </rPh>
    <rPh sb="45" eb="46">
      <t>オヨ</t>
    </rPh>
    <rPh sb="49" eb="50">
      <t>サイ</t>
    </rPh>
    <rPh sb="50" eb="52">
      <t>イジョウ</t>
    </rPh>
    <rPh sb="52" eb="54">
      <t>セタイ</t>
    </rPh>
    <rPh sb="54" eb="56">
      <t>ジンイン</t>
    </rPh>
    <phoneticPr fontId="5"/>
  </si>
  <si>
    <t xml:space="preserve">本表は、令和２年10月1日現在で実施した    国勢調査の結果を掲げたものである。  </t>
    <rPh sb="0" eb="1">
      <t>ホン</t>
    </rPh>
    <rPh sb="1" eb="2">
      <t>ヒョウ</t>
    </rPh>
    <rPh sb="4" eb="6">
      <t>レイワ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8">
      <t>ジッシ</t>
    </rPh>
    <rPh sb="24" eb="26">
      <t>コクセイ</t>
    </rPh>
    <rPh sb="26" eb="28">
      <t>チョウサ</t>
    </rPh>
    <rPh sb="29" eb="31">
      <t>ケッカ</t>
    </rPh>
    <rPh sb="32" eb="33">
      <t>カカ</t>
    </rPh>
    <phoneticPr fontId="5"/>
  </si>
  <si>
    <t>65歳以上世帯員のいる一般世帯</t>
    <rPh sb="2" eb="3">
      <t>サイ</t>
    </rPh>
    <rPh sb="3" eb="5">
      <t>イジョウ</t>
    </rPh>
    <rPh sb="5" eb="7">
      <t>セタイ</t>
    </rPh>
    <rPh sb="7" eb="8">
      <t>イン</t>
    </rPh>
    <rPh sb="11" eb="13">
      <t>イッパン</t>
    </rPh>
    <rPh sb="13" eb="15">
      <t>セタイ</t>
    </rPh>
    <phoneticPr fontId="5"/>
  </si>
  <si>
    <t>世帯人員が1人</t>
    <rPh sb="0" eb="2">
      <t>セタイ</t>
    </rPh>
    <rPh sb="2" eb="4">
      <t>ジンイン</t>
    </rPh>
    <rPh sb="6" eb="7">
      <t>ニン</t>
    </rPh>
    <phoneticPr fontId="5"/>
  </si>
  <si>
    <t>7 人 以 上</t>
    <rPh sb="2" eb="3">
      <t>ニン</t>
    </rPh>
    <rPh sb="4" eb="5">
      <t>イ</t>
    </rPh>
    <rPh sb="6" eb="7">
      <t>ウエ</t>
    </rPh>
    <phoneticPr fontId="5"/>
  </si>
  <si>
    <t>世　　帯　　数</t>
    <rPh sb="0" eb="1">
      <t>ヨ</t>
    </rPh>
    <rPh sb="3" eb="4">
      <t>オビ</t>
    </rPh>
    <rPh sb="6" eb="7">
      <t>スウ</t>
    </rPh>
    <phoneticPr fontId="5"/>
  </si>
  <si>
    <t>世帯数</t>
    <rPh sb="0" eb="1">
      <t>ヨ</t>
    </rPh>
    <rPh sb="1" eb="2">
      <t>オビ</t>
    </rPh>
    <rPh sb="2" eb="3">
      <t>スウ</t>
    </rPh>
    <phoneticPr fontId="5"/>
  </si>
  <si>
    <t>世　帯　人　員</t>
    <rPh sb="0" eb="1">
      <t>ヨ</t>
    </rPh>
    <rPh sb="2" eb="3">
      <t>オビ</t>
    </rPh>
    <rPh sb="4" eb="5">
      <t>ヒト</t>
    </rPh>
    <rPh sb="6" eb="7">
      <t>イン</t>
    </rPh>
    <phoneticPr fontId="5"/>
  </si>
  <si>
    <t>世帯人員</t>
    <rPh sb="0" eb="1">
      <t>ヨ</t>
    </rPh>
    <rPh sb="1" eb="2">
      <t>オビ</t>
    </rPh>
    <rPh sb="2" eb="3">
      <t>ヒト</t>
    </rPh>
    <rPh sb="3" eb="4">
      <t>イン</t>
    </rPh>
    <phoneticPr fontId="5"/>
  </si>
  <si>
    <t>65歳以上世帯人員</t>
    <rPh sb="2" eb="3">
      <t>サイ</t>
    </rPh>
    <rPh sb="3" eb="5">
      <t>イジョウ</t>
    </rPh>
    <rPh sb="5" eb="7">
      <t>セタイ</t>
    </rPh>
    <rPh sb="7" eb="9">
      <t>ジンイン</t>
    </rPh>
    <phoneticPr fontId="5"/>
  </si>
  <si>
    <t>65歳以上</t>
    <rPh sb="2" eb="3">
      <t>サイ</t>
    </rPh>
    <rPh sb="3" eb="5">
      <t>イジョウ</t>
    </rPh>
    <phoneticPr fontId="5"/>
  </si>
  <si>
    <t xml:space="preserve"> 3-16.住居の種類・住宅の所有の関係（6区分）別65歳以上世　帯員のいる一般</t>
    <rPh sb="6" eb="8">
      <t>ジュウキョ</t>
    </rPh>
    <rPh sb="9" eb="11">
      <t>シュルイ</t>
    </rPh>
    <rPh sb="12" eb="14">
      <t>ジュウタク</t>
    </rPh>
    <rPh sb="15" eb="17">
      <t>ショユウ</t>
    </rPh>
    <rPh sb="18" eb="20">
      <t>カンケイ</t>
    </rPh>
    <rPh sb="22" eb="24">
      <t>クブン</t>
    </rPh>
    <rPh sb="25" eb="26">
      <t>ベツ</t>
    </rPh>
    <rPh sb="28" eb="29">
      <t>サイ</t>
    </rPh>
    <rPh sb="29" eb="31">
      <t>イジョウ</t>
    </rPh>
    <rPh sb="31" eb="32">
      <t>セイ</t>
    </rPh>
    <rPh sb="33" eb="34">
      <t>オビ</t>
    </rPh>
    <rPh sb="34" eb="35">
      <t>イン</t>
    </rPh>
    <rPh sb="38" eb="40">
      <t>イッパン</t>
    </rPh>
    <phoneticPr fontId="18"/>
  </si>
  <si>
    <t xml:space="preserve"> 　　 世帯数、一般世帯人員、65歳以上世帯人員及び1世帯当　たり人員</t>
    <rPh sb="4" eb="7">
      <t>セタイスウ</t>
    </rPh>
    <rPh sb="8" eb="10">
      <t>イッパン</t>
    </rPh>
    <rPh sb="10" eb="12">
      <t>セタイ</t>
    </rPh>
    <rPh sb="12" eb="14">
      <t>ジンイン</t>
    </rPh>
    <rPh sb="17" eb="18">
      <t>サイ</t>
    </rPh>
    <rPh sb="18" eb="20">
      <t>イジョウ</t>
    </rPh>
    <rPh sb="20" eb="22">
      <t>セタイ</t>
    </rPh>
    <rPh sb="22" eb="24">
      <t>ジンイン</t>
    </rPh>
    <rPh sb="24" eb="25">
      <t>オヨ</t>
    </rPh>
    <rPh sb="27" eb="29">
      <t>セタイ</t>
    </rPh>
    <rPh sb="29" eb="30">
      <t>ア</t>
    </rPh>
    <rPh sb="33" eb="35">
      <t>ジンイン</t>
    </rPh>
    <phoneticPr fontId="18"/>
  </si>
  <si>
    <t>本表は、令和２年10月1日現在で実施した国勢調査の結果を    掲げたものである。</t>
    <rPh sb="0" eb="1">
      <t>ホン</t>
    </rPh>
    <rPh sb="1" eb="2">
      <t>ヒョウ</t>
    </rPh>
    <rPh sb="4" eb="6">
      <t>レイワ</t>
    </rPh>
    <rPh sb="7" eb="8">
      <t>ネン</t>
    </rPh>
    <rPh sb="10" eb="11">
      <t>ガツ</t>
    </rPh>
    <rPh sb="12" eb="13">
      <t>ニチ</t>
    </rPh>
    <rPh sb="13" eb="15">
      <t>ゲンザイ</t>
    </rPh>
    <rPh sb="16" eb="18">
      <t>ジッシ</t>
    </rPh>
    <rPh sb="20" eb="22">
      <t>コクセイ</t>
    </rPh>
    <rPh sb="22" eb="24">
      <t>チョウサ</t>
    </rPh>
    <rPh sb="25" eb="27">
      <t>ケッカ</t>
    </rPh>
    <rPh sb="32" eb="33">
      <t>カカ</t>
    </rPh>
    <phoneticPr fontId="18"/>
  </si>
  <si>
    <t>65歳</t>
    <rPh sb="2" eb="3">
      <t>サイ</t>
    </rPh>
    <phoneticPr fontId="18"/>
  </si>
  <si>
    <t>65歳以上世帯員のいる一般世帯</t>
    <rPh sb="2" eb="5">
      <t>サイイジョウ</t>
    </rPh>
    <rPh sb="5" eb="8">
      <t>セタイイン</t>
    </rPh>
    <rPh sb="11" eb="13">
      <t>イッパン</t>
    </rPh>
    <rPh sb="13" eb="15">
      <t>セタイ</t>
    </rPh>
    <phoneticPr fontId="18"/>
  </si>
  <si>
    <t>公営・都市機構・公社の借家</t>
    <rPh sb="0" eb="2">
      <t>コウエイ</t>
    </rPh>
    <rPh sb="3" eb="5">
      <t>トシ</t>
    </rPh>
    <rPh sb="5" eb="7">
      <t>キコウ</t>
    </rPh>
    <rPh sb="8" eb="10">
      <t>コウシャ</t>
    </rPh>
    <rPh sb="11" eb="13">
      <t>シャクヤ</t>
    </rPh>
    <phoneticPr fontId="18"/>
  </si>
  <si>
    <t>住宅以外にすむ一般世帯</t>
  </si>
  <si>
    <t>住居の種類「不詳」</t>
    <rPh sb="0" eb="2">
      <t>ジュウキョ</t>
    </rPh>
    <rPh sb="3" eb="5">
      <t>シュルイ</t>
    </rPh>
    <rPh sb="6" eb="8">
      <t>フショウ</t>
    </rPh>
    <phoneticPr fontId="18"/>
  </si>
  <si>
    <t xml:space="preserve">　　3-17.世帯人員（7区分）、住宅の所有の関係別住宅に住む 65歳以上世帯員のいる一般世帯数  </t>
    <rPh sb="7" eb="9">
      <t>セタイ</t>
    </rPh>
    <rPh sb="9" eb="11">
      <t>ジンイン</t>
    </rPh>
    <rPh sb="13" eb="15">
      <t>クブン</t>
    </rPh>
    <rPh sb="17" eb="19">
      <t>ジュウタク</t>
    </rPh>
    <rPh sb="20" eb="22">
      <t>ショユウ</t>
    </rPh>
    <rPh sb="23" eb="25">
      <t>カンケイ</t>
    </rPh>
    <rPh sb="25" eb="26">
      <t>ベツ</t>
    </rPh>
    <rPh sb="26" eb="28">
      <t>ジュウタク</t>
    </rPh>
    <rPh sb="29" eb="30">
      <t>ス</t>
    </rPh>
    <rPh sb="34" eb="35">
      <t>サイ</t>
    </rPh>
    <rPh sb="35" eb="37">
      <t>イジョウ</t>
    </rPh>
    <rPh sb="37" eb="40">
      <t>セタイイン</t>
    </rPh>
    <phoneticPr fontId="18"/>
  </si>
  <si>
    <t>本表は、令和２年10月1日現在で実施した　</t>
    <rPh sb="0" eb="1">
      <t>ホン</t>
    </rPh>
    <rPh sb="1" eb="2">
      <t>ヒョウ</t>
    </rPh>
    <rPh sb="4" eb="6">
      <t>レイワ</t>
    </rPh>
    <rPh sb="7" eb="8">
      <t>ネン</t>
    </rPh>
    <rPh sb="10" eb="11">
      <t>ガツ</t>
    </rPh>
    <rPh sb="12" eb="13">
      <t>ニチ</t>
    </rPh>
    <rPh sb="13" eb="15">
      <t>ゲンザイ</t>
    </rPh>
    <rPh sb="16" eb="18">
      <t>ジッシ</t>
    </rPh>
    <phoneticPr fontId="18"/>
  </si>
  <si>
    <t>　国勢調査の結果を掲げたものである。</t>
    <phoneticPr fontId="2"/>
  </si>
  <si>
    <t>住宅の所有関係</t>
    <rPh sb="0" eb="2">
      <t>ジュウタク</t>
    </rPh>
    <rPh sb="3" eb="5">
      <t>ショユウ</t>
    </rPh>
    <rPh sb="5" eb="7">
      <t>カンケイ</t>
    </rPh>
    <phoneticPr fontId="18"/>
  </si>
  <si>
    <t>世帯人員が1人</t>
    <rPh sb="0" eb="2">
      <t>セタイ</t>
    </rPh>
    <rPh sb="2" eb="4">
      <t>ジンイン</t>
    </rPh>
    <rPh sb="5" eb="7">
      <t>ヒトリ</t>
    </rPh>
    <phoneticPr fontId="18"/>
  </si>
  <si>
    <t>7人以上</t>
    <rPh sb="1" eb="4">
      <t>ニンイジョウ</t>
    </rPh>
    <phoneticPr fontId="18"/>
  </si>
  <si>
    <t>住宅に住む65歳以上世帯員のいる一般世帯数</t>
    <rPh sb="0" eb="2">
      <t>ジュウタク</t>
    </rPh>
    <rPh sb="3" eb="4">
      <t>ス</t>
    </rPh>
    <rPh sb="7" eb="10">
      <t>サイイジョウ</t>
    </rPh>
    <rPh sb="10" eb="13">
      <t>セタイイン</t>
    </rPh>
    <rPh sb="16" eb="18">
      <t>イッパン</t>
    </rPh>
    <rPh sb="18" eb="20">
      <t>セタイ</t>
    </rPh>
    <rPh sb="20" eb="21">
      <t>スウ</t>
    </rPh>
    <phoneticPr fontId="18"/>
  </si>
  <si>
    <t>在65歳以上</t>
    <rPh sb="0" eb="1">
      <t>ザイ</t>
    </rPh>
    <rPh sb="3" eb="6">
      <t>サイイジョウ</t>
    </rPh>
    <phoneticPr fontId="18"/>
  </si>
  <si>
    <t>公営の借家</t>
    <rPh sb="0" eb="2">
      <t>コウエイ</t>
    </rPh>
    <rPh sb="3" eb="5">
      <t>シャクヤ</t>
    </rPh>
    <phoneticPr fontId="18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</si>
  <si>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</si>
  <si>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住宅以外</t>
    <rPh sb="0" eb="2">
      <t>ジュウタク</t>
    </rPh>
    <rPh sb="2" eb="4">
      <t>イガイ</t>
    </rPh>
    <phoneticPr fontId="2"/>
  </si>
  <si>
    <t>　資料：総務省統計局「国勢調査報告」</t>
    <rPh sb="4" eb="7">
      <t>ソウムショウ</t>
    </rPh>
    <rPh sb="7" eb="10">
      <t>トウケイキョク</t>
    </rPh>
    <rPh sb="11" eb="13">
      <t>コクセイ</t>
    </rPh>
    <rPh sb="13" eb="15">
      <t>チョウサ</t>
    </rPh>
    <rPh sb="15" eb="17">
      <t>ホウコク</t>
    </rPh>
    <phoneticPr fontId="18"/>
  </si>
  <si>
    <t>3-4.地区別世帯数、人口及び世帯人員</t>
    <rPh sb="4" eb="6">
      <t>チク</t>
    </rPh>
    <rPh sb="6" eb="7">
      <t>ベツ</t>
    </rPh>
    <rPh sb="7" eb="10">
      <t>セタイスウ</t>
    </rPh>
    <phoneticPr fontId="5"/>
  </si>
  <si>
    <t>住居表示実施により、大字桑才、大字三番は桑才町、大字稗島はひえ島町へ変更</t>
    <phoneticPr fontId="2"/>
  </si>
  <si>
    <t>本表は、令和２年10月1日現在で実施した国勢調査に基づき、本市において</t>
    <rPh sb="0" eb="1">
      <t>ホン</t>
    </rPh>
    <rPh sb="1" eb="2">
      <t>ヒョウ</t>
    </rPh>
    <rPh sb="4" eb="6">
      <t>レイワ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8">
      <t>ジッシ</t>
    </rPh>
    <phoneticPr fontId="5"/>
  </si>
  <si>
    <t>　3-5.地区、年齢（5歳階級）別人口  その1</t>
    <rPh sb="5" eb="7">
      <t>チク</t>
    </rPh>
    <rPh sb="8" eb="10">
      <t>ネンレイ</t>
    </rPh>
    <rPh sb="12" eb="13">
      <t>サイ</t>
    </rPh>
    <rPh sb="13" eb="14">
      <t>カイ</t>
    </rPh>
    <rPh sb="14" eb="15">
      <t>キュウ</t>
    </rPh>
    <rPh sb="16" eb="17">
      <t>ベツ</t>
    </rPh>
    <rPh sb="17" eb="19">
      <t>ジンコウ</t>
    </rPh>
    <phoneticPr fontId="18"/>
  </si>
  <si>
    <t>　3-5.地区、年齢（5歳階級）別人口  その2</t>
    <rPh sb="5" eb="7">
      <t>チク</t>
    </rPh>
    <rPh sb="8" eb="10">
      <t>ネンレイ</t>
    </rPh>
    <rPh sb="12" eb="13">
      <t>サイ</t>
    </rPh>
    <rPh sb="13" eb="14">
      <t>カイ</t>
    </rPh>
    <rPh sb="14" eb="15">
      <t>キュウ</t>
    </rPh>
    <rPh sb="16" eb="17">
      <t>ベツ</t>
    </rPh>
    <rPh sb="17" eb="19">
      <t>ジンコウ</t>
    </rPh>
    <phoneticPr fontId="18"/>
  </si>
  <si>
    <t>本表は、各年10月1日現在で実施した国勢調査の結果を掲げたものである。</t>
    <rPh sb="0" eb="1">
      <t>ホン</t>
    </rPh>
    <rPh sb="1" eb="2">
      <t>ヒョウ</t>
    </rPh>
    <rPh sb="4" eb="6">
      <t>カクネン</t>
    </rPh>
    <rPh sb="8" eb="9">
      <t>ガツ</t>
    </rPh>
    <rPh sb="10" eb="11">
      <t>ニチ</t>
    </rPh>
    <rPh sb="11" eb="13">
      <t>ゲンザイ</t>
    </rPh>
    <rPh sb="14" eb="15">
      <t>ジツ</t>
    </rPh>
    <phoneticPr fontId="5"/>
  </si>
  <si>
    <t xml:space="preserve">本表は、令和２年10月1日現在で実施した国勢調査に基づき、本市において集計した結果を掲げたものである。（）内は世帯数である。   </t>
    <rPh sb="0" eb="1">
      <t>ホン</t>
    </rPh>
    <rPh sb="1" eb="2">
      <t>ヒョウ</t>
    </rPh>
    <rPh sb="4" eb="6">
      <t>レイワ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8">
      <t>ジッシ</t>
    </rPh>
    <rPh sb="20" eb="22">
      <t>コクセイ</t>
    </rPh>
    <rPh sb="22" eb="24">
      <t>チョウサ</t>
    </rPh>
    <rPh sb="25" eb="26">
      <t>モト</t>
    </rPh>
    <phoneticPr fontId="18"/>
  </si>
  <si>
    <t xml:space="preserve"> 　3-10.町別世帯の家族類型別人口・世帯数</t>
    <rPh sb="7" eb="8">
      <t>チョウ</t>
    </rPh>
    <rPh sb="8" eb="9">
      <t>ベツ</t>
    </rPh>
    <rPh sb="9" eb="11">
      <t>セタイ</t>
    </rPh>
    <rPh sb="12" eb="14">
      <t>カゾク</t>
    </rPh>
    <rPh sb="14" eb="15">
      <t>ルイ</t>
    </rPh>
    <rPh sb="15" eb="16">
      <t>ガタ</t>
    </rPh>
    <rPh sb="16" eb="17">
      <t>ベツ</t>
    </rPh>
    <rPh sb="17" eb="19">
      <t>ジンコウ</t>
    </rPh>
    <rPh sb="20" eb="23">
      <t>セタイスウ</t>
    </rPh>
    <phoneticPr fontId="26"/>
  </si>
  <si>
    <t>3-18.住宅の建て方別住宅に住む65歳以上世帯員のいる世帯数、</t>
    <rPh sb="5" eb="7">
      <t>ジュウタク</t>
    </rPh>
    <rPh sb="8" eb="9">
      <t>タ</t>
    </rPh>
    <rPh sb="10" eb="11">
      <t>カタ</t>
    </rPh>
    <rPh sb="11" eb="12">
      <t>クベツ</t>
    </rPh>
    <rPh sb="12" eb="14">
      <t>ジュウタク</t>
    </rPh>
    <rPh sb="15" eb="16">
      <t>ス</t>
    </rPh>
    <rPh sb="19" eb="20">
      <t>サイ</t>
    </rPh>
    <rPh sb="20" eb="22">
      <t>イジョウ</t>
    </rPh>
    <rPh sb="22" eb="25">
      <t>セタイイン</t>
    </rPh>
    <rPh sb="28" eb="30">
      <t>セタイ</t>
    </rPh>
    <rPh sb="30" eb="31">
      <t>スウ</t>
    </rPh>
    <phoneticPr fontId="18"/>
  </si>
  <si>
    <t xml:space="preserve">     世帯人員、65歳以上世帯人員及び1世帯当たり人員</t>
    <rPh sb="5" eb="7">
      <t>セタイ</t>
    </rPh>
    <rPh sb="7" eb="9">
      <t>ジンイン</t>
    </rPh>
    <rPh sb="12" eb="13">
      <t>サイ</t>
    </rPh>
    <rPh sb="13" eb="15">
      <t>イジョウ</t>
    </rPh>
    <rPh sb="15" eb="17">
      <t>セタイ</t>
    </rPh>
    <rPh sb="17" eb="19">
      <t>ジンイン</t>
    </rPh>
    <rPh sb="19" eb="20">
      <t>オヨ</t>
    </rPh>
    <rPh sb="22" eb="24">
      <t>セタイ</t>
    </rPh>
    <rPh sb="24" eb="25">
      <t>ア</t>
    </rPh>
    <rPh sb="27" eb="29">
      <t>ジンイン</t>
    </rPh>
    <phoneticPr fontId="18"/>
  </si>
  <si>
    <t xml:space="preserve">     本表は、令和２年10月1日現在で実施した国勢調査の結果を掲げたものである。</t>
    <rPh sb="5" eb="6">
      <t>ホン</t>
    </rPh>
    <rPh sb="6" eb="7">
      <t>ヒョウ</t>
    </rPh>
    <rPh sb="9" eb="11">
      <t>レイワ</t>
    </rPh>
    <rPh sb="12" eb="13">
      <t>ネン</t>
    </rPh>
    <rPh sb="13" eb="14">
      <t>ヘイネン</t>
    </rPh>
    <rPh sb="15" eb="16">
      <t>ガツ</t>
    </rPh>
    <rPh sb="17" eb="18">
      <t>ニチ</t>
    </rPh>
    <rPh sb="18" eb="20">
      <t>ゲンザイ</t>
    </rPh>
    <rPh sb="21" eb="23">
      <t>ジッシ</t>
    </rPh>
    <rPh sb="25" eb="27">
      <t>コクセイ</t>
    </rPh>
    <rPh sb="27" eb="29">
      <t>チョウサ</t>
    </rPh>
    <rPh sb="30" eb="32">
      <t>ケッカ</t>
    </rPh>
    <rPh sb="33" eb="34">
      <t>カカ</t>
    </rPh>
    <phoneticPr fontId="18"/>
  </si>
  <si>
    <t>住宅の建て方</t>
    <rPh sb="0" eb="2">
      <t>ジュウタク</t>
    </rPh>
    <rPh sb="3" eb="4">
      <t>タ</t>
    </rPh>
    <rPh sb="5" eb="6">
      <t>カタ</t>
    </rPh>
    <phoneticPr fontId="18"/>
  </si>
  <si>
    <t>65歳以上</t>
    <rPh sb="2" eb="3">
      <t>サイ</t>
    </rPh>
    <rPh sb="3" eb="5">
      <t>イジョウ</t>
    </rPh>
    <phoneticPr fontId="18"/>
  </si>
  <si>
    <t>1世帯当たり</t>
    <rPh sb="1" eb="3">
      <t>セタイ</t>
    </rPh>
    <rPh sb="3" eb="4">
      <t>ア</t>
    </rPh>
    <phoneticPr fontId="18"/>
  </si>
  <si>
    <t>一戸建</t>
    <rPh sb="0" eb="2">
      <t>イッコ</t>
    </rPh>
    <rPh sb="2" eb="3">
      <t>ダテ</t>
    </rPh>
    <phoneticPr fontId="18"/>
  </si>
  <si>
    <t>長屋建</t>
    <rPh sb="0" eb="2">
      <t>ナガヤ</t>
    </rPh>
    <rPh sb="2" eb="3">
      <t>ダテ</t>
    </rPh>
    <phoneticPr fontId="18"/>
  </si>
  <si>
    <t>共同住宅</t>
    <rPh sb="0" eb="2">
      <t>キョウドウ</t>
    </rPh>
    <rPh sb="2" eb="4">
      <t>ジュウタク</t>
    </rPh>
    <phoneticPr fontId="18"/>
  </si>
  <si>
    <t>1･2階建</t>
    <rPh sb="3" eb="4">
      <t>カイ</t>
    </rPh>
    <rPh sb="4" eb="5">
      <t>ダテ</t>
    </rPh>
    <phoneticPr fontId="18"/>
  </si>
  <si>
    <t>3～5階建</t>
    <rPh sb="3" eb="4">
      <t>カイ</t>
    </rPh>
    <rPh sb="4" eb="5">
      <t>ダテ</t>
    </rPh>
    <phoneticPr fontId="18"/>
  </si>
  <si>
    <t>6階以上</t>
    <phoneticPr fontId="18"/>
  </si>
  <si>
    <t>その他</t>
    <rPh sb="2" eb="3">
      <t>タ</t>
    </rPh>
    <phoneticPr fontId="18"/>
  </si>
  <si>
    <t>住宅以外</t>
    <rPh sb="0" eb="2">
      <t>ジュウタク</t>
    </rPh>
    <rPh sb="2" eb="4">
      <t>イガイ</t>
    </rPh>
    <phoneticPr fontId="18"/>
  </si>
  <si>
    <t>不詳</t>
    <rPh sb="0" eb="2">
      <t>フショウ</t>
    </rPh>
    <phoneticPr fontId="18"/>
  </si>
  <si>
    <t>備考：65歳以上世帯人員で社会福祉施設等入居者（1,594人）は除く。</t>
    <rPh sb="0" eb="2">
      <t>ビコウ</t>
    </rPh>
    <rPh sb="5" eb="6">
      <t>サイ</t>
    </rPh>
    <rPh sb="6" eb="8">
      <t>イジョウ</t>
    </rPh>
    <rPh sb="8" eb="12">
      <t>セタイジンイン</t>
    </rPh>
    <rPh sb="13" eb="17">
      <t>シャカイフクシ</t>
    </rPh>
    <rPh sb="17" eb="19">
      <t>シセツ</t>
    </rPh>
    <rPh sb="19" eb="20">
      <t>トウ</t>
    </rPh>
    <rPh sb="20" eb="23">
      <t>ニュウキョシャ</t>
    </rPh>
    <rPh sb="29" eb="30">
      <t>ニン</t>
    </rPh>
    <rPh sb="32" eb="33">
      <t>ノゾ</t>
    </rPh>
    <phoneticPr fontId="2"/>
  </si>
  <si>
    <t>3-19.　年齢（5歳階級）、男女別高齢単独世帯</t>
    <rPh sb="6" eb="8">
      <t>ネンレイ</t>
    </rPh>
    <rPh sb="10" eb="11">
      <t>サイ</t>
    </rPh>
    <rPh sb="11" eb="13">
      <t>カイキュウ</t>
    </rPh>
    <rPh sb="15" eb="17">
      <t>ダンジョ</t>
    </rPh>
    <rPh sb="17" eb="18">
      <t>ベツ</t>
    </rPh>
    <rPh sb="18" eb="20">
      <t>コウレイ</t>
    </rPh>
    <rPh sb="20" eb="22">
      <t>タンドク</t>
    </rPh>
    <rPh sb="22" eb="24">
      <t>セタイ</t>
    </rPh>
    <phoneticPr fontId="5"/>
  </si>
  <si>
    <t>本表は、令和２年10月1日現在で実施した国勢調査の結果を掲げたものである。</t>
    <rPh sb="0" eb="1">
      <t>ホン</t>
    </rPh>
    <rPh sb="1" eb="2">
      <t>ヒョウ</t>
    </rPh>
    <rPh sb="4" eb="6">
      <t>レイワ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8">
      <t>ジッシ</t>
    </rPh>
    <rPh sb="20" eb="22">
      <t>コクセイ</t>
    </rPh>
    <rPh sb="22" eb="24">
      <t>チョウサ</t>
    </rPh>
    <rPh sb="25" eb="27">
      <t>ケッカ</t>
    </rPh>
    <rPh sb="28" eb="29">
      <t>カカ</t>
    </rPh>
    <phoneticPr fontId="5"/>
  </si>
  <si>
    <t>高齢単身者の男女</t>
    <rPh sb="0" eb="1">
      <t>タカ</t>
    </rPh>
    <rPh sb="1" eb="2">
      <t>ヨワイ</t>
    </rPh>
    <rPh sb="2" eb="3">
      <t>タン</t>
    </rPh>
    <rPh sb="3" eb="4">
      <t>ミ</t>
    </rPh>
    <rPh sb="4" eb="5">
      <t>モノ</t>
    </rPh>
    <rPh sb="6" eb="7">
      <t>オトコ</t>
    </rPh>
    <rPh sb="7" eb="8">
      <t>オンナ</t>
    </rPh>
    <phoneticPr fontId="5"/>
  </si>
  <si>
    <t>85歳以上</t>
    <rPh sb="2" eb="3">
      <t>サイ</t>
    </rPh>
    <rPh sb="3" eb="5">
      <t>イジョウ</t>
    </rPh>
    <phoneticPr fontId="5"/>
  </si>
  <si>
    <t>（別掲）</t>
    <rPh sb="1" eb="3">
      <t>ベッケイ</t>
    </rPh>
    <phoneticPr fontId="5"/>
  </si>
  <si>
    <t>60歳以上</t>
    <rPh sb="2" eb="3">
      <t>サイ</t>
    </rPh>
    <rPh sb="3" eb="5">
      <t>イジョウ</t>
    </rPh>
    <phoneticPr fontId="5"/>
  </si>
  <si>
    <t>65歳以上の高齢単独世帯</t>
    <rPh sb="2" eb="5">
      <t>サイイジョウ</t>
    </rPh>
    <rPh sb="6" eb="8">
      <t>コウレイ</t>
    </rPh>
    <rPh sb="8" eb="10">
      <t>タンドク</t>
    </rPh>
    <rPh sb="10" eb="12">
      <t>セタイ</t>
    </rPh>
    <phoneticPr fontId="5"/>
  </si>
  <si>
    <t>　備考：高齢単独世帯は65歳以上の人一人のみの一般世帯</t>
    <rPh sb="1" eb="3">
      <t>ビコウ</t>
    </rPh>
    <rPh sb="4" eb="6">
      <t>コウレイ</t>
    </rPh>
    <rPh sb="6" eb="8">
      <t>タンドク</t>
    </rPh>
    <rPh sb="8" eb="10">
      <t>セタイ</t>
    </rPh>
    <rPh sb="13" eb="14">
      <t>サイ</t>
    </rPh>
    <rPh sb="14" eb="16">
      <t>イジョウ</t>
    </rPh>
    <rPh sb="17" eb="18">
      <t>ヒト</t>
    </rPh>
    <rPh sb="18" eb="20">
      <t>ヒトリ</t>
    </rPh>
    <rPh sb="23" eb="25">
      <t>イッパン</t>
    </rPh>
    <rPh sb="25" eb="27">
      <t>セタイ</t>
    </rPh>
    <phoneticPr fontId="2"/>
  </si>
  <si>
    <t>夫の年齢（5歳階級）</t>
    <rPh sb="0" eb="1">
      <t>オット</t>
    </rPh>
    <rPh sb="2" eb="4">
      <t>ネンレイ</t>
    </rPh>
    <rPh sb="6" eb="7">
      <t>サイ</t>
    </rPh>
    <rPh sb="7" eb="9">
      <t>カイキュウ</t>
    </rPh>
    <phoneticPr fontId="5"/>
  </si>
  <si>
    <t>妻の年齢（５　歳階級）</t>
    <rPh sb="0" eb="1">
      <t>ツマ</t>
    </rPh>
    <rPh sb="2" eb="4">
      <t>ネンレイ</t>
    </rPh>
    <rPh sb="7" eb="8">
      <t>サイ</t>
    </rPh>
    <rPh sb="8" eb="10">
      <t>カイキュウ</t>
    </rPh>
    <phoneticPr fontId="5"/>
  </si>
  <si>
    <t>（再掲）
妻が65歳以上</t>
    <rPh sb="1" eb="3">
      <t>サイケイ</t>
    </rPh>
    <rPh sb="5" eb="6">
      <t>ツマ</t>
    </rPh>
    <rPh sb="9" eb="10">
      <t>サイ</t>
    </rPh>
    <rPh sb="10" eb="12">
      <t>イジョウ</t>
    </rPh>
    <phoneticPr fontId="5"/>
  </si>
  <si>
    <t>総　　数</t>
    <phoneticPr fontId="2"/>
  </si>
  <si>
    <t>60歳未満</t>
    <rPh sb="2" eb="3">
      <t>サイ</t>
    </rPh>
    <rPh sb="3" eb="5">
      <t>ミマン</t>
    </rPh>
    <phoneticPr fontId="2"/>
  </si>
  <si>
    <t>夫が</t>
    <rPh sb="0" eb="1">
      <t>オット</t>
    </rPh>
    <phoneticPr fontId="5"/>
  </si>
  <si>
    <t>60歳未</t>
    <phoneticPr fontId="2"/>
  </si>
  <si>
    <t>満</t>
    <phoneticPr fontId="2"/>
  </si>
  <si>
    <t>60～64</t>
    <phoneticPr fontId="2"/>
  </si>
  <si>
    <t>歳</t>
    <phoneticPr fontId="2"/>
  </si>
  <si>
    <t>65～69</t>
    <phoneticPr fontId="5"/>
  </si>
  <si>
    <t>70～74</t>
    <phoneticPr fontId="5"/>
  </si>
  <si>
    <t>75～79</t>
    <phoneticPr fontId="5"/>
  </si>
  <si>
    <t>80～84</t>
    <phoneticPr fontId="5"/>
  </si>
  <si>
    <t>85歳以</t>
    <rPh sb="2" eb="3">
      <t>サイ</t>
    </rPh>
    <phoneticPr fontId="5"/>
  </si>
  <si>
    <t>上</t>
  </si>
  <si>
    <t>(再掲)</t>
    <rPh sb="1" eb="3">
      <t>サイケイ</t>
    </rPh>
    <phoneticPr fontId="5"/>
  </si>
  <si>
    <t>65歳以</t>
    <rPh sb="2" eb="3">
      <t>サイ</t>
    </rPh>
    <rPh sb="3" eb="4">
      <t>イ</t>
    </rPh>
    <phoneticPr fontId="2"/>
  </si>
  <si>
    <t>上</t>
    <rPh sb="0" eb="1">
      <t>ジョウ</t>
    </rPh>
    <phoneticPr fontId="2"/>
  </si>
  <si>
    <t>3-21.住居の種類･住宅の所有の関係別住宅に住む高齢夫婦世帯数</t>
    <rPh sb="5" eb="7">
      <t>ジュウキョ</t>
    </rPh>
    <rPh sb="8" eb="10">
      <t>シュルイ</t>
    </rPh>
    <rPh sb="11" eb="13">
      <t>ジュウタク</t>
    </rPh>
    <rPh sb="14" eb="16">
      <t>ショユウ</t>
    </rPh>
    <rPh sb="17" eb="19">
      <t>カンケイ</t>
    </rPh>
    <rPh sb="19" eb="20">
      <t>クベツ</t>
    </rPh>
    <rPh sb="20" eb="22">
      <t>ジュウタク</t>
    </rPh>
    <rPh sb="23" eb="24">
      <t>ス</t>
    </rPh>
    <rPh sb="25" eb="27">
      <t>コウレイ</t>
    </rPh>
    <rPh sb="27" eb="29">
      <t>フウフ</t>
    </rPh>
    <rPh sb="29" eb="32">
      <t>セタイスウ</t>
    </rPh>
    <phoneticPr fontId="18"/>
  </si>
  <si>
    <t xml:space="preserve">  本表は、令和２年10月1日現在で実施した国勢調査の結果を掲げたものである。</t>
    <rPh sb="2" eb="3">
      <t>ホン</t>
    </rPh>
    <rPh sb="3" eb="4">
      <t>ヒョウ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ジッシ</t>
    </rPh>
    <rPh sb="22" eb="24">
      <t>コクセイ</t>
    </rPh>
    <rPh sb="24" eb="26">
      <t>チョウサ</t>
    </rPh>
    <rPh sb="27" eb="29">
      <t>ケッカ</t>
    </rPh>
    <rPh sb="30" eb="31">
      <t>カカ</t>
    </rPh>
    <phoneticPr fontId="18"/>
  </si>
  <si>
    <t>住居の種類</t>
    <phoneticPr fontId="18"/>
  </si>
  <si>
    <t>総　　数</t>
    <rPh sb="0" eb="1">
      <t>フサ</t>
    </rPh>
    <rPh sb="3" eb="4">
      <t>カズ</t>
    </rPh>
    <phoneticPr fontId="18"/>
  </si>
  <si>
    <t>夫婦とも65歳以上の
高齢夫婦世帯(再掲)</t>
    <rPh sb="0" eb="2">
      <t>フウフ</t>
    </rPh>
    <rPh sb="6" eb="9">
      <t>サイイジョウ</t>
    </rPh>
    <rPh sb="11" eb="13">
      <t>コウレイ</t>
    </rPh>
    <rPh sb="13" eb="15">
      <t>フウフ</t>
    </rPh>
    <rPh sb="15" eb="17">
      <t>セタイ</t>
    </rPh>
    <rPh sb="18" eb="20">
      <t>サイケイ</t>
    </rPh>
    <phoneticPr fontId="18"/>
  </si>
  <si>
    <t>いずれかが65歳以上の
夫婦のみの世帯(別掲)</t>
    <rPh sb="7" eb="10">
      <t>サイイジョウ</t>
    </rPh>
    <rPh sb="12" eb="14">
      <t>フウフ</t>
    </rPh>
    <rPh sb="17" eb="19">
      <t>セタイ</t>
    </rPh>
    <rPh sb="20" eb="22">
      <t>ベッケイ</t>
    </rPh>
    <phoneticPr fontId="18"/>
  </si>
  <si>
    <t>住宅の所有の関係</t>
    <phoneticPr fontId="18"/>
  </si>
  <si>
    <t>住宅に住む高齢夫婦世帯</t>
    <phoneticPr fontId="18"/>
  </si>
  <si>
    <t>住宅以外に住む高齢夫婦世帯</t>
    <rPh sb="2" eb="4">
      <t>イガイ</t>
    </rPh>
    <phoneticPr fontId="18"/>
  </si>
  <si>
    <t>　備考：高齢夫婦世帯とは夫65歳以上、妻60歳以上の夫婦１組のみの一般世帯</t>
    <rPh sb="1" eb="3">
      <t>ビコウ</t>
    </rPh>
    <rPh sb="4" eb="6">
      <t>コウレイ</t>
    </rPh>
    <rPh sb="6" eb="8">
      <t>フウフ</t>
    </rPh>
    <rPh sb="8" eb="10">
      <t>セタイ</t>
    </rPh>
    <rPh sb="12" eb="13">
      <t>オット</t>
    </rPh>
    <rPh sb="15" eb="18">
      <t>サイイジョウ</t>
    </rPh>
    <rPh sb="19" eb="20">
      <t>ツマ</t>
    </rPh>
    <rPh sb="22" eb="23">
      <t>サイ</t>
    </rPh>
    <rPh sb="23" eb="25">
      <t>イジョウ</t>
    </rPh>
    <rPh sb="26" eb="28">
      <t>フウフ</t>
    </rPh>
    <rPh sb="29" eb="30">
      <t>クミ</t>
    </rPh>
    <rPh sb="33" eb="35">
      <t>イッパン</t>
    </rPh>
    <rPh sb="35" eb="37">
      <t>セタイ</t>
    </rPh>
    <phoneticPr fontId="2"/>
  </si>
  <si>
    <t>3-22.母子・父子世帯の種類、子供の数・年齢別
一般世帯人員及び１世帯当たり子供の数</t>
    <rPh sb="5" eb="7">
      <t>ボシ</t>
    </rPh>
    <rPh sb="8" eb="10">
      <t>フシ</t>
    </rPh>
    <rPh sb="10" eb="12">
      <t>セタイ</t>
    </rPh>
    <rPh sb="13" eb="15">
      <t>シュルイ</t>
    </rPh>
    <rPh sb="16" eb="18">
      <t>コドモ</t>
    </rPh>
    <rPh sb="19" eb="20">
      <t>カズ</t>
    </rPh>
    <rPh sb="21" eb="23">
      <t>ネンレイ</t>
    </rPh>
    <rPh sb="23" eb="24">
      <t>ベツ</t>
    </rPh>
    <rPh sb="25" eb="27">
      <t>イッパン</t>
    </rPh>
    <rPh sb="27" eb="29">
      <t>セタイ</t>
    </rPh>
    <rPh sb="29" eb="31">
      <t>ジンイン</t>
    </rPh>
    <rPh sb="31" eb="32">
      <t>オヨ</t>
    </rPh>
    <rPh sb="34" eb="36">
      <t>セタイ</t>
    </rPh>
    <rPh sb="36" eb="37">
      <t>ア</t>
    </rPh>
    <rPh sb="39" eb="41">
      <t>コドモ</t>
    </rPh>
    <rPh sb="42" eb="43">
      <t>カズ</t>
    </rPh>
    <phoneticPr fontId="5"/>
  </si>
  <si>
    <t>母子・父子
世帯の種類</t>
    <rPh sb="0" eb="2">
      <t>ボシ</t>
    </rPh>
    <rPh sb="3" eb="5">
      <t>フシ</t>
    </rPh>
    <rPh sb="6" eb="8">
      <t>セタイ</t>
    </rPh>
    <rPh sb="9" eb="11">
      <t>シュルイ</t>
    </rPh>
    <phoneticPr fontId="2"/>
  </si>
  <si>
    <t>子どもの数</t>
    <rPh sb="0" eb="1">
      <t>コ</t>
    </rPh>
    <rPh sb="4" eb="5">
      <t>カズ</t>
    </rPh>
    <phoneticPr fontId="2"/>
  </si>
  <si>
    <t>１世帯当たり
子供の数</t>
    <rPh sb="1" eb="3">
      <t>セタイ</t>
    </rPh>
    <rPh sb="3" eb="4">
      <t>ア</t>
    </rPh>
    <rPh sb="7" eb="9">
      <t>コドモ</t>
    </rPh>
    <rPh sb="10" eb="11">
      <t>カズ</t>
    </rPh>
    <phoneticPr fontId="2"/>
  </si>
  <si>
    <t>（再掲）６歳未満
の子供のいる世帯</t>
    <rPh sb="1" eb="3">
      <t>サイケイ</t>
    </rPh>
    <rPh sb="5" eb="6">
      <t>サイ</t>
    </rPh>
    <rPh sb="6" eb="8">
      <t>ミマン</t>
    </rPh>
    <rPh sb="10" eb="12">
      <t>コドモ</t>
    </rPh>
    <rPh sb="15" eb="17">
      <t>セタイ</t>
    </rPh>
    <phoneticPr fontId="2"/>
  </si>
  <si>
    <t>１人</t>
    <rPh sb="1" eb="2">
      <t>ニン</t>
    </rPh>
    <phoneticPr fontId="2"/>
  </si>
  <si>
    <t>２人</t>
    <rPh sb="1" eb="2">
      <t>ニン</t>
    </rPh>
    <phoneticPr fontId="2"/>
  </si>
  <si>
    <t>３人以上</t>
    <rPh sb="1" eb="4">
      <t>ニンイジョウ</t>
    </rPh>
    <phoneticPr fontId="2"/>
  </si>
  <si>
    <t>母子世帯</t>
    <rPh sb="0" eb="2">
      <t>ボシ</t>
    </rPh>
    <rPh sb="2" eb="4">
      <t>セタイ</t>
    </rPh>
    <phoneticPr fontId="2"/>
  </si>
  <si>
    <t>単独</t>
    <rPh sb="0" eb="2">
      <t>タンドク</t>
    </rPh>
    <phoneticPr fontId="2"/>
  </si>
  <si>
    <t>　世帯数</t>
    <rPh sb="1" eb="3">
      <t>セタイ</t>
    </rPh>
    <rPh sb="3" eb="4">
      <t>スウ</t>
    </rPh>
    <phoneticPr fontId="2"/>
  </si>
  <si>
    <t>　　世帯人員</t>
    <rPh sb="2" eb="4">
      <t>セタイ</t>
    </rPh>
    <rPh sb="4" eb="6">
      <t>ジンイン</t>
    </rPh>
    <phoneticPr fontId="2"/>
  </si>
  <si>
    <t>他の世帯を含む</t>
    <rPh sb="0" eb="1">
      <t>ホカ</t>
    </rPh>
    <rPh sb="2" eb="4">
      <t>セタイ</t>
    </rPh>
    <rPh sb="5" eb="6">
      <t>フク</t>
    </rPh>
    <phoneticPr fontId="2"/>
  </si>
  <si>
    <t>父子世帯</t>
    <rPh sb="0" eb="2">
      <t>フシ</t>
    </rPh>
    <rPh sb="2" eb="4">
      <t>セタイ</t>
    </rPh>
    <phoneticPr fontId="2"/>
  </si>
  <si>
    <t>3-23.産業（3部門）別就業者数及び就業者割合</t>
    <rPh sb="5" eb="7">
      <t>サンギョウ</t>
    </rPh>
    <rPh sb="9" eb="11">
      <t>ブモン</t>
    </rPh>
    <rPh sb="12" eb="13">
      <t>ベツ</t>
    </rPh>
    <rPh sb="13" eb="16">
      <t>シュウギョウシャ</t>
    </rPh>
    <rPh sb="16" eb="17">
      <t>スウ</t>
    </rPh>
    <rPh sb="17" eb="18">
      <t>オヨ</t>
    </rPh>
    <rPh sb="19" eb="22">
      <t>シュウギョウシャ</t>
    </rPh>
    <rPh sb="22" eb="24">
      <t>ワリアイ</t>
    </rPh>
    <phoneticPr fontId="5"/>
  </si>
  <si>
    <t xml:space="preserve"> 本表は、各年10月1日現在で実施した国勢調査の結果を掲げたものである。</t>
    <rPh sb="1" eb="2">
      <t>ホン</t>
    </rPh>
    <rPh sb="2" eb="3">
      <t>ヒョウ</t>
    </rPh>
    <rPh sb="5" eb="6">
      <t>カク</t>
    </rPh>
    <rPh sb="6" eb="7">
      <t>ネン</t>
    </rPh>
    <rPh sb="9" eb="10">
      <t>ガツ</t>
    </rPh>
    <rPh sb="11" eb="12">
      <t>ニチ</t>
    </rPh>
    <rPh sb="12" eb="14">
      <t>ゲンザイ</t>
    </rPh>
    <rPh sb="15" eb="17">
      <t>ジッシ</t>
    </rPh>
    <rPh sb="19" eb="21">
      <t>コクセイ</t>
    </rPh>
    <rPh sb="21" eb="23">
      <t>チョウサ</t>
    </rPh>
    <rPh sb="24" eb="26">
      <t>ケッカ</t>
    </rPh>
    <rPh sb="27" eb="28">
      <t>カカ</t>
    </rPh>
    <phoneticPr fontId="5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</si>
  <si>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5"/>
  </si>
  <si>
    <t>第　2　次　産　業</t>
    <rPh sb="0" eb="1">
      <t>ダイ</t>
    </rPh>
    <rPh sb="4" eb="5">
      <t>ジ</t>
    </rPh>
    <rPh sb="6" eb="7">
      <t>サン</t>
    </rPh>
    <rPh sb="8" eb="9">
      <t>ギョウ</t>
    </rPh>
    <phoneticPr fontId="5"/>
  </si>
  <si>
    <t>第　3　次　産　業</t>
    <rPh sb="0" eb="1">
      <t>ダイ</t>
    </rPh>
    <rPh sb="4" eb="5">
      <t>ジ</t>
    </rPh>
    <rPh sb="6" eb="7">
      <t>サン</t>
    </rPh>
    <rPh sb="8" eb="9">
      <t>ギョウ</t>
    </rPh>
    <phoneticPr fontId="5"/>
  </si>
  <si>
    <t>就業者数</t>
    <rPh sb="0" eb="3">
      <t>シュウギョウシャ</t>
    </rPh>
    <rPh sb="3" eb="4">
      <t>スウ</t>
    </rPh>
    <phoneticPr fontId="5"/>
  </si>
  <si>
    <t>就業者割合</t>
    <rPh sb="0" eb="3">
      <t>シュウギョウシャ</t>
    </rPh>
    <rPh sb="3" eb="5">
      <t>ワリアイ</t>
    </rPh>
    <phoneticPr fontId="5"/>
  </si>
  <si>
    <t>（％）</t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</si>
  <si>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</si>
  <si>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</si>
  <si>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</si>
  <si>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備考：総数には、「分類不能の産業」就業者を含む。</t>
    <rPh sb="1" eb="3">
      <t>ビコウ</t>
    </rPh>
    <rPh sb="10" eb="12">
      <t>ブンルイ</t>
    </rPh>
    <rPh sb="12" eb="14">
      <t>フノウ</t>
    </rPh>
    <rPh sb="15" eb="17">
      <t>サンギョウ</t>
    </rPh>
    <rPh sb="18" eb="21">
      <t>シュウギョウシャ</t>
    </rPh>
    <phoneticPr fontId="5"/>
  </si>
  <si>
    <t>3-24．労働力状態男女別人口</t>
    <rPh sb="5" eb="8">
      <t>ロウドウリョク</t>
    </rPh>
    <rPh sb="8" eb="10">
      <t>ジョウタイ</t>
    </rPh>
    <rPh sb="10" eb="12">
      <t>ダンジョ</t>
    </rPh>
    <rPh sb="12" eb="13">
      <t>ベツ</t>
    </rPh>
    <rPh sb="13" eb="15">
      <t>ジンコウ</t>
    </rPh>
    <phoneticPr fontId="5"/>
  </si>
  <si>
    <t>年次・男女</t>
    <rPh sb="0" eb="2">
      <t>ネンジ</t>
    </rPh>
    <rPh sb="3" eb="5">
      <t>ダンジョ</t>
    </rPh>
    <phoneticPr fontId="5"/>
  </si>
  <si>
    <t>労　　　働　　　力　　　人　　　口</t>
    <rPh sb="0" eb="1">
      <t>ロウ</t>
    </rPh>
    <rPh sb="4" eb="5">
      <t>ドウ</t>
    </rPh>
    <rPh sb="8" eb="9">
      <t>チカラ</t>
    </rPh>
    <rPh sb="12" eb="13">
      <t>ヒト</t>
    </rPh>
    <rPh sb="16" eb="17">
      <t>クチ</t>
    </rPh>
    <phoneticPr fontId="5"/>
  </si>
  <si>
    <t>非労働
力人口</t>
    <rPh sb="0" eb="1">
      <t>ヒ</t>
    </rPh>
    <rPh sb="1" eb="3">
      <t>ロウドウ</t>
    </rPh>
    <rPh sb="4" eb="5">
      <t>チカラ</t>
    </rPh>
    <rPh sb="5" eb="7">
      <t>ジンコウ</t>
    </rPh>
    <phoneticPr fontId="5"/>
  </si>
  <si>
    <t>就　　　業　　　者</t>
    <rPh sb="0" eb="1">
      <t>ジュ</t>
    </rPh>
    <rPh sb="4" eb="5">
      <t>ギョウ</t>
    </rPh>
    <rPh sb="8" eb="9">
      <t>モノ</t>
    </rPh>
    <phoneticPr fontId="5"/>
  </si>
  <si>
    <t>完　全
失業者</t>
    <rPh sb="0" eb="1">
      <t>カン</t>
    </rPh>
    <rPh sb="2" eb="3">
      <t>ゼン</t>
    </rPh>
    <rPh sb="4" eb="6">
      <t>シツギョウ</t>
    </rPh>
    <rPh sb="6" eb="7">
      <t>シャ</t>
    </rPh>
    <phoneticPr fontId="5"/>
  </si>
  <si>
    <t>主に仕事</t>
    <rPh sb="0" eb="1">
      <t>オモ</t>
    </rPh>
    <rPh sb="2" eb="4">
      <t>シゴト</t>
    </rPh>
    <phoneticPr fontId="5"/>
  </si>
  <si>
    <t>家事のほか仕事</t>
    <rPh sb="0" eb="2">
      <t>カジ</t>
    </rPh>
    <rPh sb="5" eb="6">
      <t>ツカ</t>
    </rPh>
    <rPh sb="6" eb="7">
      <t>コト</t>
    </rPh>
    <phoneticPr fontId="5"/>
  </si>
  <si>
    <t>通学のかたわら仕事</t>
    <rPh sb="0" eb="2">
      <t>ツウガク</t>
    </rPh>
    <rPh sb="7" eb="9">
      <t>シゴト</t>
    </rPh>
    <phoneticPr fontId="5"/>
  </si>
  <si>
    <t>休業者</t>
    <rPh sb="0" eb="3">
      <t>キュウギョウシャ</t>
    </rPh>
    <phoneticPr fontId="5"/>
  </si>
  <si>
    <t>平成27年</t>
  </si>
  <si>
    <t>令和２年</t>
    <rPh sb="0" eb="2">
      <t>レイワ</t>
    </rPh>
    <phoneticPr fontId="2"/>
  </si>
  <si>
    <t>　備考：総数には、労働力状態｢不詳｣の人口を含む。</t>
    <rPh sb="1" eb="3">
      <t>ビコウ</t>
    </rPh>
    <phoneticPr fontId="5"/>
  </si>
  <si>
    <t>　資料：総務省統計局「国勢調査報告」</t>
    <rPh sb="4" eb="7">
      <t>ソウムショウ</t>
    </rPh>
    <rPh sb="7" eb="10">
      <t>トウケイキョク</t>
    </rPh>
    <rPh sb="11" eb="13">
      <t>コクセイ</t>
    </rPh>
    <rPh sb="13" eb="15">
      <t>チョウサ</t>
    </rPh>
    <rPh sb="15" eb="17">
      <t>ホウコク</t>
    </rPh>
    <phoneticPr fontId="5"/>
  </si>
  <si>
    <t>男女・年齢</t>
    <rPh sb="0" eb="2">
      <t>ダンジョ</t>
    </rPh>
    <rPh sb="3" eb="5">
      <t>ネンレイ</t>
    </rPh>
    <phoneticPr fontId="18"/>
  </si>
  <si>
    <t>総　　　　　　　　　　　　　　　　　　　　　　　数</t>
    <rPh sb="0" eb="1">
      <t>フサ</t>
    </rPh>
    <rPh sb="24" eb="25">
      <t>カズ</t>
    </rPh>
    <phoneticPr fontId="18"/>
  </si>
  <si>
    <t>雇　　　　　　　　　　　　用　　　　　　　　　　　　者</t>
    <rPh sb="0" eb="1">
      <t>ヤトイ</t>
    </rPh>
    <rPh sb="13" eb="14">
      <t>ヨウ</t>
    </rPh>
    <rPh sb="26" eb="27">
      <t>モノ</t>
    </rPh>
    <phoneticPr fontId="18"/>
  </si>
  <si>
    <t>農業
林業</t>
    <rPh sb="0" eb="1">
      <t>ノウ</t>
    </rPh>
    <rPh sb="1" eb="2">
      <t>ギョウ</t>
    </rPh>
    <rPh sb="3" eb="5">
      <t>リンギョウ</t>
    </rPh>
    <phoneticPr fontId="18"/>
  </si>
  <si>
    <t>漁業</t>
    <rPh sb="0" eb="2">
      <t>ギョギョウ</t>
    </rPh>
    <phoneticPr fontId="18"/>
  </si>
  <si>
    <t>鉱業</t>
    <rPh sb="0" eb="1">
      <t>コウ</t>
    </rPh>
    <rPh sb="1" eb="2">
      <t>ギョウ</t>
    </rPh>
    <phoneticPr fontId="18"/>
  </si>
  <si>
    <t>建設業</t>
    <rPh sb="0" eb="3">
      <t>ケンセツギョウ</t>
    </rPh>
    <phoneticPr fontId="18"/>
  </si>
  <si>
    <t>製造業</t>
    <rPh sb="0" eb="3">
      <t>セイゾウギョウ</t>
    </rPh>
    <phoneticPr fontId="18"/>
  </si>
  <si>
    <t>電気・
ガス・
熱供給
水道業</t>
    <rPh sb="0" eb="1">
      <t>デン</t>
    </rPh>
    <rPh sb="1" eb="2">
      <t>キ</t>
    </rPh>
    <phoneticPr fontId="18"/>
  </si>
  <si>
    <t>情報
通信業</t>
    <rPh sb="0" eb="2">
      <t>ジョウホウ</t>
    </rPh>
    <rPh sb="3" eb="6">
      <t>ツウシンギョウ</t>
    </rPh>
    <phoneticPr fontId="18"/>
  </si>
  <si>
    <t>運輸業
郵便業</t>
    <phoneticPr fontId="2"/>
  </si>
  <si>
    <t>卸売業
小売業</t>
    <rPh sb="0" eb="1">
      <t>オロシ</t>
    </rPh>
    <rPh sb="1" eb="2">
      <t>ウ</t>
    </rPh>
    <rPh sb="2" eb="3">
      <t>ギョウ</t>
    </rPh>
    <phoneticPr fontId="18"/>
  </si>
  <si>
    <t>金融業
保険業</t>
    <phoneticPr fontId="2"/>
  </si>
  <si>
    <t>不動産業
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8">
      <t>チン</t>
    </rPh>
    <rPh sb="8" eb="9">
      <t>カシ</t>
    </rPh>
    <rPh sb="9" eb="10">
      <t>ギョウ</t>
    </rPh>
    <phoneticPr fontId="18"/>
  </si>
  <si>
    <t>学術研究専門･技術サービス業</t>
    <phoneticPr fontId="2"/>
  </si>
  <si>
    <t>宿泊業
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8"/>
  </si>
  <si>
    <t>生活関連サービス業・
娯楽業</t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</si>
  <si>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18"/>
  </si>
  <si>
    <t>医療
福祉</t>
    <rPh sb="0" eb="2">
      <t>イリョウ</t>
    </rPh>
    <rPh sb="3" eb="5">
      <t>フクシ</t>
    </rPh>
    <phoneticPr fontId="18"/>
  </si>
  <si>
    <t>複合サービス事業</t>
    <rPh sb="0" eb="2">
      <t>フクゴウ</t>
    </rPh>
    <rPh sb="6" eb="8">
      <t>ジギョウ</t>
    </rPh>
    <phoneticPr fontId="18"/>
  </si>
  <si>
    <t>サービス業</t>
    <rPh sb="4" eb="5">
      <t>ギョウ</t>
    </rPh>
    <phoneticPr fontId="18"/>
  </si>
  <si>
    <t>公務</t>
    <rPh sb="0" eb="1">
      <t>オオヤケ</t>
    </rPh>
    <rPh sb="1" eb="2">
      <t>ツトム</t>
    </rPh>
    <phoneticPr fontId="18"/>
  </si>
  <si>
    <t>分類不能の産業</t>
    <rPh sb="0" eb="1">
      <t>ブン</t>
    </rPh>
    <rPh sb="1" eb="2">
      <t>タグイ</t>
    </rPh>
    <phoneticPr fontId="18"/>
  </si>
  <si>
    <t>(5歳階級)</t>
    <rPh sb="2" eb="3">
      <t>サイ</t>
    </rPh>
    <rPh sb="3" eb="5">
      <t>カイキュウ</t>
    </rPh>
    <phoneticPr fontId="18"/>
  </si>
  <si>
    <t>15～19歳</t>
    <rPh sb="5" eb="6">
      <t>サイ</t>
    </rPh>
    <phoneticPr fontId="18"/>
  </si>
  <si>
    <t>20～24</t>
    <phoneticPr fontId="18"/>
  </si>
  <si>
    <t>25～29</t>
    <phoneticPr fontId="18"/>
  </si>
  <si>
    <t>30～34</t>
    <phoneticPr fontId="18"/>
  </si>
  <si>
    <t>35～39</t>
    <phoneticPr fontId="18"/>
  </si>
  <si>
    <t>40～44</t>
    <phoneticPr fontId="18"/>
  </si>
  <si>
    <t>45～49</t>
    <phoneticPr fontId="18"/>
  </si>
  <si>
    <t>50～54</t>
    <phoneticPr fontId="18"/>
  </si>
  <si>
    <t>55～59</t>
    <phoneticPr fontId="18"/>
  </si>
  <si>
    <t>60～64</t>
    <phoneticPr fontId="18"/>
  </si>
  <si>
    <t>65～69</t>
    <phoneticPr fontId="18"/>
  </si>
  <si>
    <t>70～74</t>
    <phoneticPr fontId="18"/>
  </si>
  <si>
    <t>75～79</t>
    <phoneticPr fontId="18"/>
  </si>
  <si>
    <t>80～84</t>
    <phoneticPr fontId="18"/>
  </si>
  <si>
    <t>85歳以上</t>
    <rPh sb="2" eb="3">
      <t>サイ</t>
    </rPh>
    <rPh sb="3" eb="5">
      <t>イジョウ</t>
    </rPh>
    <phoneticPr fontId="18"/>
  </si>
  <si>
    <t>　男</t>
    <rPh sb="1" eb="2">
      <t>オトコ</t>
    </rPh>
    <phoneticPr fontId="18"/>
  </si>
  <si>
    <t>　女</t>
    <rPh sb="1" eb="2">
      <t>オンナ</t>
    </rPh>
    <phoneticPr fontId="18"/>
  </si>
  <si>
    <t>3-26.常住地又は従業地・通学地による年齢(5歳階級)、</t>
    <rPh sb="5" eb="7">
      <t>ジョウジュウ</t>
    </rPh>
    <rPh sb="7" eb="8">
      <t>チ</t>
    </rPh>
    <rPh sb="8" eb="9">
      <t>マタ</t>
    </rPh>
    <rPh sb="10" eb="12">
      <t>ジュウギョウ</t>
    </rPh>
    <rPh sb="12" eb="13">
      <t>チ</t>
    </rPh>
    <rPh sb="14" eb="16">
      <t>ツウガク</t>
    </rPh>
    <rPh sb="16" eb="17">
      <t>チ</t>
    </rPh>
    <rPh sb="20" eb="22">
      <t>ネンレイ</t>
    </rPh>
    <rPh sb="24" eb="25">
      <t>サイ</t>
    </rPh>
    <rPh sb="25" eb="27">
      <t>カイキュウ</t>
    </rPh>
    <phoneticPr fontId="18"/>
  </si>
  <si>
    <t>男女別人口及び15歳以上就業者数</t>
    <phoneticPr fontId="2"/>
  </si>
  <si>
    <t>本表は、令和２年10月1日現在で実施した国勢調査</t>
    <rPh sb="4" eb="6">
      <t>レイワ</t>
    </rPh>
    <phoneticPr fontId="2"/>
  </si>
  <si>
    <t>の結果を掲げたものである。</t>
    <phoneticPr fontId="2"/>
  </si>
  <si>
    <t>常住地による人口</t>
    <rPh sb="0" eb="2">
      <t>ジョウジュウ</t>
    </rPh>
    <rPh sb="2" eb="3">
      <t>チ</t>
    </rPh>
    <rPh sb="6" eb="8">
      <t>ジンコウ</t>
    </rPh>
    <phoneticPr fontId="18"/>
  </si>
  <si>
    <t>常住地による就業者数</t>
    <rPh sb="0" eb="2">
      <t>ジョウジュウ</t>
    </rPh>
    <rPh sb="2" eb="3">
      <t>チ</t>
    </rPh>
    <rPh sb="6" eb="9">
      <t>シュウギョウシャ</t>
    </rPh>
    <rPh sb="9" eb="10">
      <t>スウ</t>
    </rPh>
    <phoneticPr fontId="18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</si>
  <si>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18"/>
  </si>
  <si>
    <t>従業地による就業者数</t>
    <rPh sb="0" eb="2">
      <t>ジュウギョウ</t>
    </rPh>
    <rPh sb="2" eb="3">
      <t>チ</t>
    </rPh>
    <rPh sb="6" eb="9">
      <t>シュウギョウシャ</t>
    </rPh>
    <rPh sb="9" eb="10">
      <t>スウ</t>
    </rPh>
    <phoneticPr fontId="18"/>
  </si>
  <si>
    <r>
      <t xml:space="preserve">総数
</t>
    </r>
    <r>
      <rPr>
        <sz val="7"/>
        <rFont val="ＭＳ 明朝"/>
        <family val="1"/>
        <charset val="128"/>
      </rPr>
      <t>(夜間人口)</t>
    </r>
    <rPh sb="0" eb="1">
      <t>フサ</t>
    </rPh>
    <rPh sb="1" eb="2">
      <t>カズ</t>
    </rPh>
    <rPh sb="4" eb="6">
      <t>ヤカン</t>
    </rPh>
    <rPh sb="6" eb="8">
      <t>ジンコウ</t>
    </rPh>
    <phoneticPr fontId="18"/>
  </si>
  <si>
    <t>従業も通
学もして
いない</t>
    <rPh sb="0" eb="2">
      <t>ジュウギョウ</t>
    </rPh>
    <rPh sb="3" eb="4">
      <t>ツウ</t>
    </rPh>
    <rPh sb="5" eb="6">
      <t>ガク</t>
    </rPh>
    <phoneticPr fontId="18"/>
  </si>
  <si>
    <t>自宅で
従業</t>
    <rPh sb="0" eb="2">
      <t>ジタク</t>
    </rPh>
    <rPh sb="4" eb="6">
      <t>ジュウギョウ</t>
    </rPh>
    <phoneticPr fontId="18"/>
  </si>
  <si>
    <t>自宅外の
自市で従
業・通学</t>
    <rPh sb="0" eb="3">
      <t>ジタクガイ</t>
    </rPh>
    <rPh sb="5" eb="6">
      <t>ジ</t>
    </rPh>
    <rPh sb="6" eb="7">
      <t>シ</t>
    </rPh>
    <rPh sb="8" eb="9">
      <t>ジュウ</t>
    </rPh>
    <rPh sb="10" eb="11">
      <t>ギョウ</t>
    </rPh>
    <rPh sb="12" eb="14">
      <t>ツウガク</t>
    </rPh>
    <phoneticPr fontId="18"/>
  </si>
  <si>
    <t>他市町村で従業・通学</t>
    <rPh sb="0" eb="1">
      <t>タ</t>
    </rPh>
    <rPh sb="1" eb="4">
      <t>シチョウソン</t>
    </rPh>
    <rPh sb="5" eb="7">
      <t>ジュウギョウ</t>
    </rPh>
    <rPh sb="8" eb="10">
      <t>ツウガク</t>
    </rPh>
    <phoneticPr fontId="18"/>
  </si>
  <si>
    <r>
      <t xml:space="preserve">総数
</t>
    </r>
    <r>
      <rPr>
        <sz val="7"/>
        <rFont val="ＭＳ 明朝"/>
        <family val="1"/>
        <charset val="128"/>
      </rPr>
      <t>(昼間人口)</t>
    </r>
    <rPh sb="0" eb="2">
      <t>ソウスウ</t>
    </rPh>
    <rPh sb="4" eb="6">
      <t>チュウカン</t>
    </rPh>
    <rPh sb="6" eb="8">
      <t>ジンコウ</t>
    </rPh>
    <phoneticPr fontId="18"/>
  </si>
  <si>
    <t>府内他市
町村で従
業・通学</t>
    <rPh sb="0" eb="2">
      <t>フナイ</t>
    </rPh>
    <rPh sb="2" eb="4">
      <t>タシ</t>
    </rPh>
    <rPh sb="5" eb="6">
      <t>チョウ</t>
    </rPh>
    <rPh sb="6" eb="7">
      <t>ソン</t>
    </rPh>
    <rPh sb="8" eb="9">
      <t>ジュウ</t>
    </rPh>
    <rPh sb="10" eb="11">
      <t>ギョウ</t>
    </rPh>
    <rPh sb="12" eb="14">
      <t>ツウガク</t>
    </rPh>
    <phoneticPr fontId="18"/>
  </si>
  <si>
    <t>他県で従
業・通学</t>
    <rPh sb="0" eb="2">
      <t>タケン</t>
    </rPh>
    <rPh sb="3" eb="4">
      <t>ジュウ</t>
    </rPh>
    <rPh sb="5" eb="6">
      <t>ギョウ</t>
    </rPh>
    <rPh sb="7" eb="9">
      <t>ツウガク</t>
    </rPh>
    <phoneticPr fontId="18"/>
  </si>
  <si>
    <t>従業・通
学市区町
村「不詳
・外国」</t>
    <phoneticPr fontId="2"/>
  </si>
  <si>
    <t>他市町村で従業</t>
    <rPh sb="0" eb="1">
      <t>タ</t>
    </rPh>
    <rPh sb="1" eb="4">
      <t>シチョウソン</t>
    </rPh>
    <rPh sb="5" eb="7">
      <t>ジュウギョウ</t>
    </rPh>
    <phoneticPr fontId="18"/>
  </si>
  <si>
    <t>不詳</t>
    <rPh sb="0" eb="2">
      <t>フショウ</t>
    </rPh>
    <phoneticPr fontId="2"/>
  </si>
  <si>
    <t>うち</t>
    <phoneticPr fontId="18"/>
  </si>
  <si>
    <t>自宅で</t>
    <rPh sb="0" eb="2">
      <t>ジタク</t>
    </rPh>
    <phoneticPr fontId="18"/>
  </si>
  <si>
    <t>自宅外の</t>
    <rPh sb="0" eb="3">
      <t>ジタクガイ</t>
    </rPh>
    <phoneticPr fontId="18"/>
  </si>
  <si>
    <t>府内他市</t>
    <rPh sb="0" eb="2">
      <t>フナイ</t>
    </rPh>
    <rPh sb="2" eb="4">
      <t>タシ</t>
    </rPh>
    <phoneticPr fontId="18"/>
  </si>
  <si>
    <t>他県で</t>
    <rPh sb="0" eb="2">
      <t>タケン</t>
    </rPh>
    <phoneticPr fontId="18"/>
  </si>
  <si>
    <t>従業市区</t>
    <phoneticPr fontId="2"/>
  </si>
  <si>
    <t>他県に</t>
    <rPh sb="0" eb="2">
      <t>タケン</t>
    </rPh>
    <phoneticPr fontId="18"/>
  </si>
  <si>
    <t>従業</t>
    <rPh sb="0" eb="2">
      <t>ジュウギョウ</t>
    </rPh>
    <phoneticPr fontId="18"/>
  </si>
  <si>
    <t>自市で</t>
    <rPh sb="0" eb="2">
      <t>ジシ</t>
    </rPh>
    <phoneticPr fontId="18"/>
  </si>
  <si>
    <t>町村で</t>
    <rPh sb="0" eb="1">
      <t>チョウ</t>
    </rPh>
    <rPh sb="1" eb="2">
      <t>ソン</t>
    </rPh>
    <phoneticPr fontId="18"/>
  </si>
  <si>
    <t>町村「不詳</t>
    <phoneticPr fontId="2"/>
  </si>
  <si>
    <t>町村に</t>
    <rPh sb="0" eb="1">
      <t>チョウ</t>
    </rPh>
    <rPh sb="1" eb="2">
      <t>ソン</t>
    </rPh>
    <phoneticPr fontId="18"/>
  </si>
  <si>
    <t>常住</t>
    <rPh sb="0" eb="2">
      <t>ジョウジュウ</t>
    </rPh>
    <phoneticPr fontId="18"/>
  </si>
  <si>
    <t>・外国」</t>
    <phoneticPr fontId="2"/>
  </si>
  <si>
    <t>15歳未満</t>
    <rPh sb="2" eb="3">
      <t>サイ</t>
    </rPh>
    <rPh sb="3" eb="5">
      <t>ミマン</t>
    </rPh>
    <phoneticPr fontId="18"/>
  </si>
  <si>
    <t>15歳未満</t>
    <rPh sb="2" eb="5">
      <t>サイミマン</t>
    </rPh>
    <phoneticPr fontId="18"/>
  </si>
  <si>
    <t>備考：常住地、従業地・通学地による人口における総数には、労働力状態「不詳」を含む。他市町</t>
    <rPh sb="0" eb="2">
      <t>ビコウ</t>
    </rPh>
    <rPh sb="3" eb="5">
      <t>ジョウジュウ</t>
    </rPh>
    <rPh sb="5" eb="6">
      <t>チ</t>
    </rPh>
    <rPh sb="7" eb="9">
      <t>ジュウギョウ</t>
    </rPh>
    <rPh sb="9" eb="10">
      <t>チ</t>
    </rPh>
    <rPh sb="11" eb="13">
      <t>ツウガク</t>
    </rPh>
    <rPh sb="13" eb="14">
      <t>チ</t>
    </rPh>
    <rPh sb="17" eb="19">
      <t>ジンコウ</t>
    </rPh>
    <rPh sb="23" eb="25">
      <t>ソウスウ</t>
    </rPh>
    <rPh sb="28" eb="31">
      <t>ロウドウリョク</t>
    </rPh>
    <rPh sb="31" eb="33">
      <t>ジョウタイ</t>
    </rPh>
    <rPh sb="34" eb="36">
      <t>フショウ</t>
    </rPh>
    <rPh sb="38" eb="39">
      <t>フク</t>
    </rPh>
    <rPh sb="41" eb="42">
      <t>タ</t>
    </rPh>
    <rPh sb="42" eb="44">
      <t>シチョウ</t>
    </rPh>
    <phoneticPr fontId="18"/>
  </si>
  <si>
    <t>村で従業・通学、他市町村で従業における総数には、従業地・通学地</t>
    <phoneticPr fontId="2"/>
  </si>
  <si>
    <t>　　　「不詳」を含む。従業地・通学地による人口、従業地による就業者数における総数には、</t>
    <rPh sb="24" eb="26">
      <t>ジュウギョウ</t>
    </rPh>
    <rPh sb="26" eb="27">
      <t>チ</t>
    </rPh>
    <rPh sb="30" eb="33">
      <t>シュウギョウシャ</t>
    </rPh>
    <rPh sb="33" eb="34">
      <t>スウ</t>
    </rPh>
    <rPh sb="38" eb="40">
      <t>ソウスウ</t>
    </rPh>
    <phoneticPr fontId="18"/>
  </si>
  <si>
    <t>従業地・通学地「不詳」で、当地に常住している者を含む。</t>
    <phoneticPr fontId="2"/>
  </si>
  <si>
    <t>　　　昼夜間人口比率は108％である。</t>
    <rPh sb="3" eb="4">
      <t>ヒル</t>
    </rPh>
    <rPh sb="4" eb="6">
      <t>ヤカン</t>
    </rPh>
    <rPh sb="6" eb="8">
      <t>ジンコウ</t>
    </rPh>
    <rPh sb="8" eb="10">
      <t>ヒリツ</t>
    </rPh>
    <phoneticPr fontId="2"/>
  </si>
  <si>
    <t>3-27.常住地による従業・通学市区町村別15歳以上就業者数及び通学者数</t>
    <rPh sb="5" eb="6">
      <t>ジョウ</t>
    </rPh>
    <rPh sb="6" eb="7">
      <t>ジュウ</t>
    </rPh>
    <rPh sb="7" eb="8">
      <t>チ</t>
    </rPh>
    <rPh sb="11" eb="13">
      <t>ジュウギョウ</t>
    </rPh>
    <rPh sb="14" eb="16">
      <t>ツウガク</t>
    </rPh>
    <rPh sb="16" eb="18">
      <t>シク</t>
    </rPh>
    <rPh sb="18" eb="20">
      <t>チョウソン</t>
    </rPh>
    <rPh sb="20" eb="21">
      <t>ベツ</t>
    </rPh>
    <rPh sb="23" eb="24">
      <t>サイ</t>
    </rPh>
    <rPh sb="24" eb="26">
      <t>イジョウ</t>
    </rPh>
    <rPh sb="26" eb="29">
      <t>シュウギョウシャ</t>
    </rPh>
    <rPh sb="29" eb="30">
      <t>スウ</t>
    </rPh>
    <rPh sb="30" eb="31">
      <t>オヨ</t>
    </rPh>
    <rPh sb="32" eb="35">
      <t>ツウガクシャ</t>
    </rPh>
    <rPh sb="35" eb="36">
      <t>スウ</t>
    </rPh>
    <phoneticPr fontId="18"/>
  </si>
  <si>
    <t xml:space="preserve"> 本表は、令和２年10月1日現在で実施した国勢調査の結果を掲げたものである。</t>
    <rPh sb="1" eb="2">
      <t>ホン</t>
    </rPh>
    <rPh sb="2" eb="3">
      <t>ヒョウ</t>
    </rPh>
    <rPh sb="5" eb="7">
      <t>レイワ</t>
    </rPh>
    <rPh sb="8" eb="9">
      <t>ネン</t>
    </rPh>
    <rPh sb="9" eb="10">
      <t>ヘイネン</t>
    </rPh>
    <rPh sb="11" eb="12">
      <t>ガツ</t>
    </rPh>
    <rPh sb="13" eb="14">
      <t>ニチ</t>
    </rPh>
    <rPh sb="14" eb="16">
      <t>ゲンザイ</t>
    </rPh>
    <rPh sb="17" eb="19">
      <t>ジッシ</t>
    </rPh>
    <rPh sb="21" eb="23">
      <t>コクセイ</t>
    </rPh>
    <rPh sb="23" eb="25">
      <t>チョウサ</t>
    </rPh>
    <rPh sb="26" eb="28">
      <t>ケッカ</t>
    </rPh>
    <rPh sb="29" eb="30">
      <t>カカ</t>
    </rPh>
    <phoneticPr fontId="18"/>
  </si>
  <si>
    <t>従業・通学市区町村</t>
    <rPh sb="0" eb="2">
      <t>ジュウギョウ</t>
    </rPh>
    <rPh sb="3" eb="5">
      <t>ツウガク</t>
    </rPh>
    <rPh sb="5" eb="7">
      <t>シク</t>
    </rPh>
    <rPh sb="7" eb="9">
      <t>チョウソン</t>
    </rPh>
    <phoneticPr fontId="18"/>
  </si>
  <si>
    <t>就 業 者</t>
    <rPh sb="0" eb="1">
      <t>ジュ</t>
    </rPh>
    <rPh sb="2" eb="3">
      <t>ギョウ</t>
    </rPh>
    <rPh sb="4" eb="5">
      <t>モノ</t>
    </rPh>
    <phoneticPr fontId="18"/>
  </si>
  <si>
    <t>通 学 者</t>
    <rPh sb="0" eb="1">
      <t>ツウ</t>
    </rPh>
    <rPh sb="2" eb="3">
      <t>ガク</t>
    </rPh>
    <rPh sb="4" eb="5">
      <t>モノ</t>
    </rPh>
    <phoneticPr fontId="18"/>
  </si>
  <si>
    <t>当地に常住する就業者・通学者</t>
    <rPh sb="0" eb="2">
      <t>トウチ</t>
    </rPh>
    <rPh sb="3" eb="4">
      <t>ジョウ</t>
    </rPh>
    <rPh sb="4" eb="5">
      <t>ジュウ</t>
    </rPh>
    <phoneticPr fontId="18"/>
  </si>
  <si>
    <t>藤井寺市</t>
    <phoneticPr fontId="18"/>
  </si>
  <si>
    <t>自市で従業・通学</t>
    <rPh sb="0" eb="2">
      <t>ジシ</t>
    </rPh>
    <rPh sb="3" eb="5">
      <t>ジュウギョウ</t>
    </rPh>
    <rPh sb="6" eb="8">
      <t>ツウガク</t>
    </rPh>
    <phoneticPr fontId="18"/>
  </si>
  <si>
    <t>東大阪市</t>
    <phoneticPr fontId="18"/>
  </si>
  <si>
    <t>自宅</t>
    <rPh sb="0" eb="2">
      <t>ジタク</t>
    </rPh>
    <phoneticPr fontId="18"/>
  </si>
  <si>
    <t>泉南市</t>
    <phoneticPr fontId="18"/>
  </si>
  <si>
    <t>自宅外</t>
    <rPh sb="0" eb="3">
      <t>ジタクガイ</t>
    </rPh>
    <phoneticPr fontId="18"/>
  </si>
  <si>
    <t>四條畷市</t>
    <phoneticPr fontId="18"/>
  </si>
  <si>
    <t>他市町村で従業・通学</t>
    <rPh sb="0" eb="2">
      <t>タシ</t>
    </rPh>
    <rPh sb="2" eb="3">
      <t>チョウ</t>
    </rPh>
    <rPh sb="3" eb="4">
      <t>ソン</t>
    </rPh>
    <phoneticPr fontId="18"/>
  </si>
  <si>
    <t>交野市</t>
    <phoneticPr fontId="18"/>
  </si>
  <si>
    <t>府内</t>
    <rPh sb="0" eb="2">
      <t>フナイ</t>
    </rPh>
    <phoneticPr fontId="18"/>
  </si>
  <si>
    <t>大阪狭山市</t>
    <phoneticPr fontId="18"/>
  </si>
  <si>
    <t>大阪市</t>
    <rPh sb="0" eb="3">
      <t>オオサカシ</t>
    </rPh>
    <phoneticPr fontId="18"/>
  </si>
  <si>
    <t>阪南市</t>
    <phoneticPr fontId="18"/>
  </si>
  <si>
    <t>都島区</t>
    <rPh sb="0" eb="3">
      <t>ミヤコジマク</t>
    </rPh>
    <phoneticPr fontId="18"/>
  </si>
  <si>
    <t>島本町</t>
    <phoneticPr fontId="18"/>
  </si>
  <si>
    <t>福島区</t>
    <rPh sb="0" eb="3">
      <t>フクシマク</t>
    </rPh>
    <phoneticPr fontId="18"/>
  </si>
  <si>
    <t>豊能町</t>
    <phoneticPr fontId="18"/>
  </si>
  <si>
    <t>此花区</t>
    <rPh sb="0" eb="3">
      <t>コノハナク</t>
    </rPh>
    <phoneticPr fontId="18"/>
  </si>
  <si>
    <t>能勢町</t>
    <phoneticPr fontId="18"/>
  </si>
  <si>
    <t>西区</t>
    <rPh sb="0" eb="2">
      <t>ニシク</t>
    </rPh>
    <phoneticPr fontId="18"/>
  </si>
  <si>
    <t>忠岡町</t>
    <phoneticPr fontId="18"/>
  </si>
  <si>
    <t>港区</t>
    <rPh sb="0" eb="2">
      <t>ミナトク</t>
    </rPh>
    <phoneticPr fontId="18"/>
  </si>
  <si>
    <t>熊取町</t>
    <phoneticPr fontId="18"/>
  </si>
  <si>
    <t>大正区</t>
    <rPh sb="0" eb="3">
      <t>タイショウク</t>
    </rPh>
    <phoneticPr fontId="18"/>
  </si>
  <si>
    <t>田尻町</t>
    <phoneticPr fontId="18"/>
  </si>
  <si>
    <t>天王寺区</t>
    <rPh sb="0" eb="4">
      <t>テンノウジク</t>
    </rPh>
    <phoneticPr fontId="18"/>
  </si>
  <si>
    <t>岬町</t>
    <rPh sb="0" eb="2">
      <t>ミサキマチ</t>
    </rPh>
    <phoneticPr fontId="2"/>
  </si>
  <si>
    <t>浪速区</t>
    <rPh sb="0" eb="3">
      <t>ナニワク</t>
    </rPh>
    <phoneticPr fontId="18"/>
  </si>
  <si>
    <t>太子町</t>
    <rPh sb="0" eb="3">
      <t>タイシチョウ</t>
    </rPh>
    <phoneticPr fontId="2"/>
  </si>
  <si>
    <t>西淀川区</t>
    <rPh sb="0" eb="4">
      <t>ニシヨドガワク</t>
    </rPh>
    <phoneticPr fontId="18"/>
  </si>
  <si>
    <t>河南町</t>
    <phoneticPr fontId="18"/>
  </si>
  <si>
    <t>東淀川区</t>
    <rPh sb="0" eb="4">
      <t>ヒガシヨドガワク</t>
    </rPh>
    <phoneticPr fontId="18"/>
  </si>
  <si>
    <t>千早赤阪村</t>
    <phoneticPr fontId="18"/>
  </si>
  <si>
    <t>東成区</t>
    <rPh sb="0" eb="3">
      <t>ヒガシナリク</t>
    </rPh>
    <phoneticPr fontId="18"/>
  </si>
  <si>
    <t>他県</t>
    <rPh sb="0" eb="2">
      <t>タケン</t>
    </rPh>
    <phoneticPr fontId="18"/>
  </si>
  <si>
    <t>生野区</t>
    <rPh sb="0" eb="3">
      <t>イクノク</t>
    </rPh>
    <phoneticPr fontId="18"/>
  </si>
  <si>
    <t>宮城県</t>
    <rPh sb="0" eb="3">
      <t>ミヤギケン</t>
    </rPh>
    <phoneticPr fontId="2"/>
  </si>
  <si>
    <t>旭区</t>
    <rPh sb="0" eb="2">
      <t>アサヒク</t>
    </rPh>
    <phoneticPr fontId="18"/>
  </si>
  <si>
    <t>栃木県</t>
  </si>
  <si>
    <t>城東区</t>
    <rPh sb="0" eb="3">
      <t>ジョウトウク</t>
    </rPh>
    <phoneticPr fontId="18"/>
  </si>
  <si>
    <t>群馬県</t>
    <rPh sb="0" eb="2">
      <t>グンマ</t>
    </rPh>
    <phoneticPr fontId="18"/>
  </si>
  <si>
    <t>阿倍野区</t>
    <rPh sb="0" eb="4">
      <t>アベノク</t>
    </rPh>
    <phoneticPr fontId="18"/>
  </si>
  <si>
    <t>埼玉県</t>
  </si>
  <si>
    <t>住吉区</t>
    <rPh sb="0" eb="3">
      <t>スミヨシク</t>
    </rPh>
    <phoneticPr fontId="18"/>
  </si>
  <si>
    <t>千葉県</t>
  </si>
  <si>
    <t>東住吉区</t>
    <rPh sb="0" eb="4">
      <t>ヒガシスミヨシク</t>
    </rPh>
    <phoneticPr fontId="18"/>
  </si>
  <si>
    <t>東京都</t>
  </si>
  <si>
    <t>西成区</t>
    <rPh sb="0" eb="3">
      <t>ニシナリク</t>
    </rPh>
    <phoneticPr fontId="18"/>
  </si>
  <si>
    <t>神奈川県</t>
  </si>
  <si>
    <t>淀川区</t>
    <rPh sb="0" eb="3">
      <t>ヨドガワク</t>
    </rPh>
    <phoneticPr fontId="18"/>
  </si>
  <si>
    <t>新潟県</t>
    <rPh sb="0" eb="3">
      <t>ニイガタケン</t>
    </rPh>
    <phoneticPr fontId="2"/>
  </si>
  <si>
    <t>鶴見区</t>
    <rPh sb="0" eb="3">
      <t>ツルミク</t>
    </rPh>
    <phoneticPr fontId="18"/>
  </si>
  <si>
    <t>富山県</t>
  </si>
  <si>
    <t>住之江区</t>
    <rPh sb="0" eb="4">
      <t>スミノエク</t>
    </rPh>
    <phoneticPr fontId="18"/>
  </si>
  <si>
    <t>石川県</t>
  </si>
  <si>
    <t>平野区</t>
    <rPh sb="0" eb="3">
      <t>ヒラノク</t>
    </rPh>
    <phoneticPr fontId="18"/>
  </si>
  <si>
    <t>福井県</t>
  </si>
  <si>
    <t>北区</t>
    <rPh sb="0" eb="2">
      <t>キタク</t>
    </rPh>
    <phoneticPr fontId="18"/>
  </si>
  <si>
    <t>長野県</t>
    <rPh sb="0" eb="3">
      <t>ナガノケン</t>
    </rPh>
    <phoneticPr fontId="2"/>
  </si>
  <si>
    <t>中央区</t>
    <rPh sb="0" eb="3">
      <t>チュウオウク</t>
    </rPh>
    <phoneticPr fontId="18"/>
  </si>
  <si>
    <t>岐阜県</t>
  </si>
  <si>
    <t>堺市</t>
    <rPh sb="0" eb="2">
      <t>サカイシ</t>
    </rPh>
    <phoneticPr fontId="18"/>
  </si>
  <si>
    <t>静岡県</t>
  </si>
  <si>
    <t>堺区</t>
    <phoneticPr fontId="18"/>
  </si>
  <si>
    <t>愛知県</t>
  </si>
  <si>
    <t>中区</t>
    <phoneticPr fontId="18"/>
  </si>
  <si>
    <t>三重県</t>
  </si>
  <si>
    <t>東区</t>
    <phoneticPr fontId="18"/>
  </si>
  <si>
    <t>滋賀県</t>
  </si>
  <si>
    <t>西区</t>
    <phoneticPr fontId="18"/>
  </si>
  <si>
    <t>京都府</t>
  </si>
  <si>
    <t>南区</t>
    <phoneticPr fontId="18"/>
  </si>
  <si>
    <t>兵庫県</t>
    <phoneticPr fontId="18"/>
  </si>
  <si>
    <t>北区</t>
    <phoneticPr fontId="18"/>
  </si>
  <si>
    <t>奈良県</t>
    <phoneticPr fontId="18"/>
  </si>
  <si>
    <t>美原区</t>
    <phoneticPr fontId="18"/>
  </si>
  <si>
    <t>和歌山県</t>
    <phoneticPr fontId="18"/>
  </si>
  <si>
    <t>岸和田市</t>
    <phoneticPr fontId="18"/>
  </si>
  <si>
    <t>島根県</t>
    <rPh sb="0" eb="3">
      <t>シマネケン</t>
    </rPh>
    <phoneticPr fontId="2"/>
  </si>
  <si>
    <t>豊中市</t>
    <phoneticPr fontId="18"/>
  </si>
  <si>
    <t>岡山県</t>
    <phoneticPr fontId="18"/>
  </si>
  <si>
    <t>池田市</t>
    <phoneticPr fontId="18"/>
  </si>
  <si>
    <t>広島県</t>
    <phoneticPr fontId="18"/>
  </si>
  <si>
    <t>吹田市</t>
    <phoneticPr fontId="18"/>
  </si>
  <si>
    <t>山口県</t>
    <phoneticPr fontId="18"/>
  </si>
  <si>
    <t>泉大津市</t>
    <phoneticPr fontId="18"/>
  </si>
  <si>
    <t>徳島県</t>
    <phoneticPr fontId="18"/>
  </si>
  <si>
    <t>高槻市</t>
    <phoneticPr fontId="18"/>
  </si>
  <si>
    <t>香川県</t>
    <phoneticPr fontId="18"/>
  </si>
  <si>
    <t>貝塚市</t>
    <phoneticPr fontId="18"/>
  </si>
  <si>
    <t>愛媛県</t>
    <rPh sb="0" eb="3">
      <t>エヒメケン</t>
    </rPh>
    <phoneticPr fontId="2"/>
  </si>
  <si>
    <t>守口市</t>
    <phoneticPr fontId="18"/>
  </si>
  <si>
    <t>高知県</t>
    <rPh sb="0" eb="3">
      <t>コウチケン</t>
    </rPh>
    <phoneticPr fontId="18"/>
  </si>
  <si>
    <t>枚方市</t>
    <phoneticPr fontId="18"/>
  </si>
  <si>
    <t>福岡県</t>
  </si>
  <si>
    <t>茨木市</t>
    <phoneticPr fontId="18"/>
  </si>
  <si>
    <t>佐賀県</t>
    <rPh sb="0" eb="3">
      <t>サガケン</t>
    </rPh>
    <phoneticPr fontId="2"/>
  </si>
  <si>
    <t>八尾市</t>
    <phoneticPr fontId="18"/>
  </si>
  <si>
    <t>長崎県</t>
  </si>
  <si>
    <t>泉佐野市</t>
    <phoneticPr fontId="18"/>
  </si>
  <si>
    <t>大分県</t>
  </si>
  <si>
    <t>富田林市</t>
    <phoneticPr fontId="18"/>
  </si>
  <si>
    <t>宮崎県</t>
    <rPh sb="0" eb="3">
      <t>ミヤザキケン</t>
    </rPh>
    <phoneticPr fontId="2"/>
  </si>
  <si>
    <t>寝屋川市</t>
    <phoneticPr fontId="18"/>
  </si>
  <si>
    <t>鹿児島県</t>
    <rPh sb="0" eb="4">
      <t>カゴシマケン</t>
    </rPh>
    <phoneticPr fontId="2"/>
  </si>
  <si>
    <t>河内長野市</t>
    <phoneticPr fontId="18"/>
  </si>
  <si>
    <t>不詳・外国</t>
  </si>
  <si>
    <t>松原市</t>
    <phoneticPr fontId="18"/>
  </si>
  <si>
    <t>大東市</t>
    <rPh sb="0" eb="3">
      <t>ダイトウシ</t>
    </rPh>
    <phoneticPr fontId="18"/>
  </si>
  <si>
    <t>和泉市</t>
    <phoneticPr fontId="18"/>
  </si>
  <si>
    <t>箕面市</t>
    <phoneticPr fontId="18"/>
  </si>
  <si>
    <t>柏原市</t>
    <phoneticPr fontId="18"/>
  </si>
  <si>
    <t>羽曳野市</t>
    <phoneticPr fontId="18"/>
  </si>
  <si>
    <t>摂津市</t>
  </si>
  <si>
    <t>高石市</t>
  </si>
  <si>
    <t xml:space="preserve"> 　備考：当地に常住する就業者・通学者及び他市町村で従業・通学には、従業地・通学地「不詳」を含む。</t>
    <rPh sb="2" eb="4">
      <t>ビコウ</t>
    </rPh>
    <rPh sb="5" eb="7">
      <t>トウチ</t>
    </rPh>
    <rPh sb="8" eb="10">
      <t>ジョウジュウ</t>
    </rPh>
    <rPh sb="12" eb="15">
      <t>シュウギョウシャ</t>
    </rPh>
    <rPh sb="16" eb="19">
      <t>ツウガクシャ</t>
    </rPh>
    <rPh sb="19" eb="20">
      <t>オヨ</t>
    </rPh>
    <rPh sb="21" eb="22">
      <t>タ</t>
    </rPh>
    <rPh sb="22" eb="25">
      <t>シチョウソン</t>
    </rPh>
    <rPh sb="26" eb="28">
      <t>ジュウギョウ</t>
    </rPh>
    <rPh sb="29" eb="31">
      <t>ツウガク</t>
    </rPh>
    <rPh sb="34" eb="36">
      <t>ジュウギョウ</t>
    </rPh>
    <rPh sb="36" eb="37">
      <t>チ</t>
    </rPh>
    <rPh sb="38" eb="40">
      <t>ツウガク</t>
    </rPh>
    <rPh sb="40" eb="41">
      <t>チ</t>
    </rPh>
    <rPh sb="42" eb="44">
      <t>フショウ</t>
    </rPh>
    <rPh sb="46" eb="47">
      <t>フク</t>
    </rPh>
    <phoneticPr fontId="18"/>
  </si>
  <si>
    <t>　 資料：総務省統計局「国勢調査報告」</t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18"/>
  </si>
  <si>
    <t>3-28.従業地・通学地による常住市区町村別15歳以上就業者数及び通学者数</t>
    <rPh sb="5" eb="7">
      <t>ジュウギョウ</t>
    </rPh>
    <rPh sb="7" eb="8">
      <t>チ</t>
    </rPh>
    <rPh sb="9" eb="11">
      <t>ツウガク</t>
    </rPh>
    <rPh sb="11" eb="12">
      <t>チ</t>
    </rPh>
    <rPh sb="15" eb="16">
      <t>ジョウ</t>
    </rPh>
    <rPh sb="16" eb="17">
      <t>ジュウ</t>
    </rPh>
    <rPh sb="17" eb="19">
      <t>シク</t>
    </rPh>
    <rPh sb="19" eb="21">
      <t>チョウソン</t>
    </rPh>
    <rPh sb="21" eb="22">
      <t>ベツ</t>
    </rPh>
    <rPh sb="24" eb="25">
      <t>サイ</t>
    </rPh>
    <rPh sb="25" eb="27">
      <t>イジョウ</t>
    </rPh>
    <rPh sb="27" eb="30">
      <t>シュウギョウシャ</t>
    </rPh>
    <rPh sb="30" eb="31">
      <t>スウ</t>
    </rPh>
    <rPh sb="31" eb="32">
      <t>オヨ</t>
    </rPh>
    <rPh sb="33" eb="36">
      <t>ツウガクシャ</t>
    </rPh>
    <rPh sb="36" eb="37">
      <t>スウ</t>
    </rPh>
    <phoneticPr fontId="18"/>
  </si>
  <si>
    <t xml:space="preserve">  本表は、令和２年10月1日現在で実施した国勢調査の結果を掲げたものである。</t>
    <rPh sb="2" eb="3">
      <t>ホン</t>
    </rPh>
    <rPh sb="3" eb="4">
      <t>ヒョウ</t>
    </rPh>
    <rPh sb="6" eb="8">
      <t>レイワ</t>
    </rPh>
    <rPh sb="9" eb="10">
      <t>ネン</t>
    </rPh>
    <rPh sb="10" eb="11">
      <t>ヘイネン</t>
    </rPh>
    <rPh sb="12" eb="13">
      <t>ガツ</t>
    </rPh>
    <rPh sb="14" eb="15">
      <t>ニチ</t>
    </rPh>
    <rPh sb="15" eb="17">
      <t>ゲンザイ</t>
    </rPh>
    <rPh sb="18" eb="20">
      <t>ジッシ</t>
    </rPh>
    <rPh sb="22" eb="24">
      <t>コクセイ</t>
    </rPh>
    <rPh sb="24" eb="26">
      <t>チョウサ</t>
    </rPh>
    <rPh sb="27" eb="29">
      <t>ケッカ</t>
    </rPh>
    <rPh sb="30" eb="31">
      <t>カカ</t>
    </rPh>
    <phoneticPr fontId="18"/>
  </si>
  <si>
    <t>当地に従業・通学する者</t>
    <rPh sb="0" eb="2">
      <t>トウチ</t>
    </rPh>
    <rPh sb="3" eb="5">
      <t>ジュウギョウ</t>
    </rPh>
    <rPh sb="10" eb="11">
      <t>モノ</t>
    </rPh>
    <phoneticPr fontId="18"/>
  </si>
  <si>
    <t>高石市</t>
    <phoneticPr fontId="18"/>
  </si>
  <si>
    <t>自市に常住</t>
    <rPh sb="0" eb="2">
      <t>ジシ</t>
    </rPh>
    <rPh sb="3" eb="4">
      <t>ジョウ</t>
    </rPh>
    <rPh sb="4" eb="5">
      <t>ジュウ</t>
    </rPh>
    <phoneticPr fontId="18"/>
  </si>
  <si>
    <t>他市町村に常住</t>
    <rPh sb="0" eb="2">
      <t>タシ</t>
    </rPh>
    <rPh sb="2" eb="3">
      <t>チョウ</t>
    </rPh>
    <rPh sb="3" eb="4">
      <t>ソン</t>
    </rPh>
    <rPh sb="5" eb="6">
      <t>ジョウ</t>
    </rPh>
    <rPh sb="6" eb="7">
      <t>ジュウ</t>
    </rPh>
    <phoneticPr fontId="18"/>
  </si>
  <si>
    <t>岬町</t>
    <phoneticPr fontId="18"/>
  </si>
  <si>
    <t>太子町</t>
    <phoneticPr fontId="18"/>
  </si>
  <si>
    <t>他県</t>
    <phoneticPr fontId="18"/>
  </si>
  <si>
    <t>北海道</t>
    <phoneticPr fontId="18"/>
  </si>
  <si>
    <t>岩手県</t>
    <rPh sb="0" eb="3">
      <t>イワテケン</t>
    </rPh>
    <phoneticPr fontId="2"/>
  </si>
  <si>
    <t>宮城県</t>
    <phoneticPr fontId="18"/>
  </si>
  <si>
    <t>福島県</t>
    <rPh sb="0" eb="3">
      <t>フクシマケン</t>
    </rPh>
    <phoneticPr fontId="2"/>
  </si>
  <si>
    <t>群馬県</t>
  </si>
  <si>
    <t>東京都</t>
    <rPh sb="0" eb="3">
      <t>トウキョウト</t>
    </rPh>
    <phoneticPr fontId="18"/>
  </si>
  <si>
    <t>新潟県</t>
    <rPh sb="0" eb="2">
      <t>ニイガタ</t>
    </rPh>
    <rPh sb="2" eb="3">
      <t>ケン</t>
    </rPh>
    <phoneticPr fontId="2"/>
  </si>
  <si>
    <t>富山県</t>
    <rPh sb="0" eb="3">
      <t>トヤマケン</t>
    </rPh>
    <phoneticPr fontId="2"/>
  </si>
  <si>
    <t>山梨県</t>
  </si>
  <si>
    <t>兵庫県</t>
  </si>
  <si>
    <t>奈良県</t>
  </si>
  <si>
    <t>和歌山県</t>
  </si>
  <si>
    <t>鳥取県</t>
  </si>
  <si>
    <t>岡山県</t>
  </si>
  <si>
    <t>広島県</t>
  </si>
  <si>
    <t>山口県</t>
  </si>
  <si>
    <t>徳島県</t>
  </si>
  <si>
    <t>香川県</t>
  </si>
  <si>
    <t>愛媛県</t>
  </si>
  <si>
    <t>佐賀県</t>
  </si>
  <si>
    <t>長崎県</t>
    <rPh sb="0" eb="3">
      <t>ナガサキケン</t>
    </rPh>
    <phoneticPr fontId="2"/>
  </si>
  <si>
    <t>熊本県</t>
  </si>
  <si>
    <t>大東市</t>
    <phoneticPr fontId="18"/>
  </si>
  <si>
    <t>沖縄県</t>
    <rPh sb="0" eb="3">
      <t>オキナワケン</t>
    </rPh>
    <phoneticPr fontId="2"/>
  </si>
  <si>
    <t>不詳・外国</t>
    <phoneticPr fontId="2"/>
  </si>
  <si>
    <t>摂津市</t>
    <phoneticPr fontId="18"/>
  </si>
  <si>
    <t>　備考：当地に従業・通学する者及び他市町村に常住には、従業地・通学地「不詳」を含む。</t>
    <rPh sb="1" eb="3">
      <t>ビコウ</t>
    </rPh>
    <rPh sb="4" eb="6">
      <t>トウチ</t>
    </rPh>
    <rPh sb="7" eb="9">
      <t>ジュウギョウ</t>
    </rPh>
    <rPh sb="10" eb="12">
      <t>ツウガク</t>
    </rPh>
    <rPh sb="14" eb="15">
      <t>モノ</t>
    </rPh>
    <rPh sb="15" eb="16">
      <t>オヨ</t>
    </rPh>
    <rPh sb="17" eb="18">
      <t>タ</t>
    </rPh>
    <rPh sb="18" eb="21">
      <t>シチョウソン</t>
    </rPh>
    <rPh sb="22" eb="24">
      <t>ジョウジュウ</t>
    </rPh>
    <rPh sb="27" eb="29">
      <t>ジュウギョウ</t>
    </rPh>
    <rPh sb="29" eb="30">
      <t>チ</t>
    </rPh>
    <rPh sb="31" eb="33">
      <t>ツウガク</t>
    </rPh>
    <rPh sb="33" eb="34">
      <t>チ</t>
    </rPh>
    <rPh sb="35" eb="37">
      <t>フショウ</t>
    </rPh>
    <rPh sb="39" eb="40">
      <t>フク</t>
    </rPh>
    <phoneticPr fontId="18"/>
  </si>
  <si>
    <t>3-29.人口移動集計 男女別転入・転出者数</t>
    <rPh sb="12" eb="14">
      <t>ダンジョ</t>
    </rPh>
    <rPh sb="14" eb="15">
      <t>ベツ</t>
    </rPh>
    <rPh sb="15" eb="17">
      <t>テンニュウ</t>
    </rPh>
    <rPh sb="18" eb="20">
      <t>テンシュツ</t>
    </rPh>
    <rPh sb="20" eb="21">
      <t>シャ</t>
    </rPh>
    <rPh sb="21" eb="22">
      <t>スウ</t>
    </rPh>
    <phoneticPr fontId="36"/>
  </si>
  <si>
    <t>本表は、令和２年10月1日現在で実施した国勢調査の結果を掲げたものである。</t>
    <rPh sb="4" eb="6">
      <t>レイワ</t>
    </rPh>
    <phoneticPr fontId="2"/>
  </si>
  <si>
    <t>転入元
転出先
自治体名</t>
    <rPh sb="0" eb="2">
      <t>テンニュウ</t>
    </rPh>
    <rPh sb="2" eb="3">
      <t>モト</t>
    </rPh>
    <rPh sb="4" eb="6">
      <t>テンシュツ</t>
    </rPh>
    <rPh sb="6" eb="7">
      <t>サキ</t>
    </rPh>
    <rPh sb="8" eb="11">
      <t>ジチタイ</t>
    </rPh>
    <rPh sb="11" eb="12">
      <t>メイ</t>
    </rPh>
    <phoneticPr fontId="36"/>
  </si>
  <si>
    <t>門真市へ転入</t>
    <rPh sb="0" eb="3">
      <t>カドマシ</t>
    </rPh>
    <rPh sb="4" eb="6">
      <t>テンニュウ</t>
    </rPh>
    <phoneticPr fontId="36"/>
  </si>
  <si>
    <t>門真市から転出</t>
    <rPh sb="0" eb="3">
      <t>カドマシ</t>
    </rPh>
    <rPh sb="5" eb="7">
      <t>テンシュツ</t>
    </rPh>
    <phoneticPr fontId="36"/>
  </si>
  <si>
    <t>総数</t>
    <phoneticPr fontId="36"/>
  </si>
  <si>
    <t>総数</t>
    <rPh sb="0" eb="2">
      <t>ソウスウ</t>
    </rPh>
    <phoneticPr fontId="36"/>
  </si>
  <si>
    <t>阪南市</t>
  </si>
  <si>
    <t>大阪府</t>
    <rPh sb="0" eb="3">
      <t>オオサカフ</t>
    </rPh>
    <phoneticPr fontId="36"/>
  </si>
  <si>
    <t>島本町</t>
  </si>
  <si>
    <t>大阪市</t>
    <rPh sb="0" eb="3">
      <t>オオサカシ</t>
    </rPh>
    <phoneticPr fontId="36"/>
  </si>
  <si>
    <t>豊能町</t>
  </si>
  <si>
    <t>都島区</t>
  </si>
  <si>
    <t>能勢町</t>
  </si>
  <si>
    <t>福島区</t>
  </si>
  <si>
    <t>忠岡町</t>
  </si>
  <si>
    <t>此花区</t>
  </si>
  <si>
    <t>熊取町</t>
  </si>
  <si>
    <t>西区</t>
  </si>
  <si>
    <t>田尻町</t>
  </si>
  <si>
    <t>港区</t>
  </si>
  <si>
    <t>岬町</t>
  </si>
  <si>
    <t>大正区</t>
  </si>
  <si>
    <t>太子町</t>
  </si>
  <si>
    <t>天王寺区</t>
  </si>
  <si>
    <t>河南町</t>
  </si>
  <si>
    <t>浪速区</t>
  </si>
  <si>
    <t>千早赤阪村</t>
  </si>
  <si>
    <t>西淀川区</t>
  </si>
  <si>
    <t>北海道</t>
  </si>
  <si>
    <t>東淀川区</t>
  </si>
  <si>
    <t>青森県</t>
  </si>
  <si>
    <t>東成区</t>
  </si>
  <si>
    <t>岩手県</t>
  </si>
  <si>
    <t>生野区</t>
  </si>
  <si>
    <t>宮城県</t>
  </si>
  <si>
    <t>旭区</t>
  </si>
  <si>
    <t>秋田県</t>
  </si>
  <si>
    <t>城東区</t>
  </si>
  <si>
    <t>山形県</t>
  </si>
  <si>
    <t>阿倍野区</t>
  </si>
  <si>
    <t>福島県</t>
  </si>
  <si>
    <t>住吉区</t>
  </si>
  <si>
    <t>茨城県</t>
  </si>
  <si>
    <t>東住吉区</t>
  </si>
  <si>
    <t>西成区</t>
  </si>
  <si>
    <t>淀川区</t>
  </si>
  <si>
    <t>鶴見区</t>
  </si>
  <si>
    <t>住之江区</t>
  </si>
  <si>
    <t>平野区</t>
  </si>
  <si>
    <t>特別区部</t>
  </si>
  <si>
    <t>北区</t>
  </si>
  <si>
    <t>中央区</t>
  </si>
  <si>
    <t>新潟県</t>
  </si>
  <si>
    <t>堺市</t>
    <rPh sb="0" eb="2">
      <t>サカイシ</t>
    </rPh>
    <phoneticPr fontId="36"/>
  </si>
  <si>
    <t>堺区</t>
  </si>
  <si>
    <t>中区</t>
  </si>
  <si>
    <t>東区</t>
  </si>
  <si>
    <t>長野県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</si>
  <si>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</si>
  <si>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</si>
  <si>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</si>
  <si>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</si>
  <si>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</si>
  <si>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</si>
  <si>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</si>
  <si>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</si>
  <si>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</si>
  <si>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</si>
  <si>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島根県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</si>
  <si>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</si>
  <si>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</si>
  <si>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</si>
  <si>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</si>
  <si>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</si>
  <si>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</si>
  <si>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</si>
  <si>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高知県</t>
  </si>
  <si>
    <t>松原市</t>
  </si>
  <si>
    <t>大東市</t>
  </si>
  <si>
    <t>和泉市</t>
  </si>
  <si>
    <t>箕面市</t>
  </si>
  <si>
    <t>柏原市</t>
  </si>
  <si>
    <t>羽曳野市</t>
  </si>
  <si>
    <t>宮崎県</t>
  </si>
  <si>
    <t>鹿児島県</t>
  </si>
  <si>
    <t>沖縄県</t>
  </si>
  <si>
    <t>藤井寺市</t>
  </si>
  <si>
    <t>国外から</t>
    <phoneticPr fontId="36"/>
  </si>
  <si>
    <t>東大阪市</t>
  </si>
  <si>
    <t>（参考）市内移動者数</t>
    <rPh sb="1" eb="3">
      <t>サンコウ</t>
    </rPh>
    <rPh sb="4" eb="6">
      <t>シナイ</t>
    </rPh>
    <rPh sb="6" eb="8">
      <t>イドウ</t>
    </rPh>
    <rPh sb="8" eb="9">
      <t>シャ</t>
    </rPh>
    <rPh sb="9" eb="10">
      <t>スウ</t>
    </rPh>
    <phoneticPr fontId="2"/>
  </si>
  <si>
    <t>泉南市</t>
  </si>
  <si>
    <t>門真市</t>
    <rPh sb="0" eb="3">
      <t>カドマシ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</si>
  <si>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</si>
  <si>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</si>
  <si>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四條畷市</t>
  </si>
  <si>
    <t>交野市</t>
  </si>
  <si>
    <t>大阪狭山市</t>
  </si>
  <si>
    <t>　備考：総数に市内移動者数は含めない。</t>
    <rPh sb="1" eb="3">
      <t>ビコウ</t>
    </rPh>
    <rPh sb="4" eb="6">
      <t>ソウスウ</t>
    </rPh>
    <rPh sb="7" eb="9">
      <t>シナイ</t>
    </rPh>
    <rPh sb="9" eb="11">
      <t>イドウ</t>
    </rPh>
    <rPh sb="11" eb="12">
      <t>シャ</t>
    </rPh>
    <rPh sb="12" eb="13">
      <t>スウ</t>
    </rPh>
    <rPh sb="14" eb="15">
      <t>フク</t>
    </rPh>
    <phoneticPr fontId="2"/>
  </si>
  <si>
    <t xml:space="preserve">        3-20.夫の年齢（5歳階級）、妻の年齢（5歳階級）別高齢夫婦のみ世帯数  </t>
    <rPh sb="13" eb="14">
      <t>オット</t>
    </rPh>
    <rPh sb="15" eb="17">
      <t>ネンレイ</t>
    </rPh>
    <rPh sb="19" eb="20">
      <t>サイ</t>
    </rPh>
    <rPh sb="20" eb="22">
      <t>カイキュウ</t>
    </rPh>
    <rPh sb="24" eb="25">
      <t>ツマ</t>
    </rPh>
    <rPh sb="26" eb="28">
      <t>ネンレイ</t>
    </rPh>
    <rPh sb="30" eb="31">
      <t>サイ</t>
    </rPh>
    <rPh sb="31" eb="33">
      <t>カイキュウ</t>
    </rPh>
    <rPh sb="34" eb="35">
      <t>ベツ</t>
    </rPh>
    <rPh sb="35" eb="37">
      <t>コウレイ</t>
    </rPh>
    <rPh sb="37" eb="39">
      <t>フウフ</t>
    </rPh>
    <rPh sb="41" eb="44">
      <t>セタイスウ</t>
    </rPh>
    <phoneticPr fontId="5"/>
  </si>
  <si>
    <t>　　　   3-25.産業(大分類)、年齢(5歳階級)、男女別15歳以上就業者数（総数及び雇用者）　</t>
    <phoneticPr fontId="18"/>
  </si>
  <si>
    <t>　 　 本表は、令和２年10月1日現在で実施した国勢調査の結果を掲げたものである。なお、雇用者には｢役員｣を含む。　　　</t>
    <rPh sb="8" eb="10">
      <t>レイワ</t>
    </rPh>
    <phoneticPr fontId="18"/>
  </si>
  <si>
    <t>６歳未満世帯員の　いる一般世帯</t>
    <rPh sb="1" eb="2">
      <t>サイ</t>
    </rPh>
    <rPh sb="2" eb="4">
      <t>ミマン</t>
    </rPh>
    <rPh sb="4" eb="7">
      <t>セタイイン</t>
    </rPh>
    <rPh sb="11" eb="13">
      <t>イッパン</t>
    </rPh>
    <rPh sb="13" eb="15">
      <t>セタイ</t>
    </rPh>
    <phoneticPr fontId="5"/>
  </si>
  <si>
    <t>18歳未満世帯員の　いる一般世帯</t>
    <rPh sb="2" eb="3">
      <t>サイ</t>
    </rPh>
    <rPh sb="3" eb="5">
      <t>ミマン</t>
    </rPh>
    <rPh sb="5" eb="8">
      <t>セタイイン</t>
    </rPh>
    <rPh sb="12" eb="14">
      <t>イッパン</t>
    </rPh>
    <rPh sb="14" eb="16">
      <t>セタイ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</si>
</sst>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76" formatCode="0_ "/>
    <numFmt numFmtId="177" formatCode="#,##0.0"/>
    <numFmt numFmtId="178" formatCode="#,##0_ "/>
    <numFmt numFmtId="179" formatCode="0.0%"/>
    <numFmt numFmtId="180" formatCode="#,##0.0&quot;歳&quot;"/>
    <numFmt numFmtId="181" formatCode="\(0\)"/>
    <numFmt numFmtId="182" formatCode="\(#,#00\)"/>
    <numFmt numFmtId="183" formatCode="\(0.0%\)"/>
    <numFmt numFmtId="184" formatCode="#,##0;&quot;△ &quot;#,##0"/>
    <numFmt numFmtId="185" formatCode="#,##0.00;&quot;△ &quot;#,##0.00"/>
    <numFmt numFmtId="186" formatCode="\-"/>
    <numFmt numFmtId="187" formatCode="#,##0.00_ "/>
    <numFmt numFmtId="188" formatCode="0_);[Red]\(0\)"/>
    <numFmt numFmtId="189" formatCode="\(#,##0\)"/>
    <numFmt numFmtId="190" formatCode="#,##0;[Red]#,##0"/>
    <numFmt numFmtId="191" formatCode="\(\-\)"/>
    <numFmt numFmtId="192" formatCode="_-* #,##0_-;\-* #,##0_-;_-* &quot;-&quot;_-;_-@_-"/>
    <numFmt numFmtId="193" formatCode="###,###,##0;&quot;-&quot;##,###,##0"/>
    <numFmt numFmtId="194" formatCode="0.0"/>
    <numFmt numFmtId="195" formatCode="#,##0_);[Red]\(#,##0\)"/>
    <numFmt numFmtId="196" formatCode="#,##0;[Red]\-#,##0;\-"/>
  </numFmts>
  <fonts count="3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明朝"/>
      <family val="3"/>
      <charset val="128"/>
    </font>
    <font>
      <sz val="9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6"/>
      <name val="ＭＳ 明朝"/>
      <family val="1"/>
      <charset val="128"/>
    </font>
    <font>
      <sz val="5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17" fillId="0" borderId="0"/>
    <xf numFmtId="0" fontId="17" fillId="0" borderId="0"/>
    <xf numFmtId="38" fontId="1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</cellStyleXfs>
  <cellXfs count="1236">
    <xf numFmtId="0" fontId="0" fillId="0" borderId="0" xfId="0"/>
    <xf numFmtId="0" fontId="6" fillId="0" borderId="0" xfId="3" applyFont="1" applyAlignment="1">
      <alignment vertical="center"/>
    </xf>
    <xf numFmtId="0" fontId="6" fillId="0" borderId="17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5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3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8" fontId="6" fillId="0" borderId="4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vertical="center"/>
    </xf>
    <xf numFmtId="38" fontId="7" fillId="0" borderId="4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8" fontId="7" fillId="0" borderId="20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right"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right" vertical="center"/>
    </xf>
    <xf numFmtId="0" fontId="9" fillId="0" borderId="18" xfId="3" applyFont="1" applyBorder="1" applyAlignment="1">
      <alignment vertical="center"/>
    </xf>
    <xf numFmtId="0" fontId="9" fillId="0" borderId="17" xfId="3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9" fillId="0" borderId="1" xfId="3" applyFont="1" applyBorder="1" applyAlignment="1">
      <alignment vertical="center"/>
    </xf>
    <xf numFmtId="0" fontId="9" fillId="0" borderId="2" xfId="3" applyFont="1" applyBorder="1" applyAlignment="1">
      <alignment horizontal="right" vertical="center"/>
    </xf>
    <xf numFmtId="0" fontId="9" fillId="0" borderId="3" xfId="3" applyFont="1" applyBorder="1" applyAlignment="1">
      <alignment vertical="center"/>
    </xf>
    <xf numFmtId="0" fontId="9" fillId="0" borderId="2" xfId="3" applyFont="1" applyBorder="1" applyAlignment="1">
      <alignment vertical="center"/>
    </xf>
    <xf numFmtId="0" fontId="11" fillId="0" borderId="4" xfId="4" applyNumberFormat="1" applyFont="1" applyFill="1" applyBorder="1" applyAlignment="1">
      <alignment horizontal="center" vertical="center" shrinkToFit="1"/>
    </xf>
    <xf numFmtId="0" fontId="12" fillId="0" borderId="0" xfId="3" applyFont="1" applyAlignment="1">
      <alignment horizontal="distributed" vertical="center"/>
    </xf>
    <xf numFmtId="3" fontId="12" fillId="0" borderId="4" xfId="5" applyNumberFormat="1" applyFont="1" applyBorder="1" applyAlignment="1">
      <alignment vertical="center"/>
    </xf>
    <xf numFmtId="177" fontId="7" fillId="0" borderId="0" xfId="3" applyNumberFormat="1" applyFont="1" applyBorder="1" applyAlignment="1">
      <alignment vertical="center"/>
    </xf>
    <xf numFmtId="3" fontId="12" fillId="0" borderId="0" xfId="3" applyNumberFormat="1" applyFont="1" applyBorder="1" applyAlignment="1">
      <alignment vertical="center"/>
    </xf>
    <xf numFmtId="3" fontId="12" fillId="0" borderId="5" xfId="3" applyNumberFormat="1" applyFont="1" applyBorder="1" applyAlignment="1">
      <alignment vertical="center"/>
    </xf>
    <xf numFmtId="3" fontId="13" fillId="0" borderId="5" xfId="4" quotePrefix="1" applyNumberFormat="1" applyFont="1" applyFill="1" applyBorder="1" applyAlignment="1">
      <alignment horizontal="right" vertical="center"/>
    </xf>
    <xf numFmtId="3" fontId="13" fillId="0" borderId="0" xfId="4" quotePrefix="1" applyNumberFormat="1" applyFont="1" applyFill="1" applyBorder="1" applyAlignment="1">
      <alignment horizontal="right" vertical="center"/>
    </xf>
    <xf numFmtId="177" fontId="12" fillId="0" borderId="0" xfId="3" applyNumberFormat="1" applyFont="1" applyBorder="1" applyAlignment="1">
      <alignment vertical="center"/>
    </xf>
    <xf numFmtId="0" fontId="14" fillId="0" borderId="4" xfId="4" applyNumberFormat="1" applyFont="1" applyFill="1" applyBorder="1" applyAlignment="1">
      <alignment horizontal="center" vertical="center" shrinkToFit="1"/>
    </xf>
    <xf numFmtId="0" fontId="9" fillId="0" borderId="0" xfId="3" applyFont="1" applyAlignment="1">
      <alignment horizontal="center" vertical="center"/>
    </xf>
    <xf numFmtId="3" fontId="9" fillId="0" borderId="4" xfId="5" applyNumberFormat="1" applyFont="1" applyBorder="1" applyAlignment="1">
      <alignment vertical="center"/>
    </xf>
    <xf numFmtId="177" fontId="9" fillId="0" borderId="0" xfId="3" applyNumberFormat="1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" fontId="9" fillId="0" borderId="5" xfId="3" applyNumberFormat="1" applyFont="1" applyBorder="1" applyAlignment="1">
      <alignment vertical="center"/>
    </xf>
    <xf numFmtId="3" fontId="15" fillId="0" borderId="0" xfId="4" quotePrefix="1" applyNumberFormat="1" applyFont="1" applyFill="1" applyBorder="1" applyAlignment="1">
      <alignment horizontal="right" vertical="center"/>
    </xf>
    <xf numFmtId="3" fontId="15" fillId="0" borderId="5" xfId="4" quotePrefix="1" applyNumberFormat="1" applyFont="1" applyFill="1" applyBorder="1" applyAlignment="1">
      <alignment horizontal="right" vertical="center"/>
    </xf>
    <xf numFmtId="3" fontId="9" fillId="0" borderId="0" xfId="5" applyNumberFormat="1" applyFont="1" applyBorder="1" applyAlignment="1">
      <alignment vertical="center"/>
    </xf>
    <xf numFmtId="0" fontId="9" fillId="0" borderId="0" xfId="3" applyFont="1" applyBorder="1" applyAlignment="1">
      <alignment vertical="center"/>
    </xf>
    <xf numFmtId="3" fontId="9" fillId="0" borderId="4" xfId="5" quotePrefix="1" applyNumberFormat="1" applyFont="1" applyBorder="1" applyAlignment="1">
      <alignment horizontal="right" vertical="center"/>
    </xf>
    <xf numFmtId="3" fontId="9" fillId="0" borderId="0" xfId="5" applyNumberFormat="1" applyFont="1" applyBorder="1" applyAlignment="1">
      <alignment horizontal="right" vertical="center"/>
    </xf>
    <xf numFmtId="3" fontId="9" fillId="0" borderId="0" xfId="5" quotePrefix="1" applyNumberFormat="1" applyFont="1" applyBorder="1" applyAlignment="1">
      <alignment horizontal="right" vertical="center"/>
    </xf>
    <xf numFmtId="0" fontId="9" fillId="0" borderId="0" xfId="3" applyFont="1" applyAlignment="1">
      <alignment horizontal="distributed" vertical="center"/>
    </xf>
    <xf numFmtId="3" fontId="9" fillId="0" borderId="5" xfId="5" applyNumberFormat="1" applyFont="1" applyBorder="1" applyAlignment="1">
      <alignment vertical="center"/>
    </xf>
    <xf numFmtId="3" fontId="9" fillId="0" borderId="0" xfId="5" applyNumberFormat="1" applyFont="1" applyBorder="1" applyAlignment="1">
      <alignment vertical="center" shrinkToFit="1"/>
    </xf>
    <xf numFmtId="0" fontId="9" fillId="0" borderId="18" xfId="3" applyFont="1" applyBorder="1" applyAlignment="1">
      <alignment horizontal="distributed" vertical="center"/>
    </xf>
    <xf numFmtId="3" fontId="9" fillId="0" borderId="20" xfId="5" applyNumberFormat="1" applyFont="1" applyBorder="1" applyAlignment="1">
      <alignment vertical="center"/>
    </xf>
    <xf numFmtId="177" fontId="9" fillId="0" borderId="18" xfId="3" applyNumberFormat="1" applyFont="1" applyBorder="1" applyAlignment="1">
      <alignment vertical="center"/>
    </xf>
    <xf numFmtId="3" fontId="9" fillId="0" borderId="18" xfId="5" applyNumberFormat="1" applyFont="1" applyBorder="1" applyAlignment="1">
      <alignment vertical="center"/>
    </xf>
    <xf numFmtId="3" fontId="9" fillId="0" borderId="19" xfId="5" applyNumberFormat="1" applyFont="1" applyBorder="1" applyAlignment="1">
      <alignment vertical="center"/>
    </xf>
    <xf numFmtId="3" fontId="9" fillId="0" borderId="18" xfId="5" applyNumberFormat="1" applyFont="1" applyBorder="1" applyAlignment="1">
      <alignment vertical="center" shrinkToFit="1"/>
    </xf>
    <xf numFmtId="0" fontId="11" fillId="0" borderId="20" xfId="4" applyNumberFormat="1" applyFont="1" applyFill="1" applyBorder="1" applyAlignment="1">
      <alignment horizontal="center" vertical="center" shrinkToFit="1"/>
    </xf>
    <xf numFmtId="49" fontId="15" fillId="0" borderId="0" xfId="4" applyNumberFormat="1" applyFont="1" applyFill="1" applyBorder="1" applyAlignment="1">
      <alignment vertical="center"/>
    </xf>
    <xf numFmtId="0" fontId="6" fillId="0" borderId="0" xfId="3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distributed" vertical="center"/>
    </xf>
    <xf numFmtId="3" fontId="7" fillId="0" borderId="1" xfId="3" applyNumberFormat="1" applyFont="1" applyBorder="1" applyAlignment="1">
      <alignment vertical="center"/>
    </xf>
    <xf numFmtId="3" fontId="7" fillId="0" borderId="2" xfId="3" applyNumberFormat="1" applyFont="1" applyBorder="1" applyAlignment="1">
      <alignment vertical="center"/>
    </xf>
    <xf numFmtId="178" fontId="6" fillId="0" borderId="1" xfId="3" applyNumberFormat="1" applyFont="1" applyBorder="1" applyAlignment="1">
      <alignment vertical="center"/>
    </xf>
    <xf numFmtId="0" fontId="7" fillId="0" borderId="2" xfId="3" applyFont="1" applyBorder="1" applyAlignment="1">
      <alignment horizontal="distributed" vertical="center"/>
    </xf>
    <xf numFmtId="3" fontId="7" fillId="0" borderId="0" xfId="3" applyNumberFormat="1" applyFont="1" applyBorder="1" applyAlignment="1">
      <alignment vertical="center"/>
    </xf>
    <xf numFmtId="3" fontId="7" fillId="0" borderId="3" xfId="3" applyNumberFormat="1" applyFont="1" applyBorder="1" applyAlignment="1">
      <alignment vertical="center"/>
    </xf>
    <xf numFmtId="178" fontId="6" fillId="0" borderId="0" xfId="3" applyNumberFormat="1" applyFont="1" applyBorder="1" applyAlignment="1">
      <alignment vertical="center"/>
    </xf>
    <xf numFmtId="178" fontId="6" fillId="0" borderId="4" xfId="3" applyNumberFormat="1" applyFont="1" applyBorder="1" applyAlignment="1">
      <alignment vertical="center"/>
    </xf>
    <xf numFmtId="3" fontId="6" fillId="0" borderId="4" xfId="3" applyNumberFormat="1" applyFont="1" applyBorder="1" applyAlignment="1">
      <alignment vertical="center"/>
    </xf>
    <xf numFmtId="3" fontId="6" fillId="0" borderId="0" xfId="3" applyNumberFormat="1" applyFont="1" applyBorder="1" applyAlignment="1">
      <alignment vertical="center"/>
    </xf>
    <xf numFmtId="3" fontId="6" fillId="0" borderId="5" xfId="3" applyNumberFormat="1" applyFont="1" applyBorder="1" applyAlignment="1">
      <alignment vertical="center"/>
    </xf>
    <xf numFmtId="3" fontId="7" fillId="0" borderId="4" xfId="3" applyNumberFormat="1" applyFont="1" applyBorder="1" applyAlignment="1">
      <alignment vertical="center"/>
    </xf>
    <xf numFmtId="3" fontId="7" fillId="0" borderId="5" xfId="3" applyNumberFormat="1" applyFont="1" applyBorder="1" applyAlignment="1">
      <alignment vertical="center"/>
    </xf>
    <xf numFmtId="179" fontId="6" fillId="0" borderId="0" xfId="2" applyNumberFormat="1" applyFont="1" applyBorder="1" applyAlignment="1">
      <alignment vertical="center"/>
    </xf>
    <xf numFmtId="3" fontId="6" fillId="0" borderId="0" xfId="3" applyNumberFormat="1" applyFont="1" applyBorder="1" applyAlignment="1">
      <alignment horizontal="right" vertical="center"/>
    </xf>
    <xf numFmtId="3" fontId="7" fillId="0" borderId="0" xfId="3" applyNumberFormat="1" applyFont="1" applyBorder="1" applyAlignment="1">
      <alignment horizontal="right" vertical="center"/>
    </xf>
    <xf numFmtId="0" fontId="6" fillId="0" borderId="4" xfId="3" applyFont="1" applyBorder="1" applyAlignment="1">
      <alignment vertical="center"/>
    </xf>
    <xf numFmtId="180" fontId="7" fillId="0" borderId="4" xfId="3" applyNumberFormat="1" applyFont="1" applyBorder="1" applyAlignment="1">
      <alignment vertical="center"/>
    </xf>
    <xf numFmtId="180" fontId="7" fillId="0" borderId="0" xfId="3" applyNumberFormat="1" applyFont="1" applyBorder="1" applyAlignment="1">
      <alignment vertical="center"/>
    </xf>
    <xf numFmtId="0" fontId="6" fillId="0" borderId="24" xfId="3" applyFont="1" applyBorder="1" applyAlignment="1">
      <alignment vertical="center"/>
    </xf>
    <xf numFmtId="0" fontId="6" fillId="0" borderId="25" xfId="3" applyFont="1" applyBorder="1" applyAlignment="1">
      <alignment horizontal="center" vertical="center"/>
    </xf>
    <xf numFmtId="0" fontId="6" fillId="0" borderId="25" xfId="3" applyFont="1" applyBorder="1" applyAlignment="1">
      <alignment vertical="center"/>
    </xf>
    <xf numFmtId="3" fontId="6" fillId="0" borderId="26" xfId="3" applyNumberFormat="1" applyFont="1" applyBorder="1" applyAlignment="1">
      <alignment vertical="center"/>
    </xf>
    <xf numFmtId="179" fontId="6" fillId="0" borderId="24" xfId="2" applyNumberFormat="1" applyFont="1" applyBorder="1" applyAlignment="1">
      <alignment vertical="center"/>
    </xf>
    <xf numFmtId="179" fontId="6" fillId="0" borderId="25" xfId="2" applyNumberFormat="1" applyFont="1" applyBorder="1" applyAlignment="1">
      <alignment vertical="center"/>
    </xf>
    <xf numFmtId="3" fontId="6" fillId="0" borderId="28" xfId="3" applyNumberFormat="1" applyFont="1" applyBorder="1" applyAlignment="1">
      <alignment vertical="center"/>
    </xf>
    <xf numFmtId="182" fontId="6" fillId="0" borderId="4" xfId="3" applyNumberFormat="1" applyFont="1" applyBorder="1" applyAlignment="1">
      <alignment vertical="center"/>
    </xf>
    <xf numFmtId="182" fontId="6" fillId="0" borderId="26" xfId="3" applyNumberFormat="1" applyFont="1" applyBorder="1" applyAlignment="1">
      <alignment vertical="center"/>
    </xf>
    <xf numFmtId="183" fontId="6" fillId="0" borderId="24" xfId="2" applyNumberFormat="1" applyFont="1" applyBorder="1" applyAlignment="1">
      <alignment vertical="center"/>
    </xf>
    <xf numFmtId="183" fontId="6" fillId="0" borderId="25" xfId="2" applyNumberFormat="1" applyFont="1" applyBorder="1" applyAlignment="1">
      <alignment vertical="center"/>
    </xf>
    <xf numFmtId="0" fontId="6" fillId="0" borderId="29" xfId="3" applyFont="1" applyBorder="1" applyAlignment="1">
      <alignment vertical="center"/>
    </xf>
    <xf numFmtId="0" fontId="6" fillId="0" borderId="30" xfId="3" applyFont="1" applyBorder="1" applyAlignment="1">
      <alignment horizontal="center" vertical="center"/>
    </xf>
    <xf numFmtId="0" fontId="6" fillId="0" borderId="30" xfId="3" applyFont="1" applyBorder="1" applyAlignment="1">
      <alignment vertical="center"/>
    </xf>
    <xf numFmtId="178" fontId="6" fillId="0" borderId="18" xfId="3" applyNumberFormat="1" applyFont="1" applyBorder="1" applyAlignment="1">
      <alignment vertical="center"/>
    </xf>
    <xf numFmtId="0" fontId="6" fillId="0" borderId="18" xfId="3" applyFont="1" applyBorder="1" applyAlignment="1">
      <alignment horizontal="center" vertical="center"/>
    </xf>
    <xf numFmtId="3" fontId="6" fillId="0" borderId="20" xfId="3" applyNumberFormat="1" applyFont="1" applyBorder="1" applyAlignment="1">
      <alignment vertical="center"/>
    </xf>
    <xf numFmtId="3" fontId="6" fillId="0" borderId="18" xfId="3" applyNumberFormat="1" applyFont="1" applyBorder="1" applyAlignment="1">
      <alignment vertical="center"/>
    </xf>
    <xf numFmtId="178" fontId="6" fillId="0" borderId="20" xfId="3" applyNumberFormat="1" applyFont="1" applyBorder="1" applyAlignment="1">
      <alignment vertical="center"/>
    </xf>
    <xf numFmtId="3" fontId="6" fillId="0" borderId="19" xfId="3" applyNumberFormat="1" applyFont="1" applyBorder="1" applyAlignment="1">
      <alignment vertical="center"/>
    </xf>
    <xf numFmtId="0" fontId="6" fillId="0" borderId="20" xfId="3" applyFont="1" applyBorder="1" applyAlignment="1">
      <alignment vertical="center"/>
    </xf>
    <xf numFmtId="0" fontId="6" fillId="0" borderId="18" xfId="3" applyFont="1" applyBorder="1" applyAlignment="1">
      <alignment vertical="center"/>
    </xf>
    <xf numFmtId="0" fontId="6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0" fontId="6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6" fillId="0" borderId="0" xfId="3" applyFont="1" applyFill="1" applyBorder="1" applyAlignment="1">
      <alignment horizontal="distributed" vertical="center" wrapText="1" justifyLastLine="1"/>
    </xf>
    <xf numFmtId="0" fontId="6" fillId="0" borderId="17" xfId="3" applyFont="1" applyFill="1" applyBorder="1" applyAlignment="1">
      <alignment horizontal="distributed" vertical="center" justifyLastLine="1"/>
    </xf>
    <xf numFmtId="184" fontId="7" fillId="0" borderId="0" xfId="3" applyNumberFormat="1" applyFont="1" applyFill="1" applyBorder="1" applyAlignment="1">
      <alignment vertical="center"/>
    </xf>
    <xf numFmtId="185" fontId="7" fillId="0" borderId="0" xfId="3" applyNumberFormat="1" applyFont="1" applyFill="1" applyBorder="1" applyAlignment="1">
      <alignment vertical="center"/>
    </xf>
    <xf numFmtId="0" fontId="6" fillId="0" borderId="5" xfId="3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right" vertical="center" justifyLastLine="1"/>
    </xf>
    <xf numFmtId="38" fontId="6" fillId="0" borderId="0" xfId="1" applyFont="1" applyFill="1" applyBorder="1" applyAlignment="1">
      <alignment horizontal="right" vertical="center" justifyLastLine="1"/>
    </xf>
    <xf numFmtId="185" fontId="6" fillId="0" borderId="0" xfId="3" applyNumberFormat="1" applyFont="1" applyFill="1" applyBorder="1" applyAlignment="1">
      <alignment vertical="center"/>
    </xf>
    <xf numFmtId="184" fontId="6" fillId="0" borderId="0" xfId="3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184" fontId="6" fillId="0" borderId="0" xfId="3" applyNumberFormat="1" applyFont="1" applyFill="1" applyBorder="1" applyAlignment="1">
      <alignment vertical="center"/>
    </xf>
    <xf numFmtId="184" fontId="6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0" fontId="6" fillId="0" borderId="27" xfId="3" applyFont="1" applyFill="1" applyBorder="1" applyAlignment="1">
      <alignment horizontal="distributed" vertical="center"/>
    </xf>
    <xf numFmtId="184" fontId="6" fillId="0" borderId="25" xfId="3" applyNumberFormat="1" applyFont="1" applyFill="1" applyBorder="1" applyAlignment="1">
      <alignment vertical="center"/>
    </xf>
    <xf numFmtId="185" fontId="6" fillId="0" borderId="25" xfId="3" applyNumberFormat="1" applyFont="1" applyFill="1" applyBorder="1" applyAlignment="1">
      <alignment vertical="center"/>
    </xf>
    <xf numFmtId="184" fontId="6" fillId="0" borderId="25" xfId="3" applyNumberFormat="1" applyFont="1" applyFill="1" applyBorder="1" applyAlignment="1">
      <alignment horizontal="right" vertical="center"/>
    </xf>
    <xf numFmtId="0" fontId="6" fillId="0" borderId="31" xfId="3" applyFont="1" applyFill="1" applyBorder="1" applyAlignment="1">
      <alignment horizontal="distributed" vertical="center"/>
    </xf>
    <xf numFmtId="184" fontId="6" fillId="0" borderId="26" xfId="3" applyNumberFormat="1" applyFont="1" applyFill="1" applyBorder="1" applyAlignment="1">
      <alignment horizontal="right" vertical="center"/>
    </xf>
    <xf numFmtId="184" fontId="6" fillId="0" borderId="26" xfId="3" applyNumberFormat="1" applyFont="1" applyFill="1" applyBorder="1" applyAlignment="1">
      <alignment vertical="center"/>
    </xf>
    <xf numFmtId="185" fontId="6" fillId="0" borderId="26" xfId="3" applyNumberFormat="1" applyFont="1" applyFill="1" applyBorder="1" applyAlignment="1">
      <alignment vertical="center"/>
    </xf>
    <xf numFmtId="185" fontId="6" fillId="0" borderId="0" xfId="3" applyNumberFormat="1" applyFont="1" applyFill="1" applyBorder="1" applyAlignment="1">
      <alignment horizontal="right" vertical="center"/>
    </xf>
    <xf numFmtId="186" fontId="6" fillId="0" borderId="0" xfId="3" applyNumberFormat="1" applyFont="1" applyFill="1" applyBorder="1" applyAlignment="1">
      <alignment horizontal="right" vertical="center"/>
    </xf>
    <xf numFmtId="186" fontId="6" fillId="0" borderId="0" xfId="3" applyNumberFormat="1" applyFont="1" applyFill="1" applyBorder="1" applyAlignment="1">
      <alignment vertical="center"/>
    </xf>
    <xf numFmtId="0" fontId="6" fillId="0" borderId="18" xfId="3" applyFont="1" applyFill="1" applyBorder="1" applyAlignment="1">
      <alignment vertical="center"/>
    </xf>
    <xf numFmtId="185" fontId="6" fillId="0" borderId="18" xfId="3" applyNumberFormat="1" applyFont="1" applyFill="1" applyBorder="1" applyAlignment="1">
      <alignment vertical="center"/>
    </xf>
    <xf numFmtId="0" fontId="6" fillId="0" borderId="19" xfId="3" applyFont="1" applyFill="1" applyBorder="1" applyAlignment="1">
      <alignment horizontal="distributed" vertical="center"/>
    </xf>
    <xf numFmtId="184" fontId="6" fillId="0" borderId="18" xfId="3" applyNumberFormat="1" applyFont="1" applyFill="1" applyBorder="1" applyAlignment="1">
      <alignment vertical="center"/>
    </xf>
    <xf numFmtId="0" fontId="6" fillId="0" borderId="9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distributed" vertical="center"/>
    </xf>
    <xf numFmtId="0" fontId="6" fillId="0" borderId="0" xfId="6" applyFont="1" applyFill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6" fillId="0" borderId="0" xfId="6" applyFont="1" applyFill="1" applyAlignment="1">
      <alignment vertical="center"/>
    </xf>
    <xf numFmtId="0" fontId="6" fillId="0" borderId="0" xfId="6" applyFont="1" applyFill="1" applyAlignment="1">
      <alignment horizontal="right" vertical="center"/>
    </xf>
    <xf numFmtId="0" fontId="6" fillId="0" borderId="18" xfId="6" applyFont="1" applyFill="1" applyBorder="1" applyAlignment="1">
      <alignment horizontal="center" vertical="center"/>
    </xf>
    <xf numFmtId="0" fontId="8" fillId="0" borderId="11" xfId="6" applyFont="1" applyFill="1" applyBorder="1" applyAlignment="1">
      <alignment horizontal="center" vertical="center"/>
    </xf>
    <xf numFmtId="0" fontId="8" fillId="0" borderId="15" xfId="6" applyFont="1" applyFill="1" applyBorder="1" applyAlignment="1">
      <alignment horizontal="center" vertical="center"/>
    </xf>
    <xf numFmtId="0" fontId="8" fillId="0" borderId="0" xfId="6" applyFont="1" applyFill="1" applyAlignment="1">
      <alignment horizontal="center" vertical="center"/>
    </xf>
    <xf numFmtId="0" fontId="8" fillId="0" borderId="16" xfId="6" applyFont="1" applyFill="1" applyBorder="1" applyAlignment="1">
      <alignment horizontal="center" vertical="center"/>
    </xf>
    <xf numFmtId="0" fontId="8" fillId="0" borderId="6" xfId="6" applyFont="1" applyFill="1" applyBorder="1" applyAlignment="1">
      <alignment horizontal="center" vertical="center"/>
    </xf>
    <xf numFmtId="3" fontId="19" fillId="0" borderId="0" xfId="6" applyNumberFormat="1" applyFont="1" applyFill="1" applyBorder="1" applyAlignment="1">
      <alignment horizontal="right" vertical="center"/>
    </xf>
    <xf numFmtId="0" fontId="20" fillId="0" borderId="4" xfId="6" applyFont="1" applyFill="1" applyBorder="1" applyAlignment="1">
      <alignment horizontal="distributed" vertical="center" shrinkToFit="1"/>
    </xf>
    <xf numFmtId="0" fontId="19" fillId="0" borderId="0" xfId="6" applyFont="1" applyFill="1" applyAlignment="1">
      <alignment horizontal="center" vertical="center"/>
    </xf>
    <xf numFmtId="0" fontId="8" fillId="0" borderId="5" xfId="6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6" applyFont="1" applyAlignment="1">
      <alignment horizontal="right" vertical="center"/>
    </xf>
    <xf numFmtId="0" fontId="21" fillId="0" borderId="4" xfId="6" applyFont="1" applyBorder="1" applyAlignment="1">
      <alignment horizontal="distributed" vertical="center" shrinkToFit="1"/>
    </xf>
    <xf numFmtId="0" fontId="10" fillId="0" borderId="0" xfId="6" applyFont="1" applyAlignment="1">
      <alignment vertical="center"/>
    </xf>
    <xf numFmtId="0" fontId="8" fillId="0" borderId="27" xfId="6" applyFont="1" applyFill="1" applyBorder="1" applyAlignment="1">
      <alignment horizontal="distributed" vertical="center"/>
    </xf>
    <xf numFmtId="38" fontId="6" fillId="0" borderId="25" xfId="1" applyFont="1" applyFill="1" applyBorder="1" applyAlignment="1">
      <alignment horizontal="right" vertical="center"/>
    </xf>
    <xf numFmtId="0" fontId="6" fillId="0" borderId="25" xfId="6" applyFont="1" applyBorder="1" applyAlignment="1">
      <alignment horizontal="right" vertical="center"/>
    </xf>
    <xf numFmtId="0" fontId="21" fillId="0" borderId="24" xfId="6" applyFont="1" applyBorder="1" applyAlignment="1">
      <alignment horizontal="distributed" vertical="center" shrinkToFit="1"/>
    </xf>
    <xf numFmtId="186" fontId="6" fillId="0" borderId="0" xfId="1" applyNumberFormat="1" applyFont="1" applyAlignment="1">
      <alignment horizontal="right" vertical="center"/>
    </xf>
    <xf numFmtId="186" fontId="6" fillId="0" borderId="0" xfId="6" applyNumberFormat="1" applyFont="1" applyAlignment="1">
      <alignment horizontal="right" vertical="center"/>
    </xf>
    <xf numFmtId="186" fontId="6" fillId="0" borderId="0" xfId="6" applyNumberFormat="1" applyFont="1" applyFill="1" applyBorder="1" applyAlignment="1">
      <alignment horizontal="right" vertical="center"/>
    </xf>
    <xf numFmtId="3" fontId="6" fillId="0" borderId="0" xfId="6" applyNumberFormat="1" applyFont="1" applyFill="1" applyBorder="1" applyAlignment="1">
      <alignment horizontal="right" vertical="center"/>
    </xf>
    <xf numFmtId="0" fontId="22" fillId="0" borderId="4" xfId="6" applyFont="1" applyBorder="1" applyAlignment="1">
      <alignment horizontal="distributed" vertical="center" shrinkToFit="1"/>
    </xf>
    <xf numFmtId="0" fontId="8" fillId="0" borderId="31" xfId="6" applyFont="1" applyFill="1" applyBorder="1" applyAlignment="1">
      <alignment horizontal="distributed" vertical="center"/>
    </xf>
    <xf numFmtId="3" fontId="6" fillId="0" borderId="26" xfId="6" applyNumberFormat="1" applyFont="1" applyFill="1" applyBorder="1" applyAlignment="1">
      <alignment horizontal="right" vertical="center"/>
    </xf>
    <xf numFmtId="0" fontId="6" fillId="0" borderId="26" xfId="6" applyFont="1" applyBorder="1" applyAlignment="1">
      <alignment horizontal="right" vertical="center"/>
    </xf>
    <xf numFmtId="0" fontId="22" fillId="0" borderId="28" xfId="6" applyFont="1" applyBorder="1" applyAlignment="1">
      <alignment horizontal="distributed" vertical="center" shrinkToFit="1"/>
    </xf>
    <xf numFmtId="0" fontId="21" fillId="0" borderId="28" xfId="6" applyFont="1" applyBorder="1" applyAlignment="1">
      <alignment horizontal="distributed" vertical="center" shrinkToFit="1"/>
    </xf>
    <xf numFmtId="0" fontId="21" fillId="0" borderId="20" xfId="6" applyFont="1" applyBorder="1" applyAlignment="1">
      <alignment horizontal="distributed" vertical="center" shrinkToFit="1"/>
    </xf>
    <xf numFmtId="0" fontId="8" fillId="0" borderId="9" xfId="6" applyFont="1" applyFill="1" applyBorder="1" applyAlignment="1">
      <alignment horizontal="center" vertical="center"/>
    </xf>
    <xf numFmtId="0" fontId="6" fillId="0" borderId="9" xfId="6" applyFont="1" applyBorder="1" applyAlignment="1">
      <alignment vertical="center"/>
    </xf>
    <xf numFmtId="178" fontId="8" fillId="0" borderId="9" xfId="6" applyNumberFormat="1" applyFont="1" applyFill="1" applyBorder="1" applyAlignment="1">
      <alignment horizontal="right" vertical="center"/>
    </xf>
    <xf numFmtId="0" fontId="6" fillId="0" borderId="9" xfId="6" applyFont="1" applyBorder="1" applyAlignment="1">
      <alignment horizontal="right" vertical="center"/>
    </xf>
    <xf numFmtId="0" fontId="21" fillId="0" borderId="0" xfId="6" applyFont="1" applyAlignment="1">
      <alignment horizontal="distributed" vertical="center" shrinkToFit="1"/>
    </xf>
    <xf numFmtId="0" fontId="8" fillId="0" borderId="0" xfId="6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horizontal="right" vertical="center"/>
    </xf>
    <xf numFmtId="0" fontId="6" fillId="0" borderId="0" xfId="6" applyFont="1" applyBorder="1" applyAlignment="1">
      <alignment horizontal="right" vertical="center"/>
    </xf>
    <xf numFmtId="0" fontId="6" fillId="0" borderId="0" xfId="6" applyFont="1" applyBorder="1" applyAlignment="1">
      <alignment vertical="center"/>
    </xf>
    <xf numFmtId="0" fontId="21" fillId="0" borderId="0" xfId="6" applyFont="1" applyFill="1" applyBorder="1" applyAlignment="1">
      <alignment horizontal="distributed" vertical="center" shrinkToFit="1"/>
    </xf>
    <xf numFmtId="0" fontId="21" fillId="0" borderId="0" xfId="6" applyFont="1" applyFill="1" applyAlignment="1">
      <alignment horizontal="distributed" vertical="center" shrinkToFit="1"/>
    </xf>
    <xf numFmtId="0" fontId="6" fillId="0" borderId="0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distributed" vertical="center"/>
    </xf>
    <xf numFmtId="178" fontId="6" fillId="0" borderId="0" xfId="6" applyNumberFormat="1" applyFont="1" applyFill="1" applyBorder="1" applyAlignment="1">
      <alignment horizontal="right" vertical="center"/>
    </xf>
    <xf numFmtId="0" fontId="21" fillId="0" borderId="18" xfId="6" applyFont="1" applyFill="1" applyBorder="1" applyAlignment="1">
      <alignment horizontal="distributed" vertical="center" shrinkToFit="1"/>
    </xf>
    <xf numFmtId="3" fontId="6" fillId="0" borderId="25" xfId="6" applyNumberFormat="1" applyFont="1" applyFill="1" applyBorder="1" applyAlignment="1">
      <alignment horizontal="right" vertical="center"/>
    </xf>
    <xf numFmtId="0" fontId="23" fillId="0" borderId="24" xfId="6" applyFont="1" applyBorder="1" applyAlignment="1">
      <alignment horizontal="distributed" vertical="center" shrinkToFit="1"/>
    </xf>
    <xf numFmtId="0" fontId="23" fillId="0" borderId="4" xfId="6" applyFont="1" applyBorder="1" applyAlignment="1">
      <alignment horizontal="distributed" vertical="center" shrinkToFit="1"/>
    </xf>
    <xf numFmtId="0" fontId="8" fillId="0" borderId="18" xfId="6" applyFont="1" applyFill="1" applyBorder="1" applyAlignment="1">
      <alignment horizontal="center" vertical="center"/>
    </xf>
    <xf numFmtId="0" fontId="8" fillId="0" borderId="19" xfId="6" applyFont="1" applyFill="1" applyBorder="1" applyAlignment="1">
      <alignment horizontal="distributed" vertical="center"/>
    </xf>
    <xf numFmtId="3" fontId="6" fillId="0" borderId="20" xfId="6" applyNumberFormat="1" applyFont="1" applyFill="1" applyBorder="1" applyAlignment="1">
      <alignment horizontal="right" vertical="center"/>
    </xf>
    <xf numFmtId="0" fontId="6" fillId="0" borderId="18" xfId="6" applyFont="1" applyBorder="1" applyAlignment="1">
      <alignment horizontal="right" vertical="center"/>
    </xf>
    <xf numFmtId="178" fontId="6" fillId="0" borderId="0" xfId="6" applyNumberFormat="1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6" fillId="0" borderId="17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horizontal="right" vertical="center"/>
    </xf>
    <xf numFmtId="3" fontId="7" fillId="0" borderId="2" xfId="3" applyNumberFormat="1" applyFont="1" applyFill="1" applyBorder="1" applyAlignment="1">
      <alignment horizontal="right" vertical="center"/>
    </xf>
    <xf numFmtId="3" fontId="7" fillId="0" borderId="3" xfId="3" applyNumberFormat="1" applyFont="1" applyFill="1" applyBorder="1" applyAlignment="1">
      <alignment horizontal="right" vertical="center"/>
    </xf>
    <xf numFmtId="3" fontId="19" fillId="0" borderId="1" xfId="3" applyNumberFormat="1" applyFont="1" applyFill="1" applyBorder="1" applyAlignment="1">
      <alignment horizontal="center" vertical="center"/>
    </xf>
    <xf numFmtId="3" fontId="6" fillId="0" borderId="4" xfId="3" applyNumberFormat="1" applyFont="1" applyFill="1" applyBorder="1" applyAlignment="1">
      <alignment horizontal="right" vertical="center"/>
    </xf>
    <xf numFmtId="3" fontId="6" fillId="0" borderId="0" xfId="3" applyNumberFormat="1" applyFont="1" applyAlignment="1">
      <alignment horizontal="right" vertical="center"/>
    </xf>
    <xf numFmtId="186" fontId="6" fillId="0" borderId="0" xfId="3" applyNumberFormat="1" applyFont="1" applyAlignment="1">
      <alignment horizontal="right" vertical="center"/>
    </xf>
    <xf numFmtId="3" fontId="8" fillId="0" borderId="4" xfId="3" applyNumberFormat="1" applyFont="1" applyFill="1" applyBorder="1" applyAlignment="1">
      <alignment horizontal="center" vertical="center"/>
    </xf>
    <xf numFmtId="180" fontId="6" fillId="0" borderId="20" xfId="3" applyNumberFormat="1" applyFont="1" applyBorder="1" applyAlignment="1">
      <alignment horizontal="right" vertical="center"/>
    </xf>
    <xf numFmtId="180" fontId="6" fillId="0" borderId="18" xfId="3" applyNumberFormat="1" applyFont="1" applyBorder="1" applyAlignment="1">
      <alignment horizontal="right" vertical="center"/>
    </xf>
    <xf numFmtId="177" fontId="8" fillId="0" borderId="20" xfId="3" applyNumberFormat="1" applyFont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177" fontId="6" fillId="0" borderId="0" xfId="3" applyNumberFormat="1" applyFont="1" applyBorder="1" applyAlignment="1">
      <alignment horizontal="right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vertical="center"/>
    </xf>
    <xf numFmtId="0" fontId="6" fillId="0" borderId="18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/>
    </xf>
    <xf numFmtId="0" fontId="6" fillId="0" borderId="21" xfId="3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center" vertical="center"/>
    </xf>
    <xf numFmtId="49" fontId="6" fillId="0" borderId="0" xfId="3" applyNumberFormat="1" applyFont="1" applyFill="1" applyAlignment="1">
      <alignment horizontal="center" vertical="center"/>
    </xf>
    <xf numFmtId="3" fontId="6" fillId="0" borderId="4" xfId="3" applyNumberFormat="1" applyFont="1" applyFill="1" applyBorder="1" applyAlignment="1">
      <alignment vertical="center"/>
    </xf>
    <xf numFmtId="49" fontId="6" fillId="0" borderId="4" xfId="3" applyNumberFormat="1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vertical="center"/>
    </xf>
    <xf numFmtId="49" fontId="7" fillId="0" borderId="18" xfId="3" applyNumberFormat="1" applyFont="1" applyFill="1" applyBorder="1" applyAlignment="1">
      <alignment horizontal="center" vertical="center"/>
    </xf>
    <xf numFmtId="3" fontId="7" fillId="0" borderId="20" xfId="3" applyNumberFormat="1" applyFont="1" applyFill="1" applyBorder="1" applyAlignment="1">
      <alignment vertical="center"/>
    </xf>
    <xf numFmtId="3" fontId="7" fillId="0" borderId="18" xfId="3" applyNumberFormat="1" applyFont="1" applyFill="1" applyBorder="1" applyAlignment="1">
      <alignment vertical="center"/>
    </xf>
    <xf numFmtId="186" fontId="7" fillId="0" borderId="18" xfId="3" applyNumberFormat="1" applyFont="1" applyFill="1" applyBorder="1" applyAlignment="1">
      <alignment vertical="center"/>
    </xf>
    <xf numFmtId="49" fontId="7" fillId="0" borderId="20" xfId="3" applyNumberFormat="1" applyFont="1" applyFill="1" applyBorder="1" applyAlignment="1">
      <alignment horizontal="center" vertical="center"/>
    </xf>
    <xf numFmtId="178" fontId="6" fillId="0" borderId="0" xfId="3" applyNumberFormat="1" applyFont="1" applyFill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0" fontId="6" fillId="0" borderId="2" xfId="3" applyFont="1" applyFill="1" applyBorder="1" applyAlignment="1">
      <alignment horizontal="right" vertical="center"/>
    </xf>
    <xf numFmtId="3" fontId="6" fillId="0" borderId="2" xfId="3" applyNumberFormat="1" applyFont="1" applyFill="1" applyBorder="1" applyAlignment="1">
      <alignment vertical="center"/>
    </xf>
    <xf numFmtId="49" fontId="6" fillId="0" borderId="4" xfId="3" applyNumberFormat="1" applyFont="1" applyFill="1" applyBorder="1" applyAlignment="1">
      <alignment horizontal="right" vertical="center"/>
    </xf>
    <xf numFmtId="49" fontId="6" fillId="0" borderId="0" xfId="3" applyNumberFormat="1" applyFont="1" applyFill="1" applyBorder="1" applyAlignment="1">
      <alignment horizontal="right" vertical="center"/>
    </xf>
    <xf numFmtId="49" fontId="7" fillId="0" borderId="20" xfId="3" applyNumberFormat="1" applyFont="1" applyFill="1" applyBorder="1" applyAlignment="1">
      <alignment horizontal="right" vertical="center"/>
    </xf>
    <xf numFmtId="49" fontId="7" fillId="0" borderId="18" xfId="3" applyNumberFormat="1" applyFont="1" applyFill="1" applyBorder="1" applyAlignment="1">
      <alignment horizontal="right" vertical="center"/>
    </xf>
    <xf numFmtId="0" fontId="6" fillId="0" borderId="18" xfId="3" applyFont="1" applyFill="1" applyBorder="1" applyAlignment="1">
      <alignment vertical="center"/>
    </xf>
    <xf numFmtId="0" fontId="6" fillId="0" borderId="11" xfId="3" applyFont="1" applyFill="1" applyBorder="1" applyAlignment="1">
      <alignment vertical="center" shrinkToFit="1"/>
    </xf>
    <xf numFmtId="0" fontId="6" fillId="0" borderId="15" xfId="3" applyFont="1" applyFill="1" applyBorder="1" applyAlignment="1">
      <alignment vertical="center" shrinkToFit="1"/>
    </xf>
    <xf numFmtId="0" fontId="23" fillId="0" borderId="33" xfId="3" applyFont="1" applyFill="1" applyBorder="1" applyAlignment="1">
      <alignment horizontal="distributed" vertical="center"/>
    </xf>
    <xf numFmtId="0" fontId="23" fillId="0" borderId="4" xfId="3" applyFont="1" applyFill="1" applyBorder="1" applyAlignment="1">
      <alignment horizontal="distributed" vertical="center"/>
    </xf>
    <xf numFmtId="0" fontId="23" fillId="0" borderId="16" xfId="3" applyFont="1" applyFill="1" applyBorder="1" applyAlignment="1">
      <alignment horizontal="distributed" vertical="center"/>
    </xf>
    <xf numFmtId="0" fontId="23" fillId="0" borderId="6" xfId="3" applyFont="1" applyFill="1" applyBorder="1" applyAlignment="1">
      <alignment horizontal="distributed" vertical="center"/>
    </xf>
    <xf numFmtId="49" fontId="6" fillId="0" borderId="5" xfId="3" applyNumberFormat="1" applyFont="1" applyFill="1" applyBorder="1" applyAlignment="1">
      <alignment horizontal="distributed" vertical="center"/>
    </xf>
    <xf numFmtId="187" fontId="6" fillId="0" borderId="0" xfId="3" applyNumberFormat="1" applyFont="1" applyFill="1" applyBorder="1" applyAlignment="1">
      <alignment horizontal="right" vertical="center"/>
    </xf>
    <xf numFmtId="0" fontId="8" fillId="0" borderId="4" xfId="3" applyFont="1" applyFill="1" applyBorder="1" applyAlignment="1">
      <alignment horizontal="center" vertical="center"/>
    </xf>
    <xf numFmtId="49" fontId="6" fillId="0" borderId="5" xfId="3" applyNumberFormat="1" applyFont="1" applyFill="1" applyBorder="1" applyAlignment="1">
      <alignment horizontal="left" vertical="center"/>
    </xf>
    <xf numFmtId="188" fontId="8" fillId="0" borderId="4" xfId="3" applyNumberFormat="1" applyFont="1" applyFill="1" applyBorder="1" applyAlignment="1">
      <alignment horizontal="center" vertical="center"/>
    </xf>
    <xf numFmtId="49" fontId="7" fillId="0" borderId="19" xfId="3" applyNumberFormat="1" applyFont="1" applyFill="1" applyBorder="1" applyAlignment="1">
      <alignment horizontal="distributed" vertical="center"/>
    </xf>
    <xf numFmtId="3" fontId="7" fillId="0" borderId="18" xfId="3" applyNumberFormat="1" applyFont="1" applyBorder="1" applyAlignment="1">
      <alignment vertical="center"/>
    </xf>
    <xf numFmtId="187" fontId="7" fillId="0" borderId="18" xfId="3" applyNumberFormat="1" applyFont="1" applyFill="1" applyBorder="1" applyAlignment="1">
      <alignment horizontal="right" vertical="center"/>
    </xf>
    <xf numFmtId="188" fontId="19" fillId="0" borderId="20" xfId="3" applyNumberFormat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left" vertical="center"/>
    </xf>
    <xf numFmtId="3" fontId="7" fillId="0" borderId="0" xfId="3" applyNumberFormat="1" applyFont="1" applyFill="1" applyBorder="1" applyAlignment="1">
      <alignment vertical="center"/>
    </xf>
    <xf numFmtId="187" fontId="7" fillId="0" borderId="0" xfId="3" applyNumberFormat="1" applyFont="1" applyFill="1" applyBorder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horizontal="right" vertical="center"/>
    </xf>
    <xf numFmtId="0" fontId="8" fillId="0" borderId="18" xfId="6" applyFont="1" applyFill="1" applyBorder="1" applyAlignment="1">
      <alignment vertical="center"/>
    </xf>
    <xf numFmtId="0" fontId="8" fillId="0" borderId="11" xfId="6" applyFont="1" applyFill="1" applyBorder="1" applyAlignment="1">
      <alignment vertical="center"/>
    </xf>
    <xf numFmtId="0" fontId="8" fillId="0" borderId="15" xfId="6" applyFont="1" applyFill="1" applyBorder="1" applyAlignment="1">
      <alignment vertical="center"/>
    </xf>
    <xf numFmtId="0" fontId="8" fillId="0" borderId="33" xfId="6" applyFont="1" applyFill="1" applyBorder="1" applyAlignment="1">
      <alignment vertical="center"/>
    </xf>
    <xf numFmtId="0" fontId="8" fillId="0" borderId="4" xfId="6" applyFont="1" applyFill="1" applyBorder="1" applyAlignment="1">
      <alignment vertical="center"/>
    </xf>
    <xf numFmtId="0" fontId="21" fillId="0" borderId="34" xfId="6" applyFont="1" applyFill="1" applyBorder="1" applyAlignment="1">
      <alignment horizontal="distributed" vertical="center"/>
    </xf>
    <xf numFmtId="0" fontId="21" fillId="0" borderId="1" xfId="6" applyFont="1" applyFill="1" applyBorder="1" applyAlignment="1">
      <alignment horizontal="distributed" vertical="center"/>
    </xf>
    <xf numFmtId="0" fontId="21" fillId="0" borderId="33" xfId="6" applyFont="1" applyFill="1" applyBorder="1" applyAlignment="1">
      <alignment horizontal="distributed" vertical="center"/>
    </xf>
    <xf numFmtId="0" fontId="21" fillId="0" borderId="4" xfId="6" applyFont="1" applyFill="1" applyBorder="1" applyAlignment="1">
      <alignment horizontal="distributed" vertical="center"/>
    </xf>
    <xf numFmtId="0" fontId="8" fillId="0" borderId="33" xfId="6" applyFont="1" applyFill="1" applyBorder="1" applyAlignment="1">
      <alignment horizontal="distributed" vertical="center"/>
    </xf>
    <xf numFmtId="0" fontId="8" fillId="0" borderId="4" xfId="6" applyFont="1" applyFill="1" applyBorder="1" applyAlignment="1">
      <alignment horizontal="distributed" vertical="center"/>
    </xf>
    <xf numFmtId="0" fontId="23" fillId="0" borderId="33" xfId="6" applyFont="1" applyFill="1" applyBorder="1" applyAlignment="1">
      <alignment horizontal="distributed" vertical="center"/>
    </xf>
    <xf numFmtId="0" fontId="21" fillId="0" borderId="16" xfId="6" applyFont="1" applyFill="1" applyBorder="1" applyAlignment="1">
      <alignment horizontal="distributed" vertical="center"/>
    </xf>
    <xf numFmtId="0" fontId="21" fillId="0" borderId="6" xfId="6" applyFont="1" applyFill="1" applyBorder="1" applyAlignment="1">
      <alignment horizontal="distributed" vertical="center"/>
    </xf>
    <xf numFmtId="0" fontId="8" fillId="0" borderId="16" xfId="6" applyFont="1" applyFill="1" applyBorder="1" applyAlignment="1">
      <alignment vertical="center"/>
    </xf>
    <xf numFmtId="0" fontId="8" fillId="0" borderId="6" xfId="6" applyFont="1" applyFill="1" applyBorder="1" applyAlignment="1">
      <alignment vertical="center"/>
    </xf>
    <xf numFmtId="0" fontId="8" fillId="0" borderId="2" xfId="6" applyFont="1" applyFill="1" applyBorder="1" applyAlignment="1">
      <alignment horizontal="distributed" vertical="center"/>
    </xf>
    <xf numFmtId="3" fontId="8" fillId="0" borderId="1" xfId="6" applyNumberFormat="1" applyFont="1" applyFill="1" applyBorder="1" applyAlignment="1" applyProtection="1">
      <alignment vertical="center"/>
      <protection locked="0"/>
    </xf>
    <xf numFmtId="3" fontId="8" fillId="0" borderId="0" xfId="6" applyNumberFormat="1" applyFont="1" applyFill="1" applyAlignment="1" applyProtection="1">
      <alignment vertical="center"/>
      <protection locked="0"/>
    </xf>
    <xf numFmtId="49" fontId="8" fillId="0" borderId="4" xfId="6" applyNumberFormat="1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distributed" vertical="center"/>
    </xf>
    <xf numFmtId="3" fontId="8" fillId="0" borderId="4" xfId="6" applyNumberFormat="1" applyFont="1" applyFill="1" applyBorder="1" applyAlignment="1" applyProtection="1">
      <alignment vertical="center"/>
      <protection locked="0"/>
    </xf>
    <xf numFmtId="186" fontId="8" fillId="0" borderId="0" xfId="6" applyNumberFormat="1" applyFont="1" applyFill="1" applyAlignment="1" applyProtection="1">
      <alignment vertical="center"/>
      <protection locked="0"/>
    </xf>
    <xf numFmtId="0" fontId="8" fillId="0" borderId="0" xfId="6" applyFont="1" applyFill="1" applyBorder="1" applyAlignment="1">
      <alignment horizontal="right" vertical="center"/>
    </xf>
    <xf numFmtId="0" fontId="24" fillId="0" borderId="0" xfId="6" applyFont="1" applyFill="1" applyBorder="1" applyAlignment="1">
      <alignment horizontal="distributed" vertical="center"/>
    </xf>
    <xf numFmtId="3" fontId="8" fillId="0" borderId="0" xfId="6" applyNumberFormat="1" applyFont="1" applyFill="1" applyAlignment="1" applyProtection="1">
      <alignment horizontal="right" vertical="center"/>
      <protection locked="0"/>
    </xf>
    <xf numFmtId="49" fontId="25" fillId="0" borderId="0" xfId="6" applyNumberFormat="1" applyFont="1" applyFill="1" applyBorder="1" applyAlignment="1">
      <alignment horizontal="right" vertical="center"/>
    </xf>
    <xf numFmtId="0" fontId="8" fillId="0" borderId="18" xfId="6" applyFont="1" applyFill="1" applyBorder="1" applyAlignment="1">
      <alignment horizontal="right" vertical="center"/>
    </xf>
    <xf numFmtId="0" fontId="24" fillId="0" borderId="18" xfId="6" applyFont="1" applyFill="1" applyBorder="1" applyAlignment="1">
      <alignment horizontal="distributed" vertical="center"/>
    </xf>
    <xf numFmtId="0" fontId="8" fillId="0" borderId="18" xfId="6" applyFont="1" applyFill="1" applyBorder="1" applyAlignment="1">
      <alignment horizontal="distributed" vertical="center"/>
    </xf>
    <xf numFmtId="3" fontId="8" fillId="0" borderId="20" xfId="6" applyNumberFormat="1" applyFont="1" applyFill="1" applyBorder="1" applyAlignment="1" applyProtection="1">
      <alignment vertical="center"/>
      <protection locked="0"/>
    </xf>
    <xf numFmtId="3" fontId="8" fillId="0" borderId="18" xfId="6" applyNumberFormat="1" applyFont="1" applyFill="1" applyBorder="1" applyAlignment="1" applyProtection="1">
      <alignment vertical="center"/>
      <protection locked="0"/>
    </xf>
    <xf numFmtId="186" fontId="8" fillId="0" borderId="18" xfId="6" applyNumberFormat="1" applyFont="1" applyFill="1" applyBorder="1" applyAlignment="1" applyProtection="1">
      <alignment vertical="center"/>
      <protection locked="0"/>
    </xf>
    <xf numFmtId="3" fontId="8" fillId="0" borderId="18" xfId="6" applyNumberFormat="1" applyFont="1" applyFill="1" applyBorder="1" applyAlignment="1" applyProtection="1">
      <alignment horizontal="right" vertical="center"/>
      <protection locked="0"/>
    </xf>
    <xf numFmtId="49" fontId="8" fillId="0" borderId="20" xfId="6" applyNumberFormat="1" applyFont="1" applyFill="1" applyBorder="1" applyAlignment="1">
      <alignment horizontal="center" vertical="center"/>
    </xf>
    <xf numFmtId="3" fontId="8" fillId="0" borderId="0" xfId="6" applyNumberFormat="1" applyFont="1" applyFill="1" applyBorder="1" applyAlignment="1" applyProtection="1">
      <alignment vertical="center"/>
      <protection locked="0"/>
    </xf>
    <xf numFmtId="3" fontId="8" fillId="0" borderId="0" xfId="6" applyNumberFormat="1" applyFont="1" applyFill="1" applyBorder="1" applyAlignment="1" applyProtection="1">
      <alignment horizontal="right" vertical="center"/>
      <protection locked="0"/>
    </xf>
    <xf numFmtId="0" fontId="21" fillId="0" borderId="0" xfId="7" applyFont="1" applyFill="1" applyAlignment="1">
      <alignment shrinkToFit="1"/>
    </xf>
    <xf numFmtId="0" fontId="6" fillId="0" borderId="0" xfId="7" applyFont="1" applyFill="1"/>
    <xf numFmtId="0" fontId="6" fillId="0" borderId="0" xfId="7" applyFont="1" applyFill="1" applyBorder="1" applyAlignment="1">
      <alignment vertical="center"/>
    </xf>
    <xf numFmtId="0" fontId="6" fillId="0" borderId="0" xfId="7" applyFont="1" applyFill="1" applyBorder="1"/>
    <xf numFmtId="38" fontId="7" fillId="0" borderId="1" xfId="1" applyFont="1" applyFill="1" applyBorder="1" applyAlignment="1">
      <alignment horizontal="right" vertical="center" shrinkToFit="1"/>
    </xf>
    <xf numFmtId="0" fontId="20" fillId="0" borderId="1" xfId="7" applyFont="1" applyFill="1" applyBorder="1" applyAlignment="1">
      <alignment horizontal="distributed" vertical="center" shrinkToFit="1"/>
    </xf>
    <xf numFmtId="181" fontId="7" fillId="0" borderId="0" xfId="7" applyNumberFormat="1" applyFont="1" applyFill="1" applyBorder="1" applyAlignment="1">
      <alignment horizontal="distributed" vertical="center"/>
    </xf>
    <xf numFmtId="181" fontId="7" fillId="0" borderId="5" xfId="7" applyNumberFormat="1" applyFont="1" applyFill="1" applyBorder="1" applyAlignment="1">
      <alignment horizontal="distributed" vertical="center"/>
    </xf>
    <xf numFmtId="189" fontId="7" fillId="0" borderId="0" xfId="1" applyNumberFormat="1" applyFont="1" applyFill="1" applyBorder="1" applyAlignment="1">
      <alignment horizontal="right" vertical="center" shrinkToFit="1"/>
    </xf>
    <xf numFmtId="181" fontId="20" fillId="0" borderId="4" xfId="7" applyNumberFormat="1" applyFont="1" applyFill="1" applyBorder="1" applyAlignment="1">
      <alignment horizontal="distributed" vertical="center" shrinkToFit="1"/>
    </xf>
    <xf numFmtId="181" fontId="6" fillId="0" borderId="0" xfId="7" applyNumberFormat="1" applyFont="1" applyFill="1" applyBorder="1"/>
    <xf numFmtId="181" fontId="6" fillId="0" borderId="0" xfId="7" applyNumberFormat="1" applyFont="1" applyFill="1"/>
    <xf numFmtId="0" fontId="6" fillId="0" borderId="5" xfId="7" applyFont="1" applyFill="1" applyBorder="1" applyAlignment="1">
      <alignment horizontal="distributed" vertical="center"/>
    </xf>
    <xf numFmtId="190" fontId="8" fillId="0" borderId="0" xfId="1" quotePrefix="1" applyNumberFormat="1" applyFont="1" applyFill="1" applyBorder="1" applyAlignment="1">
      <alignment vertical="center"/>
    </xf>
    <xf numFmtId="0" fontId="21" fillId="0" borderId="4" xfId="7" applyFont="1" applyFill="1" applyBorder="1" applyAlignment="1">
      <alignment horizontal="distributed" vertical="center" shrinkToFit="1"/>
    </xf>
    <xf numFmtId="181" fontId="6" fillId="0" borderId="5" xfId="7" applyNumberFormat="1" applyFont="1" applyFill="1" applyBorder="1" applyAlignment="1">
      <alignment horizontal="distributed" vertical="center"/>
    </xf>
    <xf numFmtId="189" fontId="8" fillId="0" borderId="0" xfId="1" quotePrefix="1" applyNumberFormat="1" applyFont="1" applyFill="1" applyBorder="1" applyAlignment="1">
      <alignment vertical="center"/>
    </xf>
    <xf numFmtId="181" fontId="21" fillId="0" borderId="4" xfId="7" applyNumberFormat="1" applyFont="1" applyFill="1" applyBorder="1" applyAlignment="1">
      <alignment horizontal="distributed" vertical="center" shrinkToFit="1"/>
    </xf>
    <xf numFmtId="181" fontId="6" fillId="0" borderId="25" xfId="7" applyNumberFormat="1" applyFont="1" applyFill="1" applyBorder="1"/>
    <xf numFmtId="181" fontId="6" fillId="0" borderId="27" xfId="7" applyNumberFormat="1" applyFont="1" applyFill="1" applyBorder="1" applyAlignment="1">
      <alignment horizontal="distributed" vertical="center"/>
    </xf>
    <xf numFmtId="189" fontId="8" fillId="0" borderId="25" xfId="1" quotePrefix="1" applyNumberFormat="1" applyFont="1" applyFill="1" applyBorder="1" applyAlignment="1">
      <alignment vertical="center"/>
    </xf>
    <xf numFmtId="181" fontId="21" fillId="0" borderId="24" xfId="7" applyNumberFormat="1" applyFont="1" applyFill="1" applyBorder="1" applyAlignment="1">
      <alignment horizontal="distributed" vertical="center" shrinkToFit="1"/>
    </xf>
    <xf numFmtId="38" fontId="8" fillId="0" borderId="0" xfId="1" quotePrefix="1" applyFont="1" applyFill="1" applyBorder="1" applyAlignment="1">
      <alignment horizontal="right" vertical="center"/>
    </xf>
    <xf numFmtId="186" fontId="8" fillId="0" borderId="0" xfId="1" quotePrefix="1" applyNumberFormat="1" applyFont="1" applyFill="1" applyBorder="1" applyAlignment="1">
      <alignment horizontal="right" vertical="center"/>
    </xf>
    <xf numFmtId="191" fontId="8" fillId="0" borderId="0" xfId="1" quotePrefix="1" applyNumberFormat="1" applyFont="1" applyFill="1" applyBorder="1" applyAlignment="1">
      <alignment horizontal="right" vertical="center"/>
    </xf>
    <xf numFmtId="0" fontId="21" fillId="0" borderId="4" xfId="7" applyNumberFormat="1" applyFont="1" applyFill="1" applyBorder="1" applyAlignment="1">
      <alignment horizontal="distributed" vertical="center" shrinkToFit="1"/>
    </xf>
    <xf numFmtId="186" fontId="8" fillId="0" borderId="0" xfId="1" quotePrefix="1" applyNumberFormat="1" applyFont="1" applyFill="1" applyBorder="1" applyAlignment="1">
      <alignment vertical="center"/>
    </xf>
    <xf numFmtId="191" fontId="8" fillId="0" borderId="0" xfId="1" quotePrefix="1" applyNumberFormat="1" applyFont="1" applyFill="1" applyBorder="1" applyAlignment="1">
      <alignment vertical="center"/>
    </xf>
    <xf numFmtId="0" fontId="22" fillId="0" borderId="4" xfId="7" applyFont="1" applyFill="1" applyBorder="1" applyAlignment="1">
      <alignment horizontal="distributed" vertical="center" shrinkToFit="1"/>
    </xf>
    <xf numFmtId="181" fontId="22" fillId="0" borderId="4" xfId="7" applyNumberFormat="1" applyFont="1" applyFill="1" applyBorder="1" applyAlignment="1">
      <alignment horizontal="distributed" vertical="center" shrinkToFit="1"/>
    </xf>
    <xf numFmtId="0" fontId="8" fillId="0" borderId="5" xfId="7" applyFont="1" applyFill="1" applyBorder="1" applyAlignment="1">
      <alignment horizontal="distributed" vertical="center"/>
    </xf>
    <xf numFmtId="181" fontId="22" fillId="0" borderId="24" xfId="7" applyNumberFormat="1" applyFont="1" applyFill="1" applyBorder="1" applyAlignment="1">
      <alignment horizontal="distributed" vertical="center" shrinkToFit="1"/>
    </xf>
    <xf numFmtId="181" fontId="6" fillId="0" borderId="18" xfId="7" applyNumberFormat="1" applyFont="1" applyFill="1" applyBorder="1"/>
    <xf numFmtId="181" fontId="6" fillId="0" borderId="19" xfId="7" applyNumberFormat="1" applyFont="1" applyFill="1" applyBorder="1" applyAlignment="1">
      <alignment horizontal="distributed" vertical="center"/>
    </xf>
    <xf numFmtId="189" fontId="8" fillId="0" borderId="18" xfId="1" quotePrefix="1" applyNumberFormat="1" applyFont="1" applyFill="1" applyBorder="1" applyAlignment="1">
      <alignment vertical="center"/>
    </xf>
    <xf numFmtId="181" fontId="21" fillId="0" borderId="20" xfId="7" applyNumberFormat="1" applyFont="1" applyFill="1" applyBorder="1" applyAlignment="1">
      <alignment horizontal="distributed" vertical="center" shrinkToFit="1"/>
    </xf>
    <xf numFmtId="0" fontId="21" fillId="0" borderId="28" xfId="7" applyFont="1" applyFill="1" applyBorder="1" applyAlignment="1">
      <alignment horizontal="distributed" vertical="center" shrinkToFit="1"/>
    </xf>
    <xf numFmtId="0" fontId="6" fillId="0" borderId="26" xfId="7" applyFont="1" applyFill="1" applyBorder="1"/>
    <xf numFmtId="0" fontId="6" fillId="0" borderId="31" xfId="7" applyFont="1" applyFill="1" applyBorder="1" applyAlignment="1">
      <alignment horizontal="distributed" vertical="center"/>
    </xf>
    <xf numFmtId="190" fontId="8" fillId="0" borderId="26" xfId="1" quotePrefix="1" applyNumberFormat="1" applyFont="1" applyFill="1" applyBorder="1" applyAlignment="1">
      <alignment vertical="center"/>
    </xf>
    <xf numFmtId="0" fontId="6" fillId="0" borderId="0" xfId="7" applyNumberFormat="1" applyFont="1" applyFill="1" applyBorder="1"/>
    <xf numFmtId="0" fontId="6" fillId="0" borderId="5" xfId="7" applyNumberFormat="1" applyFont="1" applyFill="1" applyBorder="1" applyAlignment="1">
      <alignment horizontal="distributed" vertical="center"/>
    </xf>
    <xf numFmtId="0" fontId="6" fillId="0" borderId="0" xfId="7" applyNumberFormat="1" applyFont="1" applyFill="1"/>
    <xf numFmtId="189" fontId="8" fillId="0" borderId="4" xfId="1" quotePrefix="1" applyNumberFormat="1" applyFont="1" applyFill="1" applyBorder="1" applyAlignment="1">
      <alignment vertical="center"/>
    </xf>
    <xf numFmtId="0" fontId="6" fillId="0" borderId="0" xfId="7" applyFont="1" applyFill="1" applyBorder="1" applyAlignment="1">
      <alignment horizontal="distributed" vertical="center" justifyLastLine="1"/>
    </xf>
    <xf numFmtId="181" fontId="6" fillId="0" borderId="25" xfId="7" applyNumberFormat="1" applyFont="1" applyFill="1" applyBorder="1" applyAlignment="1">
      <alignment horizontal="distributed" vertical="center" justifyLastLine="1"/>
    </xf>
    <xf numFmtId="38" fontId="6" fillId="0" borderId="0" xfId="8" applyFont="1" applyFill="1" applyAlignment="1">
      <alignment vertical="center"/>
    </xf>
    <xf numFmtId="0" fontId="4" fillId="0" borderId="0" xfId="6" applyFont="1" applyAlignment="1">
      <alignment horizontal="left" vertical="center"/>
    </xf>
    <xf numFmtId="0" fontId="4" fillId="0" borderId="0" xfId="6" applyFont="1" applyAlignment="1">
      <alignment vertical="center"/>
    </xf>
    <xf numFmtId="0" fontId="6" fillId="0" borderId="0" xfId="6" applyFont="1" applyAlignment="1">
      <alignment horizontal="left" vertical="center"/>
    </xf>
    <xf numFmtId="0" fontId="6" fillId="0" borderId="0" xfId="6" applyFont="1" applyAlignment="1">
      <alignment vertical="center"/>
    </xf>
    <xf numFmtId="0" fontId="6" fillId="0" borderId="0" xfId="6" applyFont="1" applyAlignment="1">
      <alignment horizontal="center" vertical="center"/>
    </xf>
    <xf numFmtId="0" fontId="6" fillId="0" borderId="10" xfId="6" applyFont="1" applyBorder="1" applyAlignment="1">
      <alignment vertical="center"/>
    </xf>
    <xf numFmtId="0" fontId="6" fillId="0" borderId="11" xfId="6" applyFont="1" applyBorder="1" applyAlignment="1">
      <alignment horizontal="distributed" vertical="center"/>
    </xf>
    <xf numFmtId="0" fontId="6" fillId="0" borderId="15" xfId="6" applyFont="1" applyBorder="1" applyAlignment="1">
      <alignment horizontal="distributed" vertical="center"/>
    </xf>
    <xf numFmtId="0" fontId="6" fillId="0" borderId="5" xfId="6" applyFont="1" applyBorder="1" applyAlignment="1">
      <alignment vertical="center"/>
    </xf>
    <xf numFmtId="0" fontId="6" fillId="0" borderId="33" xfId="6" applyFont="1" applyBorder="1" applyAlignment="1">
      <alignment horizontal="distributed" vertical="center"/>
    </xf>
    <xf numFmtId="0" fontId="6" fillId="0" borderId="4" xfId="6" applyFont="1" applyBorder="1" applyAlignment="1">
      <alignment horizontal="distributed" vertical="center"/>
    </xf>
    <xf numFmtId="0" fontId="6" fillId="0" borderId="7" xfId="6" applyFont="1" applyBorder="1" applyAlignment="1">
      <alignment vertical="center"/>
    </xf>
    <xf numFmtId="0" fontId="6" fillId="0" borderId="8" xfId="6" applyFont="1" applyBorder="1" applyAlignment="1">
      <alignment vertical="center"/>
    </xf>
    <xf numFmtId="0" fontId="6" fillId="0" borderId="16" xfId="6" applyFont="1" applyBorder="1" applyAlignment="1">
      <alignment horizontal="distributed" vertical="center"/>
    </xf>
    <xf numFmtId="0" fontId="6" fillId="0" borderId="6" xfId="6" applyFont="1" applyBorder="1" applyAlignment="1">
      <alignment horizontal="distributed" vertical="center"/>
    </xf>
    <xf numFmtId="3" fontId="7" fillId="0" borderId="0" xfId="6" applyNumberFormat="1" applyFont="1" applyAlignment="1">
      <alignment vertical="center"/>
    </xf>
    <xf numFmtId="4" fontId="7" fillId="0" borderId="0" xfId="6" applyNumberFormat="1" applyFont="1" applyAlignment="1">
      <alignment vertical="center"/>
    </xf>
    <xf numFmtId="0" fontId="6" fillId="0" borderId="0" xfId="6" applyFont="1" applyAlignment="1">
      <alignment horizontal="distributed" vertical="center"/>
    </xf>
    <xf numFmtId="3" fontId="6" fillId="0" borderId="0" xfId="6" applyNumberFormat="1" applyFont="1" applyAlignment="1">
      <alignment vertical="center"/>
    </xf>
    <xf numFmtId="4" fontId="6" fillId="0" borderId="0" xfId="6" applyNumberFormat="1" applyFont="1" applyAlignment="1">
      <alignment vertical="center"/>
    </xf>
    <xf numFmtId="0" fontId="6" fillId="0" borderId="18" xfId="6" applyFont="1" applyBorder="1" applyAlignment="1">
      <alignment horizontal="distributed" vertical="center"/>
    </xf>
    <xf numFmtId="186" fontId="6" fillId="0" borderId="18" xfId="6" applyNumberFormat="1" applyFont="1" applyBorder="1" applyAlignment="1">
      <alignment vertical="center"/>
    </xf>
    <xf numFmtId="0" fontId="4" fillId="0" borderId="0" xfId="3" applyFont="1" applyFill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distributed" vertical="center"/>
    </xf>
    <xf numFmtId="0" fontId="6" fillId="0" borderId="16" xfId="3" applyFont="1" applyFill="1" applyBorder="1" applyAlignment="1">
      <alignment horizontal="distributed" vertical="center"/>
    </xf>
    <xf numFmtId="0" fontId="6" fillId="0" borderId="2" xfId="3" applyFont="1" applyFill="1" applyBorder="1" applyAlignment="1">
      <alignment vertical="center"/>
    </xf>
    <xf numFmtId="0" fontId="6" fillId="0" borderId="3" xfId="3" applyFont="1" applyFill="1" applyBorder="1" applyAlignment="1">
      <alignment vertical="center"/>
    </xf>
    <xf numFmtId="0" fontId="6" fillId="0" borderId="5" xfId="3" applyFont="1" applyFill="1" applyBorder="1" applyAlignment="1">
      <alignment vertical="center"/>
    </xf>
    <xf numFmtId="193" fontId="14" fillId="0" borderId="0" xfId="4" applyNumberFormat="1" applyFont="1" applyFill="1" applyBorder="1" applyAlignment="1">
      <alignment vertical="center"/>
    </xf>
    <xf numFmtId="38" fontId="6" fillId="0" borderId="0" xfId="5" applyFont="1" applyAlignment="1">
      <alignment vertical="center"/>
    </xf>
    <xf numFmtId="38" fontId="6" fillId="0" borderId="0" xfId="5" applyFont="1" applyAlignment="1">
      <alignment horizontal="right" vertical="center"/>
    </xf>
    <xf numFmtId="186" fontId="6" fillId="0" borderId="0" xfId="5" applyNumberFormat="1" applyFont="1" applyAlignment="1">
      <alignment horizontal="right" vertical="center"/>
    </xf>
    <xf numFmtId="0" fontId="6" fillId="0" borderId="25" xfId="3" applyFont="1" applyFill="1" applyBorder="1" applyAlignment="1">
      <alignment vertical="center"/>
    </xf>
    <xf numFmtId="193" fontId="14" fillId="0" borderId="24" xfId="4" applyNumberFormat="1" applyFont="1" applyFill="1" applyBorder="1" applyAlignment="1">
      <alignment vertical="center"/>
    </xf>
    <xf numFmtId="38" fontId="6" fillId="0" borderId="25" xfId="5" applyFont="1" applyBorder="1" applyAlignment="1">
      <alignment vertical="center"/>
    </xf>
    <xf numFmtId="38" fontId="6" fillId="0" borderId="0" xfId="5" applyFont="1" applyFill="1" applyAlignment="1">
      <alignment vertical="center"/>
    </xf>
    <xf numFmtId="193" fontId="14" fillId="0" borderId="20" xfId="4" applyNumberFormat="1" applyFont="1" applyFill="1" applyBorder="1" applyAlignment="1">
      <alignment vertical="center"/>
    </xf>
    <xf numFmtId="38" fontId="6" fillId="0" borderId="18" xfId="5" applyFont="1" applyBorder="1" applyAlignment="1">
      <alignment vertical="center"/>
    </xf>
    <xf numFmtId="38" fontId="6" fillId="0" borderId="0" xfId="5" applyFont="1" applyBorder="1" applyAlignment="1">
      <alignment vertical="center"/>
    </xf>
    <xf numFmtId="193" fontId="28" fillId="0" borderId="0" xfId="4" applyNumberFormat="1" applyFont="1" applyFill="1" applyBorder="1" applyAlignment="1">
      <alignment vertical="center"/>
    </xf>
    <xf numFmtId="0" fontId="6" fillId="0" borderId="0" xfId="9" applyFont="1" applyFill="1" applyAlignment="1">
      <alignment vertical="center"/>
    </xf>
    <xf numFmtId="0" fontId="6" fillId="0" borderId="18" xfId="9" applyFont="1" applyFill="1" applyBorder="1" applyAlignment="1">
      <alignment vertical="center"/>
    </xf>
    <xf numFmtId="0" fontId="6" fillId="0" borderId="0" xfId="9" applyFont="1" applyFill="1" applyBorder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0" fontId="6" fillId="0" borderId="33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6" fillId="0" borderId="7" xfId="9" applyFont="1" applyFill="1" applyBorder="1" applyAlignment="1">
      <alignment vertical="center"/>
    </xf>
    <xf numFmtId="0" fontId="6" fillId="0" borderId="7" xfId="9" applyFont="1" applyFill="1" applyBorder="1" applyAlignment="1">
      <alignment horizontal="distributed" vertical="center"/>
    </xf>
    <xf numFmtId="0" fontId="6" fillId="0" borderId="8" xfId="9" applyFont="1" applyFill="1" applyBorder="1" applyAlignment="1">
      <alignment horizontal="center" vertical="center"/>
    </xf>
    <xf numFmtId="0" fontId="7" fillId="0" borderId="6" xfId="9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/>
    </xf>
    <xf numFmtId="0" fontId="8" fillId="0" borderId="16" xfId="9" applyFont="1" applyFill="1" applyBorder="1" applyAlignment="1">
      <alignment horizontal="center" vertical="center" wrapText="1"/>
    </xf>
    <xf numFmtId="0" fontId="6" fillId="0" borderId="7" xfId="9" applyFont="1" applyFill="1" applyBorder="1" applyAlignment="1">
      <alignment horizontal="center" vertical="center"/>
    </xf>
    <xf numFmtId="0" fontId="6" fillId="0" borderId="16" xfId="9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distributed" vertical="center"/>
    </xf>
    <xf numFmtId="0" fontId="7" fillId="0" borderId="4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distributed" vertical="center"/>
    </xf>
    <xf numFmtId="3" fontId="6" fillId="0" borderId="0" xfId="9" applyNumberFormat="1" applyFont="1" applyFill="1" applyBorder="1" applyAlignment="1">
      <alignment vertical="center" shrinkToFit="1"/>
    </xf>
    <xf numFmtId="3" fontId="7" fillId="0" borderId="0" xfId="9" applyNumberFormat="1" applyFont="1" applyFill="1" applyBorder="1" applyAlignment="1">
      <alignment horizontal="right" vertical="center" indent="1" shrinkToFit="1"/>
    </xf>
    <xf numFmtId="3" fontId="6" fillId="0" borderId="0" xfId="9" applyNumberFormat="1" applyFont="1" applyFill="1" applyBorder="1" applyAlignment="1">
      <alignment horizontal="right" vertical="center" indent="1" shrinkToFit="1"/>
    </xf>
    <xf numFmtId="0" fontId="6" fillId="0" borderId="0" xfId="9" applyFont="1" applyFill="1" applyBorder="1" applyAlignment="1">
      <alignment horizontal="distributed" vertical="center" shrinkToFit="1"/>
    </xf>
    <xf numFmtId="186" fontId="6" fillId="0" borderId="0" xfId="9" applyNumberFormat="1" applyFont="1" applyFill="1" applyBorder="1" applyAlignment="1">
      <alignment horizontal="right" vertical="center" shrinkToFit="1"/>
    </xf>
    <xf numFmtId="0" fontId="8" fillId="0" borderId="0" xfId="9" applyFont="1" applyFill="1" applyBorder="1" applyAlignment="1">
      <alignment horizontal="distributed" vertical="center" shrinkToFit="1"/>
    </xf>
    <xf numFmtId="0" fontId="8" fillId="0" borderId="18" xfId="9" applyFont="1" applyFill="1" applyBorder="1" applyAlignment="1">
      <alignment horizontal="distributed" vertical="center" shrinkToFit="1"/>
    </xf>
    <xf numFmtId="0" fontId="6" fillId="0" borderId="19" xfId="9" applyFont="1" applyFill="1" applyBorder="1" applyAlignment="1">
      <alignment horizontal="distributed" vertical="center"/>
    </xf>
    <xf numFmtId="3" fontId="6" fillId="0" borderId="18" xfId="9" applyNumberFormat="1" applyFont="1" applyFill="1" applyBorder="1" applyAlignment="1">
      <alignment vertical="center" shrinkToFi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21" fillId="0" borderId="34" xfId="3" applyFont="1" applyFill="1" applyBorder="1" applyAlignment="1">
      <alignment horizontal="center" vertical="center" shrinkToFit="1"/>
    </xf>
    <xf numFmtId="0" fontId="6" fillId="0" borderId="8" xfId="3" applyFont="1" applyFill="1" applyBorder="1" applyAlignment="1">
      <alignment horizontal="center" vertical="center" wrapText="1"/>
    </xf>
    <xf numFmtId="0" fontId="21" fillId="0" borderId="16" xfId="3" applyFont="1" applyFill="1" applyBorder="1" applyAlignment="1">
      <alignment horizontal="center" vertical="center" shrinkToFit="1"/>
    </xf>
    <xf numFmtId="0" fontId="7" fillId="0" borderId="2" xfId="3" applyFont="1" applyFill="1" applyBorder="1" applyAlignment="1">
      <alignment horizontal="center" vertical="center"/>
    </xf>
    <xf numFmtId="3" fontId="7" fillId="0" borderId="1" xfId="3" applyNumberFormat="1" applyFont="1" applyFill="1" applyBorder="1" applyAlignment="1">
      <alignment vertical="center"/>
    </xf>
    <xf numFmtId="3" fontId="7" fillId="0" borderId="2" xfId="3" applyNumberFormat="1" applyFont="1" applyFill="1" applyBorder="1" applyAlignment="1">
      <alignment vertical="center"/>
    </xf>
    <xf numFmtId="186" fontId="6" fillId="0" borderId="4" xfId="3" applyNumberFormat="1" applyFont="1" applyFill="1" applyBorder="1" applyAlignment="1">
      <alignment horizontal="right" vertical="center"/>
    </xf>
    <xf numFmtId="186" fontId="6" fillId="0" borderId="0" xfId="3" applyNumberFormat="1" applyFont="1" applyFill="1" applyAlignment="1">
      <alignment horizontal="right" vertical="center"/>
    </xf>
    <xf numFmtId="0" fontId="6" fillId="0" borderId="4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6" fillId="0" borderId="18" xfId="3" applyFont="1" applyFill="1" applyBorder="1" applyAlignment="1">
      <alignment horizontal="center" vertical="center"/>
    </xf>
    <xf numFmtId="0" fontId="6" fillId="0" borderId="20" xfId="3" applyFont="1" applyFill="1" applyBorder="1" applyAlignment="1">
      <alignment vertical="center"/>
    </xf>
    <xf numFmtId="186" fontId="6" fillId="0" borderId="18" xfId="3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vertical="center"/>
    </xf>
    <xf numFmtId="0" fontId="7" fillId="0" borderId="23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distributed" vertical="center"/>
    </xf>
    <xf numFmtId="0" fontId="6" fillId="0" borderId="4" xfId="3" applyFont="1" applyFill="1" applyBorder="1" applyAlignment="1">
      <alignment horizontal="distributed" vertical="center"/>
    </xf>
    <xf numFmtId="3" fontId="7" fillId="0" borderId="4" xfId="3" applyNumberFormat="1" applyFont="1" applyFill="1" applyBorder="1" applyAlignment="1">
      <alignment vertical="center"/>
    </xf>
    <xf numFmtId="0" fontId="8" fillId="0" borderId="4" xfId="3" applyFont="1" applyFill="1" applyBorder="1" applyAlignment="1">
      <alignment horizontal="distributed" vertical="center"/>
    </xf>
    <xf numFmtId="3" fontId="6" fillId="0" borderId="18" xfId="3" applyNumberFormat="1" applyFont="1" applyFill="1" applyBorder="1" applyAlignment="1">
      <alignment vertical="center"/>
    </xf>
    <xf numFmtId="0" fontId="8" fillId="0" borderId="20" xfId="3" applyFont="1" applyFill="1" applyBorder="1" applyAlignment="1">
      <alignment horizontal="distributed" vertical="center"/>
    </xf>
    <xf numFmtId="0" fontId="6" fillId="0" borderId="0" xfId="10" applyFont="1" applyFill="1" applyBorder="1" applyAlignment="1">
      <alignment vertical="center"/>
    </xf>
    <xf numFmtId="0" fontId="6" fillId="0" borderId="18" xfId="6" applyFont="1" applyBorder="1" applyAlignment="1">
      <alignment vertical="center"/>
    </xf>
    <xf numFmtId="0" fontId="6" fillId="0" borderId="9" xfId="6" applyFont="1" applyBorder="1" applyAlignment="1">
      <alignment horizontal="distributed" vertical="center"/>
    </xf>
    <xf numFmtId="0" fontId="6" fillId="0" borderId="33" xfId="3" applyFont="1" applyFill="1" applyBorder="1" applyAlignment="1">
      <alignment horizontal="center" vertical="center"/>
    </xf>
    <xf numFmtId="0" fontId="6" fillId="0" borderId="7" xfId="6" applyFont="1" applyBorder="1" applyAlignment="1">
      <alignment horizontal="distributed" vertical="center"/>
    </xf>
    <xf numFmtId="38" fontId="7" fillId="0" borderId="0" xfId="1" applyFont="1" applyAlignment="1">
      <alignment horizontal="right" vertical="center" indent="1"/>
    </xf>
    <xf numFmtId="0" fontId="19" fillId="0" borderId="4" xfId="6" applyFont="1" applyBorder="1" applyAlignment="1">
      <alignment horizontal="distributed" vertical="center"/>
    </xf>
    <xf numFmtId="0" fontId="7" fillId="0" borderId="0" xfId="6" applyFont="1" applyAlignment="1">
      <alignment vertical="center"/>
    </xf>
    <xf numFmtId="38" fontId="6" fillId="0" borderId="0" xfId="1" applyFont="1" applyAlignment="1">
      <alignment horizontal="right" vertical="center" indent="1"/>
    </xf>
    <xf numFmtId="0" fontId="8" fillId="0" borderId="4" xfId="6" applyFont="1" applyBorder="1" applyAlignment="1">
      <alignment horizontal="distributed" vertical="center"/>
    </xf>
    <xf numFmtId="186" fontId="6" fillId="0" borderId="0" xfId="1" applyNumberFormat="1" applyFont="1" applyAlignment="1">
      <alignment horizontal="right" vertical="center" indent="1"/>
    </xf>
    <xf numFmtId="0" fontId="6" fillId="0" borderId="0" xfId="6" applyFont="1" applyBorder="1" applyAlignment="1">
      <alignment horizontal="distributed" vertical="center"/>
    </xf>
    <xf numFmtId="38" fontId="6" fillId="0" borderId="0" xfId="1" applyFont="1" applyBorder="1" applyAlignment="1">
      <alignment horizontal="right" vertical="center" indent="1"/>
    </xf>
    <xf numFmtId="186" fontId="6" fillId="0" borderId="0" xfId="1" applyNumberFormat="1" applyFont="1" applyBorder="1" applyAlignment="1">
      <alignment horizontal="right" vertical="center" indent="1"/>
    </xf>
    <xf numFmtId="38" fontId="7" fillId="0" borderId="18" xfId="1" applyFont="1" applyBorder="1" applyAlignment="1">
      <alignment horizontal="right" vertical="center" indent="1"/>
    </xf>
    <xf numFmtId="186" fontId="7" fillId="0" borderId="18" xfId="1" applyNumberFormat="1" applyFont="1" applyBorder="1" applyAlignment="1">
      <alignment horizontal="right" vertical="center" indent="1"/>
    </xf>
    <xf numFmtId="0" fontId="8" fillId="0" borderId="20" xfId="6" applyFont="1" applyBorder="1" applyAlignment="1">
      <alignment horizontal="distributed" vertical="center"/>
    </xf>
    <xf numFmtId="3" fontId="7" fillId="0" borderId="4" xfId="6" applyNumberFormat="1" applyFont="1" applyBorder="1" applyAlignment="1">
      <alignment vertical="center"/>
    </xf>
    <xf numFmtId="3" fontId="7" fillId="0" borderId="2" xfId="6" applyNumberFormat="1" applyFont="1" applyBorder="1" applyAlignment="1">
      <alignment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3" fontId="12" fillId="0" borderId="0" xfId="3" applyNumberFormat="1" applyFont="1" applyFill="1" applyAlignment="1">
      <alignment vertical="center"/>
    </xf>
    <xf numFmtId="0" fontId="6" fillId="0" borderId="5" xfId="3" applyFont="1" applyFill="1" applyBorder="1" applyAlignment="1">
      <alignment horizontal="center" vertical="center"/>
    </xf>
    <xf numFmtId="3" fontId="9" fillId="0" borderId="0" xfId="3" applyNumberFormat="1" applyFont="1" applyFill="1" applyAlignment="1">
      <alignment vertical="center"/>
    </xf>
    <xf numFmtId="0" fontId="6" fillId="0" borderId="19" xfId="3" applyFont="1" applyFill="1" applyBorder="1" applyAlignment="1">
      <alignment horizontal="center" vertical="center"/>
    </xf>
    <xf numFmtId="3" fontId="12" fillId="0" borderId="18" xfId="3" applyNumberFormat="1" applyFont="1" applyFill="1" applyBorder="1" applyAlignment="1">
      <alignment vertical="center"/>
    </xf>
    <xf numFmtId="3" fontId="9" fillId="0" borderId="18" xfId="3" applyNumberFormat="1" applyFont="1" applyFill="1" applyBorder="1" applyAlignment="1">
      <alignment vertical="center"/>
    </xf>
    <xf numFmtId="0" fontId="8" fillId="0" borderId="0" xfId="11" applyFont="1" applyFill="1" applyBorder="1" applyAlignment="1">
      <alignment vertical="center"/>
    </xf>
    <xf numFmtId="0" fontId="8" fillId="0" borderId="0" xfId="11" applyFont="1" applyFill="1" applyAlignment="1">
      <alignment vertical="center"/>
    </xf>
    <xf numFmtId="0" fontId="6" fillId="0" borderId="10" xfId="3" applyFont="1" applyFill="1" applyBorder="1" applyAlignment="1">
      <alignment vertical="center"/>
    </xf>
    <xf numFmtId="0" fontId="6" fillId="0" borderId="12" xfId="3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6" fillId="0" borderId="6" xfId="3" applyFont="1" applyFill="1" applyBorder="1" applyAlignment="1">
      <alignment vertical="center"/>
    </xf>
    <xf numFmtId="0" fontId="6" fillId="0" borderId="8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distributed" vertical="center"/>
    </xf>
    <xf numFmtId="190" fontId="7" fillId="0" borderId="0" xfId="3" applyNumberFormat="1" applyFont="1" applyFill="1" applyAlignment="1">
      <alignment horizontal="right" vertical="center"/>
    </xf>
    <xf numFmtId="0" fontId="6" fillId="0" borderId="0" xfId="3" applyFont="1" applyFill="1" applyBorder="1" applyAlignment="1">
      <alignment horizontal="right" vertical="center"/>
    </xf>
    <xf numFmtId="0" fontId="7" fillId="0" borderId="5" xfId="3" applyFont="1" applyFill="1" applyBorder="1" applyAlignment="1">
      <alignment horizontal="distributed" vertical="center"/>
    </xf>
    <xf numFmtId="190" fontId="6" fillId="0" borderId="0" xfId="3" applyNumberFormat="1" applyFont="1" applyFill="1" applyAlignment="1">
      <alignment horizontal="right" vertical="center"/>
    </xf>
    <xf numFmtId="0" fontId="6" fillId="0" borderId="18" xfId="3" applyFont="1" applyFill="1" applyBorder="1" applyAlignment="1">
      <alignment horizontal="distributed" vertical="center"/>
    </xf>
    <xf numFmtId="0" fontId="6" fillId="0" borderId="18" xfId="3" applyFont="1" applyFill="1" applyBorder="1" applyAlignment="1">
      <alignment horizontal="right" vertical="center"/>
    </xf>
    <xf numFmtId="0" fontId="6" fillId="0" borderId="19" xfId="3" applyFont="1" applyFill="1" applyBorder="1" applyAlignment="1">
      <alignment vertical="center"/>
    </xf>
    <xf numFmtId="190" fontId="7" fillId="0" borderId="18" xfId="3" applyNumberFormat="1" applyFont="1" applyFill="1" applyBorder="1" applyAlignment="1">
      <alignment horizontal="right" vertical="center"/>
    </xf>
    <xf numFmtId="190" fontId="6" fillId="0" borderId="18" xfId="3" applyNumberFormat="1" applyFont="1" applyFill="1" applyBorder="1" applyAlignment="1">
      <alignment horizontal="right" vertical="center"/>
    </xf>
    <xf numFmtId="0" fontId="7" fillId="0" borderId="0" xfId="12" applyFont="1" applyFill="1" applyBorder="1" applyAlignment="1">
      <alignment vertical="center"/>
    </xf>
    <xf numFmtId="0" fontId="6" fillId="0" borderId="0" xfId="12" applyFont="1" applyFill="1" applyBorder="1" applyAlignment="1">
      <alignment vertical="center"/>
    </xf>
    <xf numFmtId="0" fontId="6" fillId="0" borderId="0" xfId="12" applyFont="1" applyFill="1" applyAlignment="1">
      <alignment vertical="center"/>
    </xf>
    <xf numFmtId="0" fontId="19" fillId="0" borderId="0" xfId="11" applyFont="1" applyFill="1" applyAlignment="1">
      <alignment vertical="center"/>
    </xf>
    <xf numFmtId="0" fontId="6" fillId="0" borderId="0" xfId="12" applyFont="1" applyFill="1" applyBorder="1" applyAlignment="1">
      <alignment horizontal="center" vertical="center"/>
    </xf>
    <xf numFmtId="190" fontId="12" fillId="0" borderId="1" xfId="6" applyNumberFormat="1" applyFont="1" applyBorder="1" applyAlignment="1">
      <alignment horizontal="right" vertical="center"/>
    </xf>
    <xf numFmtId="0" fontId="12" fillId="0" borderId="0" xfId="6" applyFont="1" applyAlignment="1">
      <alignment horizontal="distributed" vertical="center"/>
    </xf>
    <xf numFmtId="190" fontId="12" fillId="0" borderId="4" xfId="6" applyNumberFormat="1" applyFont="1" applyBorder="1" applyAlignment="1">
      <alignment vertical="center"/>
    </xf>
    <xf numFmtId="0" fontId="9" fillId="0" borderId="0" xfId="6" applyFont="1" applyAlignment="1">
      <alignment horizontal="distributed" vertical="center"/>
    </xf>
    <xf numFmtId="190" fontId="9" fillId="0" borderId="4" xfId="6" applyNumberFormat="1" applyFont="1" applyBorder="1" applyAlignment="1">
      <alignment vertical="center"/>
    </xf>
    <xf numFmtId="0" fontId="9" fillId="0" borderId="18" xfId="6" applyFont="1" applyBorder="1" applyAlignment="1">
      <alignment horizontal="distributed" vertical="center"/>
    </xf>
    <xf numFmtId="190" fontId="12" fillId="0" borderId="20" xfId="6" applyNumberFormat="1" applyFont="1" applyBorder="1" applyAlignment="1">
      <alignment vertical="center"/>
    </xf>
    <xf numFmtId="0" fontId="6" fillId="0" borderId="17" xfId="3" applyFont="1" applyFill="1" applyBorder="1" applyAlignment="1">
      <alignment horizontal="distributed" vertical="center"/>
    </xf>
    <xf numFmtId="3" fontId="7" fillId="0" borderId="0" xfId="3" applyNumberFormat="1" applyFont="1" applyFill="1" applyAlignment="1">
      <alignment horizontal="right" vertical="center" indent="1"/>
    </xf>
    <xf numFmtId="3" fontId="7" fillId="0" borderId="0" xfId="3" applyNumberFormat="1" applyFont="1" applyFill="1" applyBorder="1" applyAlignment="1">
      <alignment horizontal="right" vertical="center" indent="1"/>
    </xf>
    <xf numFmtId="3" fontId="6" fillId="0" borderId="0" xfId="3" applyNumberFormat="1" applyFont="1" applyFill="1" applyAlignment="1">
      <alignment vertical="center"/>
    </xf>
    <xf numFmtId="3" fontId="6" fillId="0" borderId="0" xfId="3" applyNumberFormat="1" applyFont="1" applyFill="1" applyAlignment="1">
      <alignment horizontal="right" vertical="center" indent="1"/>
    </xf>
    <xf numFmtId="3" fontId="6" fillId="0" borderId="0" xfId="3" applyNumberFormat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vertical="center"/>
    </xf>
    <xf numFmtId="39" fontId="16" fillId="0" borderId="0" xfId="0" applyNumberFormat="1" applyFont="1" applyAlignment="1">
      <alignment vertical="center"/>
    </xf>
    <xf numFmtId="0" fontId="7" fillId="0" borderId="0" xfId="3" applyFont="1" applyFill="1" applyBorder="1" applyAlignment="1">
      <alignment vertical="center" shrinkToFit="1"/>
    </xf>
    <xf numFmtId="3" fontId="6" fillId="0" borderId="0" xfId="3" applyNumberFormat="1" applyFont="1" applyFill="1" applyAlignment="1">
      <alignment horizontal="right" vertical="center"/>
    </xf>
    <xf numFmtId="38" fontId="6" fillId="0" borderId="0" xfId="3" applyNumberFormat="1" applyFont="1" applyFill="1" applyBorder="1" applyAlignment="1">
      <alignment vertical="center"/>
    </xf>
    <xf numFmtId="40" fontId="6" fillId="0" borderId="0" xfId="3" applyNumberFormat="1" applyFont="1" applyFill="1" applyBorder="1" applyAlignment="1">
      <alignment vertical="center"/>
    </xf>
    <xf numFmtId="38" fontId="6" fillId="0" borderId="0" xfId="3" applyNumberFormat="1" applyFont="1" applyFill="1" applyAlignment="1">
      <alignment vertical="center"/>
    </xf>
    <xf numFmtId="38" fontId="6" fillId="0" borderId="18" xfId="3" applyNumberFormat="1" applyFont="1" applyFill="1" applyBorder="1" applyAlignment="1">
      <alignment vertical="center"/>
    </xf>
    <xf numFmtId="40" fontId="6" fillId="0" borderId="18" xfId="3" applyNumberFormat="1" applyFont="1" applyFill="1" applyBorder="1" applyAlignment="1">
      <alignment vertical="center"/>
    </xf>
    <xf numFmtId="0" fontId="4" fillId="0" borderId="0" xfId="11" applyFont="1" applyFill="1" applyAlignment="1">
      <alignment vertical="center"/>
    </xf>
    <xf numFmtId="0" fontId="4" fillId="0" borderId="0" xfId="12" applyNumberFormat="1" applyFont="1" applyFill="1" applyAlignment="1"/>
    <xf numFmtId="0" fontId="6" fillId="0" borderId="18" xfId="12" applyNumberFormat="1" applyFont="1" applyFill="1" applyBorder="1" applyAlignment="1">
      <alignment vertical="center"/>
    </xf>
    <xf numFmtId="0" fontId="8" fillId="0" borderId="0" xfId="11" applyFont="1" applyFill="1" applyBorder="1" applyAlignment="1">
      <alignment horizontal="center" vertical="center"/>
    </xf>
    <xf numFmtId="0" fontId="8" fillId="0" borderId="34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177" fontId="6" fillId="0" borderId="16" xfId="12" applyNumberFormat="1" applyFont="1" applyFill="1" applyBorder="1" applyAlignment="1">
      <alignment horizontal="right" vertical="center"/>
    </xf>
    <xf numFmtId="177" fontId="6" fillId="0" borderId="6" xfId="12" applyNumberFormat="1" applyFont="1" applyFill="1" applyBorder="1" applyAlignment="1">
      <alignment horizontal="right" vertical="center"/>
    </xf>
    <xf numFmtId="0" fontId="8" fillId="0" borderId="0" xfId="11" applyFont="1" applyFill="1" applyBorder="1" applyAlignment="1">
      <alignment horizontal="center" vertical="center" wrapText="1"/>
    </xf>
    <xf numFmtId="0" fontId="21" fillId="0" borderId="0" xfId="11" applyFont="1" applyFill="1" applyBorder="1" applyAlignment="1">
      <alignment horizontal="center" vertical="center" wrapText="1"/>
    </xf>
    <xf numFmtId="3" fontId="6" fillId="0" borderId="4" xfId="12" applyNumberFormat="1" applyFont="1" applyFill="1" applyBorder="1" applyAlignment="1">
      <alignment horizontal="center" vertical="center"/>
    </xf>
    <xf numFmtId="177" fontId="6" fillId="0" borderId="0" xfId="12" applyNumberFormat="1" applyFont="1" applyFill="1" applyBorder="1" applyAlignment="1">
      <alignment horizontal="center" vertical="center"/>
    </xf>
    <xf numFmtId="3" fontId="6" fillId="0" borderId="0" xfId="12" applyNumberFormat="1" applyFont="1" applyFill="1" applyBorder="1" applyAlignment="1">
      <alignment horizontal="center" vertical="center"/>
    </xf>
    <xf numFmtId="0" fontId="8" fillId="0" borderId="0" xfId="11" applyFont="1" applyFill="1" applyBorder="1" applyAlignment="1">
      <alignment horizontal="distributed" vertical="center"/>
    </xf>
    <xf numFmtId="194" fontId="6" fillId="0" borderId="0" xfId="12" applyNumberFormat="1" applyFont="1" applyFill="1" applyBorder="1" applyAlignment="1">
      <alignment horizontal="center" vertical="center"/>
    </xf>
    <xf numFmtId="195" fontId="8" fillId="0" borderId="0" xfId="11" applyNumberFormat="1" applyFont="1" applyFill="1" applyBorder="1" applyAlignment="1">
      <alignment vertical="center"/>
    </xf>
    <xf numFmtId="3" fontId="7" fillId="0" borderId="20" xfId="12" applyNumberFormat="1" applyFont="1" applyFill="1" applyBorder="1" applyAlignment="1">
      <alignment horizontal="center" vertical="center"/>
    </xf>
    <xf numFmtId="177" fontId="7" fillId="0" borderId="18" xfId="12" applyNumberFormat="1" applyFont="1" applyFill="1" applyBorder="1" applyAlignment="1">
      <alignment horizontal="center" vertical="center"/>
    </xf>
    <xf numFmtId="3" fontId="7" fillId="0" borderId="18" xfId="12" applyNumberFormat="1" applyFont="1" applyFill="1" applyBorder="1" applyAlignment="1">
      <alignment horizontal="center" vertical="center"/>
    </xf>
    <xf numFmtId="177" fontId="6" fillId="0" borderId="18" xfId="12" applyNumberFormat="1" applyFont="1" applyFill="1" applyBorder="1" applyAlignment="1">
      <alignment horizontal="center" vertical="center"/>
    </xf>
    <xf numFmtId="195" fontId="11" fillId="0" borderId="0" xfId="4" applyNumberFormat="1" applyFont="1" applyFill="1" applyBorder="1" applyAlignment="1">
      <alignment vertical="center"/>
    </xf>
    <xf numFmtId="49" fontId="7" fillId="0" borderId="0" xfId="12" applyNumberFormat="1" applyFont="1" applyFill="1" applyBorder="1" applyAlignment="1">
      <alignment horizontal="center" vertical="center"/>
    </xf>
    <xf numFmtId="3" fontId="7" fillId="0" borderId="0" xfId="12" applyNumberFormat="1" applyFont="1" applyFill="1" applyBorder="1" applyAlignment="1">
      <alignment vertical="center"/>
    </xf>
    <xf numFmtId="177" fontId="7" fillId="0" borderId="0" xfId="12" applyNumberFormat="1" applyFont="1" applyFill="1" applyBorder="1" applyAlignment="1">
      <alignment vertical="center"/>
    </xf>
    <xf numFmtId="0" fontId="8" fillId="0" borderId="0" xfId="11" applyFont="1" applyFill="1" applyBorder="1" applyAlignment="1"/>
    <xf numFmtId="0" fontId="19" fillId="0" borderId="0" xfId="11" applyFont="1" applyFill="1" applyBorder="1" applyAlignment="1">
      <alignment vertical="center"/>
    </xf>
    <xf numFmtId="0" fontId="19" fillId="0" borderId="0" xfId="11" applyFont="1" applyFill="1" applyBorder="1" applyAlignment="1">
      <alignment horizontal="center" vertical="center"/>
    </xf>
    <xf numFmtId="195" fontId="30" fillId="0" borderId="0" xfId="4" applyNumberFormat="1" applyFont="1" applyFill="1" applyBorder="1" applyAlignment="1">
      <alignment horizontal="right" vertical="center"/>
    </xf>
    <xf numFmtId="195" fontId="30" fillId="0" borderId="0" xfId="4" applyNumberFormat="1" applyFont="1" applyFill="1" applyBorder="1" applyAlignment="1">
      <alignment vertical="center"/>
    </xf>
    <xf numFmtId="0" fontId="6" fillId="0" borderId="0" xfId="11" applyFont="1" applyFill="1" applyBorder="1" applyAlignment="1">
      <alignment vertical="center"/>
    </xf>
    <xf numFmtId="193" fontId="11" fillId="0" borderId="0" xfId="4" applyNumberFormat="1" applyFont="1" applyFill="1" applyBorder="1" applyAlignment="1">
      <alignment vertical="center"/>
    </xf>
    <xf numFmtId="0" fontId="8" fillId="0" borderId="18" xfId="11" applyFont="1" applyFill="1" applyBorder="1" applyAlignment="1">
      <alignment horizontal="center" vertical="center"/>
    </xf>
    <xf numFmtId="0" fontId="8" fillId="0" borderId="18" xfId="11" applyFont="1" applyFill="1" applyBorder="1" applyAlignment="1">
      <alignment vertical="center"/>
    </xf>
    <xf numFmtId="0" fontId="8" fillId="0" borderId="21" xfId="11" applyFont="1" applyFill="1" applyBorder="1" applyAlignment="1">
      <alignment horizontal="center" vertical="center"/>
    </xf>
    <xf numFmtId="0" fontId="8" fillId="0" borderId="17" xfId="11" applyFont="1" applyFill="1" applyBorder="1" applyAlignment="1">
      <alignment horizontal="center" vertical="center"/>
    </xf>
    <xf numFmtId="0" fontId="8" fillId="0" borderId="17" xfId="11" applyFont="1" applyFill="1" applyBorder="1" applyAlignment="1">
      <alignment horizontal="center" vertical="center" wrapText="1"/>
    </xf>
    <xf numFmtId="0" fontId="21" fillId="0" borderId="21" xfId="11" applyFont="1" applyFill="1" applyBorder="1" applyAlignment="1">
      <alignment horizontal="center" vertical="center" wrapText="1"/>
    </xf>
    <xf numFmtId="0" fontId="8" fillId="0" borderId="2" xfId="11" applyFont="1" applyFill="1" applyBorder="1" applyAlignment="1">
      <alignment vertical="center"/>
    </xf>
    <xf numFmtId="0" fontId="8" fillId="0" borderId="4" xfId="11" applyFont="1" applyFill="1" applyBorder="1" applyAlignment="1">
      <alignment horizontal="center" vertical="center"/>
    </xf>
    <xf numFmtId="195" fontId="8" fillId="0" borderId="4" xfId="11" applyNumberFormat="1" applyFont="1" applyFill="1" applyBorder="1" applyAlignment="1">
      <alignment vertical="center"/>
    </xf>
    <xf numFmtId="195" fontId="8" fillId="0" borderId="0" xfId="11" applyNumberFormat="1" applyFont="1" applyFill="1" applyAlignment="1">
      <alignment vertical="center"/>
    </xf>
    <xf numFmtId="195" fontId="11" fillId="0" borderId="4" xfId="4" applyNumberFormat="1" applyFont="1" applyFill="1" applyBorder="1" applyAlignment="1">
      <alignment vertical="center"/>
    </xf>
    <xf numFmtId="195" fontId="30" fillId="0" borderId="4" xfId="4" applyNumberFormat="1" applyFont="1" applyFill="1" applyBorder="1" applyAlignment="1">
      <alignment horizontal="right" vertical="center"/>
    </xf>
    <xf numFmtId="195" fontId="30" fillId="0" borderId="4" xfId="4" applyNumberFormat="1" applyFont="1" applyFill="1" applyBorder="1" applyAlignment="1">
      <alignment vertical="center"/>
    </xf>
    <xf numFmtId="195" fontId="11" fillId="0" borderId="20" xfId="4" applyNumberFormat="1" applyFont="1" applyFill="1" applyBorder="1" applyAlignment="1">
      <alignment vertical="center"/>
    </xf>
    <xf numFmtId="195" fontId="11" fillId="0" borderId="18" xfId="4" applyNumberFormat="1" applyFont="1" applyFill="1" applyBorder="1" applyAlignment="1">
      <alignment vertical="center"/>
    </xf>
    <xf numFmtId="0" fontId="21" fillId="0" borderId="0" xfId="6" applyFont="1" applyAlignment="1">
      <alignment vertical="center"/>
    </xf>
    <xf numFmtId="0" fontId="4" fillId="0" borderId="0" xfId="6" applyFont="1" applyAlignment="1">
      <alignment horizontal="center" vertical="center"/>
    </xf>
    <xf numFmtId="0" fontId="6" fillId="0" borderId="18" xfId="6" applyFont="1" applyBorder="1" applyAlignment="1">
      <alignment horizontal="center" vertical="center"/>
    </xf>
    <xf numFmtId="0" fontId="22" fillId="0" borderId="0" xfId="6" applyFont="1" applyAlignment="1">
      <alignment vertical="center"/>
    </xf>
    <xf numFmtId="0" fontId="22" fillId="0" borderId="0" xfId="6" applyFont="1" applyBorder="1" applyAlignment="1">
      <alignment vertical="center"/>
    </xf>
    <xf numFmtId="0" fontId="31" fillId="0" borderId="35" xfId="6" applyFont="1" applyBorder="1" applyAlignment="1">
      <alignment horizontal="distributed" vertical="center"/>
    </xf>
    <xf numFmtId="3" fontId="31" fillId="0" borderId="36" xfId="6" applyNumberFormat="1" applyFont="1" applyBorder="1" applyAlignment="1">
      <alignment horizontal="right" vertical="center" shrinkToFit="1"/>
    </xf>
    <xf numFmtId="3" fontId="31" fillId="0" borderId="35" xfId="6" applyNumberFormat="1" applyFont="1" applyBorder="1" applyAlignment="1">
      <alignment horizontal="right" vertical="center" shrinkToFit="1"/>
    </xf>
    <xf numFmtId="0" fontId="20" fillId="0" borderId="0" xfId="6" applyFont="1" applyAlignment="1">
      <alignment vertical="center"/>
    </xf>
    <xf numFmtId="3" fontId="22" fillId="0" borderId="4" xfId="6" applyNumberFormat="1" applyFont="1" applyBorder="1" applyAlignment="1">
      <alignment horizontal="right" vertical="center" shrinkToFit="1"/>
    </xf>
    <xf numFmtId="195" fontId="22" fillId="0" borderId="0" xfId="6" applyNumberFormat="1" applyFont="1" applyAlignment="1">
      <alignment horizontal="right" vertical="center" shrinkToFit="1"/>
    </xf>
    <xf numFmtId="195" fontId="22" fillId="0" borderId="0" xfId="6" applyNumberFormat="1" applyFont="1" applyBorder="1" applyAlignment="1">
      <alignment horizontal="right" vertical="center" shrinkToFit="1"/>
    </xf>
    <xf numFmtId="3" fontId="22" fillId="0" borderId="0" xfId="6" applyNumberFormat="1" applyFont="1" applyAlignment="1">
      <alignment horizontal="right" vertical="center" shrinkToFit="1"/>
    </xf>
    <xf numFmtId="0" fontId="22" fillId="0" borderId="0" xfId="6" applyFont="1" applyAlignment="1">
      <alignment horizontal="right" vertical="center" shrinkToFit="1"/>
    </xf>
    <xf numFmtId="3" fontId="22" fillId="0" borderId="0" xfId="6" applyNumberFormat="1" applyFont="1" applyBorder="1" applyAlignment="1">
      <alignment horizontal="right" vertical="center" shrinkToFit="1"/>
    </xf>
    <xf numFmtId="0" fontId="22" fillId="0" borderId="27" xfId="6" applyFont="1" applyBorder="1" applyAlignment="1">
      <alignment vertical="center"/>
    </xf>
    <xf numFmtId="3" fontId="22" fillId="0" borderId="24" xfId="6" applyNumberFormat="1" applyFont="1" applyBorder="1" applyAlignment="1">
      <alignment horizontal="right" vertical="center" shrinkToFit="1"/>
    </xf>
    <xf numFmtId="195" fontId="22" fillId="0" borderId="25" xfId="6" applyNumberFormat="1" applyFont="1" applyBorder="1" applyAlignment="1">
      <alignment horizontal="right" vertical="center" shrinkToFit="1"/>
    </xf>
    <xf numFmtId="3" fontId="22" fillId="0" borderId="25" xfId="6" applyNumberFormat="1" applyFont="1" applyBorder="1" applyAlignment="1">
      <alignment horizontal="right" vertical="center" shrinkToFit="1"/>
    </xf>
    <xf numFmtId="0" fontId="22" fillId="0" borderId="25" xfId="6" applyFont="1" applyBorder="1" applyAlignment="1">
      <alignment horizontal="right" vertical="center" shrinkToFit="1"/>
    </xf>
    <xf numFmtId="0" fontId="22" fillId="0" borderId="25" xfId="6" applyFont="1" applyBorder="1" applyAlignment="1">
      <alignment vertical="center"/>
    </xf>
    <xf numFmtId="0" fontId="22" fillId="0" borderId="37" xfId="6" applyFont="1" applyBorder="1" applyAlignment="1">
      <alignment vertical="center"/>
    </xf>
    <xf numFmtId="3" fontId="22" fillId="0" borderId="38" xfId="6" applyNumberFormat="1" applyFont="1" applyBorder="1" applyAlignment="1">
      <alignment horizontal="right" vertical="center" shrinkToFit="1"/>
    </xf>
    <xf numFmtId="195" fontId="22" fillId="0" borderId="37" xfId="6" applyNumberFormat="1" applyFont="1" applyBorder="1" applyAlignment="1">
      <alignment horizontal="right" vertical="center" shrinkToFit="1"/>
    </xf>
    <xf numFmtId="3" fontId="22" fillId="0" borderId="37" xfId="6" applyNumberFormat="1" applyFont="1" applyBorder="1" applyAlignment="1">
      <alignment horizontal="right" vertical="center" shrinkToFit="1"/>
    </xf>
    <xf numFmtId="0" fontId="22" fillId="0" borderId="37" xfId="6" applyFont="1" applyBorder="1" applyAlignment="1">
      <alignment horizontal="right" vertical="center" shrinkToFit="1"/>
    </xf>
    <xf numFmtId="0" fontId="31" fillId="0" borderId="39" xfId="6" applyFont="1" applyBorder="1" applyAlignment="1">
      <alignment vertical="center"/>
    </xf>
    <xf numFmtId="3" fontId="31" fillId="0" borderId="40" xfId="6" applyNumberFormat="1" applyFont="1" applyBorder="1" applyAlignment="1">
      <alignment horizontal="right" vertical="center" shrinkToFit="1"/>
    </xf>
    <xf numFmtId="3" fontId="31" fillId="0" borderId="39" xfId="6" applyNumberFormat="1" applyFont="1" applyBorder="1" applyAlignment="1">
      <alignment horizontal="right" vertical="center" shrinkToFit="1"/>
    </xf>
    <xf numFmtId="0" fontId="22" fillId="0" borderId="18" xfId="6" applyFont="1" applyBorder="1" applyAlignment="1">
      <alignment vertical="center"/>
    </xf>
    <xf numFmtId="3" fontId="22" fillId="0" borderId="20" xfId="6" applyNumberFormat="1" applyFont="1" applyBorder="1" applyAlignment="1">
      <alignment horizontal="right" vertical="center" shrinkToFit="1"/>
    </xf>
    <xf numFmtId="195" fontId="22" fillId="0" borderId="18" xfId="6" applyNumberFormat="1" applyFont="1" applyBorder="1" applyAlignment="1">
      <alignment horizontal="right" vertical="center" shrinkToFit="1"/>
    </xf>
    <xf numFmtId="3" fontId="22" fillId="0" borderId="18" xfId="6" applyNumberFormat="1" applyFont="1" applyBorder="1" applyAlignment="1">
      <alignment horizontal="right" vertical="center" shrinkToFit="1"/>
    </xf>
    <xf numFmtId="0" fontId="22" fillId="0" borderId="18" xfId="6" applyFont="1" applyBorder="1" applyAlignment="1">
      <alignment horizontal="right" vertical="center" shrinkToFit="1"/>
    </xf>
    <xf numFmtId="0" fontId="21" fillId="0" borderId="0" xfId="6" applyFont="1" applyBorder="1" applyAlignment="1">
      <alignment vertical="center"/>
    </xf>
    <xf numFmtId="0" fontId="4" fillId="0" borderId="0" xfId="6" applyFont="1" applyAlignment="1">
      <alignment horizontal="right" vertical="center"/>
    </xf>
    <xf numFmtId="0" fontId="21" fillId="0" borderId="9" xfId="6" applyFont="1" applyBorder="1" applyAlignment="1">
      <alignment vertical="center"/>
    </xf>
    <xf numFmtId="0" fontId="21" fillId="0" borderId="32" xfId="6" applyFont="1" applyBorder="1" applyAlignment="1">
      <alignment horizontal="distributed" vertical="center" wrapText="1"/>
    </xf>
    <xf numFmtId="0" fontId="21" fillId="0" borderId="22" xfId="6" applyFont="1" applyBorder="1" applyAlignment="1">
      <alignment horizontal="distributed" vertical="center" wrapText="1"/>
    </xf>
    <xf numFmtId="0" fontId="21" fillId="0" borderId="32" xfId="6" applyFont="1" applyBorder="1" applyAlignment="1">
      <alignment horizontal="distributed" vertical="center"/>
    </xf>
    <xf numFmtId="0" fontId="21" fillId="0" borderId="34" xfId="6" applyFont="1" applyBorder="1" applyAlignment="1">
      <alignment horizontal="distributed" vertical="center"/>
    </xf>
    <xf numFmtId="0" fontId="21" fillId="0" borderId="1" xfId="6" applyFont="1" applyBorder="1" applyAlignment="1">
      <alignment horizontal="distributed" vertical="center"/>
    </xf>
    <xf numFmtId="0" fontId="21" fillId="0" borderId="33" xfId="6" applyFont="1" applyBorder="1" applyAlignment="1">
      <alignment horizontal="distributed" vertical="center"/>
    </xf>
    <xf numFmtId="0" fontId="23" fillId="0" borderId="4" xfId="6" applyFont="1" applyBorder="1" applyAlignment="1">
      <alignment horizontal="distributed" vertical="center"/>
    </xf>
    <xf numFmtId="0" fontId="21" fillId="0" borderId="4" xfId="6" applyFont="1" applyBorder="1" applyAlignment="1">
      <alignment horizontal="distributed" vertical="center"/>
    </xf>
    <xf numFmtId="0" fontId="21" fillId="0" borderId="5" xfId="6" applyFont="1" applyBorder="1" applyAlignment="1">
      <alignment vertical="center"/>
    </xf>
    <xf numFmtId="0" fontId="23" fillId="0" borderId="4" xfId="6" applyFont="1" applyBorder="1" applyAlignment="1">
      <alignment vertical="center" shrinkToFit="1"/>
    </xf>
    <xf numFmtId="0" fontId="21" fillId="0" borderId="7" xfId="6" applyFont="1" applyBorder="1" applyAlignment="1">
      <alignment vertical="center"/>
    </xf>
    <xf numFmtId="0" fontId="21" fillId="0" borderId="16" xfId="6" applyFont="1" applyBorder="1" applyAlignment="1">
      <alignment horizontal="distributed" vertical="center"/>
    </xf>
    <xf numFmtId="0" fontId="23" fillId="0" borderId="6" xfId="6" applyFont="1" applyBorder="1" applyAlignment="1">
      <alignment horizontal="distributed" vertical="center"/>
    </xf>
    <xf numFmtId="0" fontId="21" fillId="0" borderId="6" xfId="6" applyFont="1" applyBorder="1" applyAlignment="1">
      <alignment horizontal="distributed" vertical="center"/>
    </xf>
    <xf numFmtId="38" fontId="20" fillId="0" borderId="36" xfId="1" applyFont="1" applyBorder="1" applyAlignment="1">
      <alignment horizontal="right" vertical="center"/>
    </xf>
    <xf numFmtId="38" fontId="20" fillId="0" borderId="35" xfId="1" applyFont="1" applyBorder="1" applyAlignment="1">
      <alignment horizontal="right" vertical="center"/>
    </xf>
    <xf numFmtId="38" fontId="20" fillId="0" borderId="0" xfId="1" applyFont="1" applyAlignment="1">
      <alignment vertical="center"/>
    </xf>
    <xf numFmtId="38" fontId="21" fillId="0" borderId="0" xfId="1" applyFont="1" applyBorder="1" applyAlignment="1">
      <alignment horizontal="distributed" vertical="center"/>
    </xf>
    <xf numFmtId="38" fontId="21" fillId="0" borderId="0" xfId="1" applyFont="1" applyBorder="1" applyAlignment="1">
      <alignment vertical="center"/>
    </xf>
    <xf numFmtId="38" fontId="21" fillId="0" borderId="4" xfId="1" applyFont="1" applyBorder="1" applyAlignment="1">
      <alignment horizontal="right" vertical="center"/>
    </xf>
    <xf numFmtId="38" fontId="21" fillId="0" borderId="0" xfId="1" applyFont="1" applyAlignment="1">
      <alignment horizontal="right" vertical="center"/>
    </xf>
    <xf numFmtId="196" fontId="21" fillId="0" borderId="0" xfId="1" applyNumberFormat="1" applyFont="1" applyAlignment="1">
      <alignment horizontal="right" vertical="center"/>
    </xf>
    <xf numFmtId="38" fontId="21" fillId="0" borderId="0" xfId="1" applyFont="1" applyAlignment="1">
      <alignment vertical="center"/>
    </xf>
    <xf numFmtId="38" fontId="21" fillId="0" borderId="25" xfId="1" applyFont="1" applyBorder="1" applyAlignment="1">
      <alignment vertical="center"/>
    </xf>
    <xf numFmtId="38" fontId="21" fillId="0" borderId="24" xfId="1" applyFont="1" applyBorder="1" applyAlignment="1">
      <alignment horizontal="right" vertical="center"/>
    </xf>
    <xf numFmtId="38" fontId="21" fillId="0" borderId="25" xfId="1" applyFont="1" applyBorder="1" applyAlignment="1">
      <alignment horizontal="right" vertical="center"/>
    </xf>
    <xf numFmtId="38" fontId="21" fillId="0" borderId="37" xfId="1" applyFont="1" applyBorder="1" applyAlignment="1">
      <alignment vertical="center"/>
    </xf>
    <xf numFmtId="38" fontId="21" fillId="0" borderId="38" xfId="1" applyFont="1" applyBorder="1" applyAlignment="1">
      <alignment horizontal="right" vertical="center"/>
    </xf>
    <xf numFmtId="38" fontId="21" fillId="0" borderId="37" xfId="1" applyFont="1" applyBorder="1" applyAlignment="1">
      <alignment horizontal="right" vertical="center"/>
    </xf>
    <xf numFmtId="38" fontId="20" fillId="0" borderId="39" xfId="1" applyFont="1" applyBorder="1" applyAlignment="1">
      <alignment vertical="center"/>
    </xf>
    <xf numFmtId="38" fontId="20" fillId="0" borderId="40" xfId="1" applyFont="1" applyBorder="1" applyAlignment="1">
      <alignment horizontal="right" vertical="center"/>
    </xf>
    <xf numFmtId="38" fontId="20" fillId="0" borderId="39" xfId="1" applyFont="1" applyBorder="1" applyAlignment="1">
      <alignment horizontal="right" vertical="center"/>
    </xf>
    <xf numFmtId="38" fontId="21" fillId="0" borderId="41" xfId="1" applyFont="1" applyBorder="1" applyAlignment="1">
      <alignment horizontal="right" vertical="center"/>
    </xf>
    <xf numFmtId="38" fontId="21" fillId="0" borderId="18" xfId="1" applyFont="1" applyBorder="1" applyAlignment="1">
      <alignment vertical="center"/>
    </xf>
    <xf numFmtId="38" fontId="21" fillId="0" borderId="20" xfId="1" applyFont="1" applyBorder="1" applyAlignment="1">
      <alignment horizontal="right" vertical="center"/>
    </xf>
    <xf numFmtId="38" fontId="21" fillId="0" borderId="18" xfId="1" applyFont="1" applyBorder="1" applyAlignment="1">
      <alignment horizontal="right" vertical="center"/>
    </xf>
    <xf numFmtId="0" fontId="21" fillId="0" borderId="0" xfId="6" applyFont="1" applyAlignment="1">
      <alignment horizontal="right" vertical="center"/>
    </xf>
    <xf numFmtId="0" fontId="7" fillId="0" borderId="0" xfId="6" applyFont="1" applyBorder="1" applyAlignment="1">
      <alignment horizontal="right" vertical="center"/>
    </xf>
    <xf numFmtId="0" fontId="7" fillId="0" borderId="0" xfId="6" applyFont="1" applyBorder="1" applyAlignment="1">
      <alignment vertical="center"/>
    </xf>
    <xf numFmtId="0" fontId="21" fillId="0" borderId="23" xfId="6" applyFont="1" applyBorder="1" applyAlignment="1">
      <alignment horizontal="center" vertical="center"/>
    </xf>
    <xf numFmtId="0" fontId="21" fillId="0" borderId="42" xfId="6" applyFont="1" applyBorder="1" applyAlignment="1">
      <alignment horizontal="center" vertical="center"/>
    </xf>
    <xf numFmtId="0" fontId="21" fillId="0" borderId="14" xfId="6" applyFont="1" applyBorder="1" applyAlignment="1">
      <alignment horizontal="center" vertical="center"/>
    </xf>
    <xf numFmtId="0" fontId="21" fillId="0" borderId="13" xfId="6" applyFont="1" applyBorder="1" applyAlignment="1">
      <alignment horizontal="center" vertical="center"/>
    </xf>
    <xf numFmtId="3" fontId="7" fillId="0" borderId="1" xfId="6" applyNumberFormat="1" applyFont="1" applyBorder="1"/>
    <xf numFmtId="3" fontId="7" fillId="0" borderId="0" xfId="6" applyNumberFormat="1" applyFont="1"/>
    <xf numFmtId="0" fontId="6" fillId="0" borderId="43" xfId="6" applyFont="1" applyBorder="1" applyAlignment="1">
      <alignment horizontal="distributed" vertical="center"/>
    </xf>
    <xf numFmtId="3" fontId="6" fillId="0" borderId="4" xfId="6" applyNumberFormat="1" applyFont="1" applyBorder="1" applyAlignment="1">
      <alignment horizontal="right"/>
    </xf>
    <xf numFmtId="3" fontId="6" fillId="0" borderId="0" xfId="6" applyNumberFormat="1" applyFont="1" applyAlignment="1">
      <alignment horizontal="right"/>
    </xf>
    <xf numFmtId="0" fontId="7" fillId="0" borderId="0" xfId="6" applyFont="1" applyAlignment="1">
      <alignment horizontal="distributed" vertical="center"/>
    </xf>
    <xf numFmtId="3" fontId="7" fillId="0" borderId="4" xfId="6" applyNumberFormat="1" applyFont="1" applyBorder="1"/>
    <xf numFmtId="3" fontId="6" fillId="0" borderId="4" xfId="6" applyNumberFormat="1" applyFont="1" applyBorder="1"/>
    <xf numFmtId="3" fontId="6" fillId="0" borderId="0" xfId="6" applyNumberFormat="1" applyFont="1"/>
    <xf numFmtId="196" fontId="6" fillId="0" borderId="0" xfId="6" applyNumberFormat="1" applyFont="1" applyAlignment="1">
      <alignment horizontal="right"/>
    </xf>
    <xf numFmtId="3" fontId="7" fillId="0" borderId="0" xfId="6" applyNumberFormat="1" applyFont="1" applyBorder="1"/>
    <xf numFmtId="0" fontId="21" fillId="0" borderId="0" xfId="6" applyFont="1" applyAlignment="1">
      <alignment horizontal="distributed" vertical="center"/>
    </xf>
    <xf numFmtId="3" fontId="8" fillId="0" borderId="4" xfId="6" applyNumberFormat="1" applyFont="1" applyBorder="1" applyAlignment="1">
      <alignment horizontal="right"/>
    </xf>
    <xf numFmtId="3" fontId="8" fillId="0" borderId="0" xfId="6" applyNumberFormat="1" applyFont="1" applyAlignment="1">
      <alignment horizontal="right"/>
    </xf>
    <xf numFmtId="3" fontId="7" fillId="0" borderId="4" xfId="6" applyNumberFormat="1" applyFont="1" applyBorder="1" applyAlignment="1">
      <alignment horizontal="right"/>
    </xf>
    <xf numFmtId="3" fontId="7" fillId="0" borderId="0" xfId="6" applyNumberFormat="1" applyFont="1" applyBorder="1" applyAlignment="1">
      <alignment horizontal="right"/>
    </xf>
    <xf numFmtId="196" fontId="6" fillId="0" borderId="4" xfId="6" applyNumberFormat="1" applyFont="1" applyBorder="1" applyAlignment="1">
      <alignment horizontal="right"/>
    </xf>
    <xf numFmtId="0" fontId="7" fillId="0" borderId="43" xfId="6" applyFont="1" applyBorder="1" applyAlignment="1">
      <alignment horizontal="distributed" vertical="center"/>
    </xf>
    <xf numFmtId="196" fontId="6" fillId="0" borderId="0" xfId="6" applyNumberFormat="1" applyFont="1" applyBorder="1" applyAlignment="1">
      <alignment horizontal="right"/>
    </xf>
    <xf numFmtId="196" fontId="29" fillId="0" borderId="0" xfId="0" applyNumberFormat="1" applyFont="1" applyAlignment="1">
      <alignment horizontal="right" vertical="top"/>
    </xf>
    <xf numFmtId="196" fontId="6" fillId="0" borderId="4" xfId="6" applyNumberFormat="1" applyFont="1" applyBorder="1" applyAlignment="1">
      <alignment horizontal="right" vertical="center"/>
    </xf>
    <xf numFmtId="196" fontId="6" fillId="0" borderId="0" xfId="6" applyNumberFormat="1" applyFont="1" applyBorder="1" applyAlignment="1">
      <alignment horizontal="right" vertical="center"/>
    </xf>
    <xf numFmtId="0" fontId="8" fillId="0" borderId="43" xfId="6" applyFont="1" applyBorder="1" applyAlignment="1">
      <alignment vertical="center" shrinkToFit="1"/>
    </xf>
    <xf numFmtId="0" fontId="6" fillId="0" borderId="4" xfId="6" applyFont="1" applyBorder="1" applyAlignment="1">
      <alignment horizontal="right" vertical="center"/>
    </xf>
    <xf numFmtId="3" fontId="6" fillId="0" borderId="44" xfId="6" applyNumberFormat="1" applyFont="1" applyBorder="1"/>
    <xf numFmtId="38" fontId="6" fillId="0" borderId="0" xfId="1" applyFont="1" applyAlignment="1">
      <alignment horizontal="right" vertical="center"/>
    </xf>
    <xf numFmtId="0" fontId="21" fillId="0" borderId="18" xfId="6" applyFont="1" applyBorder="1" applyAlignment="1">
      <alignment horizontal="distributed" vertical="center"/>
    </xf>
    <xf numFmtId="3" fontId="6" fillId="0" borderId="20" xfId="6" applyNumberFormat="1" applyFont="1" applyBorder="1"/>
    <xf numFmtId="3" fontId="6" fillId="0" borderId="18" xfId="6" applyNumberFormat="1" applyFont="1" applyBorder="1"/>
    <xf numFmtId="3" fontId="6" fillId="0" borderId="45" xfId="6" applyNumberFormat="1" applyFont="1" applyBorder="1"/>
    <xf numFmtId="38" fontId="6" fillId="0" borderId="20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0" fontId="6" fillId="0" borderId="23" xfId="6" applyFont="1" applyBorder="1" applyAlignment="1">
      <alignment horizontal="center" vertical="center" shrinkToFit="1"/>
    </xf>
    <xf numFmtId="0" fontId="6" fillId="0" borderId="42" xfId="6" applyFont="1" applyBorder="1" applyAlignment="1">
      <alignment horizontal="center" vertical="center" shrinkToFit="1"/>
    </xf>
    <xf numFmtId="0" fontId="6" fillId="0" borderId="14" xfId="6" applyFont="1" applyBorder="1" applyAlignment="1">
      <alignment horizontal="center" vertical="center" shrinkToFit="1"/>
    </xf>
    <xf numFmtId="0" fontId="6" fillId="0" borderId="13" xfId="6" applyFont="1" applyBorder="1" applyAlignment="1">
      <alignment horizontal="center" vertical="center" shrinkToFit="1"/>
    </xf>
    <xf numFmtId="0" fontId="6" fillId="0" borderId="0" xfId="6" applyFont="1" applyAlignment="1">
      <alignment vertical="center" shrinkToFit="1"/>
    </xf>
    <xf numFmtId="196" fontId="7" fillId="0" borderId="0" xfId="6" applyNumberFormat="1" applyFont="1"/>
    <xf numFmtId="196" fontId="6" fillId="0" borderId="43" xfId="6" applyNumberFormat="1" applyFont="1" applyBorder="1" applyAlignment="1">
      <alignment horizontal="distributed" vertical="center"/>
    </xf>
    <xf numFmtId="196" fontId="6" fillId="0" borderId="0" xfId="6" applyNumberFormat="1" applyFont="1" applyAlignment="1">
      <alignment horizontal="distributed" vertical="center"/>
    </xf>
    <xf numFmtId="196" fontId="6" fillId="0" borderId="2" xfId="6" applyNumberFormat="1" applyFont="1" applyBorder="1" applyAlignment="1">
      <alignment vertical="center"/>
    </xf>
    <xf numFmtId="196" fontId="6" fillId="0" borderId="2" xfId="6" applyNumberFormat="1" applyFont="1" applyBorder="1" applyAlignment="1">
      <alignment horizontal="right" vertical="center"/>
    </xf>
    <xf numFmtId="196" fontId="6" fillId="0" borderId="4" xfId="6" applyNumberFormat="1" applyFont="1" applyBorder="1"/>
    <xf numFmtId="196" fontId="6" fillId="0" borderId="0" xfId="6" applyNumberFormat="1" applyFont="1" applyBorder="1"/>
    <xf numFmtId="196" fontId="6" fillId="0" borderId="0" xfId="6" applyNumberFormat="1" applyFont="1"/>
    <xf numFmtId="3" fontId="7" fillId="0" borderId="0" xfId="6" applyNumberFormat="1" applyFont="1" applyAlignment="1">
      <alignment horizontal="right"/>
    </xf>
    <xf numFmtId="196" fontId="7" fillId="0" borderId="0" xfId="6" applyNumberFormat="1" applyFont="1" applyAlignment="1">
      <alignment horizontal="right"/>
    </xf>
    <xf numFmtId="196" fontId="7" fillId="0" borderId="4" xfId="6" applyNumberFormat="1" applyFont="1" applyBorder="1"/>
    <xf numFmtId="196" fontId="7" fillId="0" borderId="43" xfId="6" applyNumberFormat="1" applyFont="1" applyBorder="1" applyAlignment="1">
      <alignment horizontal="distributed" vertical="center"/>
    </xf>
    <xf numFmtId="196" fontId="6" fillId="0" borderId="0" xfId="6" applyNumberFormat="1" applyFont="1" applyAlignment="1">
      <alignment horizontal="right" vertical="center"/>
    </xf>
    <xf numFmtId="196" fontId="7" fillId="0" borderId="0" xfId="6" applyNumberFormat="1" applyFont="1" applyAlignment="1">
      <alignment horizontal="distributed" vertical="center"/>
    </xf>
    <xf numFmtId="196" fontId="6" fillId="0" borderId="0" xfId="6" applyNumberFormat="1" applyFont="1" applyBorder="1" applyAlignment="1">
      <alignment horizontal="distributed" vertical="center"/>
    </xf>
    <xf numFmtId="196" fontId="6" fillId="0" borderId="44" xfId="6" applyNumberFormat="1" applyFont="1" applyBorder="1" applyAlignment="1">
      <alignment horizontal="right"/>
    </xf>
    <xf numFmtId="0" fontId="21" fillId="0" borderId="0" xfId="6" applyFont="1" applyBorder="1" applyAlignment="1">
      <alignment horizontal="distributed" vertical="center"/>
    </xf>
    <xf numFmtId="3" fontId="6" fillId="0" borderId="0" xfId="6" applyNumberFormat="1" applyFont="1" applyBorder="1" applyAlignment="1">
      <alignment horizontal="right"/>
    </xf>
    <xf numFmtId="196" fontId="6" fillId="0" borderId="43" xfId="6" applyNumberFormat="1" applyFont="1" applyBorder="1" applyAlignment="1">
      <alignment vertical="center"/>
    </xf>
    <xf numFmtId="196" fontId="22" fillId="0" borderId="43" xfId="6" applyNumberFormat="1" applyFont="1" applyBorder="1" applyAlignment="1">
      <alignment vertical="center" wrapText="1" shrinkToFit="1"/>
    </xf>
    <xf numFmtId="196" fontId="22" fillId="0" borderId="0" xfId="6" applyNumberFormat="1" applyFont="1" applyBorder="1" applyAlignment="1">
      <alignment vertical="center" wrapText="1" shrinkToFit="1"/>
    </xf>
    <xf numFmtId="196" fontId="22" fillId="0" borderId="5" xfId="6" applyNumberFormat="1" applyFont="1" applyBorder="1" applyAlignment="1">
      <alignment vertical="center" wrapText="1" shrinkToFit="1"/>
    </xf>
    <xf numFmtId="3" fontId="6" fillId="0" borderId="18" xfId="6" applyNumberFormat="1" applyFont="1" applyBorder="1" applyAlignment="1">
      <alignment horizontal="right"/>
    </xf>
    <xf numFmtId="196" fontId="6" fillId="0" borderId="45" xfId="6" applyNumberFormat="1" applyFont="1" applyBorder="1" applyAlignment="1">
      <alignment horizontal="right"/>
    </xf>
    <xf numFmtId="196" fontId="22" fillId="0" borderId="46" xfId="6" applyNumberFormat="1" applyFont="1" applyBorder="1" applyAlignment="1">
      <alignment vertical="center" wrapText="1" shrinkToFit="1"/>
    </xf>
    <xf numFmtId="196" fontId="22" fillId="0" borderId="18" xfId="6" applyNumberFormat="1" applyFont="1" applyBorder="1" applyAlignment="1">
      <alignment vertical="center" wrapText="1" shrinkToFit="1"/>
    </xf>
    <xf numFmtId="196" fontId="22" fillId="0" borderId="19" xfId="6" applyNumberFormat="1" applyFont="1" applyBorder="1" applyAlignment="1">
      <alignment vertical="center" wrapText="1" shrinkToFit="1"/>
    </xf>
    <xf numFmtId="3" fontId="6" fillId="0" borderId="0" xfId="6" applyNumberFormat="1" applyFont="1" applyBorder="1"/>
    <xf numFmtId="3" fontId="6" fillId="0" borderId="0" xfId="6" applyNumberFormat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NumberFormat="1" applyFont="1" applyAlignment="1">
      <alignment vertical="center"/>
    </xf>
    <xf numFmtId="0" fontId="27" fillId="0" borderId="0" xfId="13" applyFont="1" applyAlignment="1">
      <alignment vertical="center"/>
    </xf>
    <xf numFmtId="0" fontId="27" fillId="0" borderId="0" xfId="13" applyNumberFormat="1" applyFont="1" applyAlignment="1">
      <alignment vertical="center"/>
    </xf>
    <xf numFmtId="0" fontId="27" fillId="0" borderId="17" xfId="13" applyFont="1" applyBorder="1" applyAlignment="1">
      <alignment horizontal="center" vertical="center" shrinkToFit="1"/>
    </xf>
    <xf numFmtId="0" fontId="27" fillId="0" borderId="17" xfId="13" applyFont="1" applyBorder="1" applyAlignment="1">
      <alignment horizontal="center" vertical="center"/>
    </xf>
    <xf numFmtId="0" fontId="27" fillId="0" borderId="22" xfId="13" applyFont="1" applyBorder="1" applyAlignment="1">
      <alignment horizontal="center" vertical="center" shrinkToFit="1"/>
    </xf>
    <xf numFmtId="0" fontId="27" fillId="0" borderId="49" xfId="13" applyFont="1" applyBorder="1" applyAlignment="1">
      <alignment horizontal="center" vertical="center"/>
    </xf>
    <xf numFmtId="0" fontId="27" fillId="0" borderId="21" xfId="13" applyFont="1" applyBorder="1" applyAlignment="1">
      <alignment horizontal="center" vertical="center"/>
    </xf>
    <xf numFmtId="0" fontId="27" fillId="0" borderId="0" xfId="13" applyNumberFormat="1" applyFont="1" applyBorder="1" applyAlignment="1">
      <alignment vertical="center"/>
    </xf>
    <xf numFmtId="38" fontId="37" fillId="0" borderId="1" xfId="14" applyFont="1" applyBorder="1" applyAlignment="1">
      <alignment vertical="center"/>
    </xf>
    <xf numFmtId="38" fontId="37" fillId="0" borderId="2" xfId="14" applyFont="1" applyBorder="1" applyAlignment="1">
      <alignment vertical="center"/>
    </xf>
    <xf numFmtId="38" fontId="37" fillId="0" borderId="3" xfId="14" applyFont="1" applyBorder="1" applyAlignment="1">
      <alignment vertical="center"/>
    </xf>
    <xf numFmtId="38" fontId="37" fillId="0" borderId="50" xfId="14" applyFont="1" applyBorder="1" applyAlignment="1">
      <alignment vertical="center"/>
    </xf>
    <xf numFmtId="0" fontId="27" fillId="0" borderId="0" xfId="13" applyFont="1" applyBorder="1" applyAlignment="1">
      <alignment horizontal="distributed" vertical="center"/>
    </xf>
    <xf numFmtId="38" fontId="27" fillId="0" borderId="4" xfId="14" applyFont="1" applyBorder="1" applyAlignment="1">
      <alignment vertical="center"/>
    </xf>
    <xf numFmtId="38" fontId="27" fillId="0" borderId="0" xfId="14" applyFont="1" applyBorder="1" applyAlignment="1">
      <alignment vertical="center"/>
    </xf>
    <xf numFmtId="38" fontId="27" fillId="0" borderId="5" xfId="14" applyFont="1" applyBorder="1" applyAlignment="1">
      <alignment vertical="center"/>
    </xf>
    <xf numFmtId="38" fontId="27" fillId="0" borderId="44" xfId="14" applyFont="1" applyBorder="1" applyAlignment="1">
      <alignment vertical="center"/>
    </xf>
    <xf numFmtId="0" fontId="27" fillId="0" borderId="43" xfId="13" applyFont="1" applyBorder="1" applyAlignment="1">
      <alignment horizontal="distributed" vertical="center"/>
    </xf>
    <xf numFmtId="0" fontId="27" fillId="0" borderId="0" xfId="13" applyFont="1" applyBorder="1" applyAlignment="1">
      <alignment vertical="center"/>
    </xf>
    <xf numFmtId="186" fontId="27" fillId="0" borderId="4" xfId="14" applyNumberFormat="1" applyFont="1" applyBorder="1" applyAlignment="1">
      <alignment vertical="center"/>
    </xf>
    <xf numFmtId="186" fontId="27" fillId="0" borderId="0" xfId="14" applyNumberFormat="1" applyFont="1" applyBorder="1" applyAlignment="1">
      <alignment vertical="center"/>
    </xf>
    <xf numFmtId="186" fontId="27" fillId="0" borderId="5" xfId="14" applyNumberFormat="1" applyFont="1" applyBorder="1" applyAlignment="1">
      <alignment horizontal="right" vertical="center"/>
    </xf>
    <xf numFmtId="38" fontId="27" fillId="0" borderId="0" xfId="14" applyFont="1" applyBorder="1" applyAlignment="1">
      <alignment horizontal="right" vertical="center"/>
    </xf>
    <xf numFmtId="38" fontId="27" fillId="0" borderId="4" xfId="14" applyFont="1" applyBorder="1" applyAlignment="1">
      <alignment horizontal="right" vertical="center"/>
    </xf>
    <xf numFmtId="38" fontId="27" fillId="0" borderId="5" xfId="14" applyFont="1" applyBorder="1" applyAlignment="1">
      <alignment horizontal="right" vertical="center"/>
    </xf>
    <xf numFmtId="186" fontId="27" fillId="0" borderId="5" xfId="14" applyNumberFormat="1" applyFont="1" applyBorder="1" applyAlignment="1">
      <alignment vertical="center"/>
    </xf>
    <xf numFmtId="38" fontId="27" fillId="0" borderId="0" xfId="13" applyNumberFormat="1" applyFont="1" applyAlignment="1">
      <alignment vertical="center"/>
    </xf>
    <xf numFmtId="186" fontId="27" fillId="0" borderId="0" xfId="13" applyNumberFormat="1" applyFont="1" applyBorder="1" applyAlignment="1">
      <alignment horizontal="right" vertical="center"/>
    </xf>
    <xf numFmtId="0" fontId="27" fillId="0" borderId="18" xfId="13" applyFont="1" applyBorder="1" applyAlignment="1">
      <alignment horizontal="distributed" vertical="center"/>
    </xf>
    <xf numFmtId="38" fontId="27" fillId="0" borderId="20" xfId="14" applyFont="1" applyBorder="1" applyAlignment="1">
      <alignment vertical="center"/>
    </xf>
    <xf numFmtId="38" fontId="27" fillId="0" borderId="18" xfId="14" applyFont="1" applyBorder="1" applyAlignment="1">
      <alignment vertical="center"/>
    </xf>
    <xf numFmtId="38" fontId="27" fillId="0" borderId="19" xfId="14" applyFont="1" applyBorder="1" applyAlignment="1">
      <alignment vertical="center"/>
    </xf>
    <xf numFmtId="0" fontId="27" fillId="0" borderId="46" xfId="13" applyFont="1" applyBorder="1" applyAlignment="1">
      <alignment horizontal="distributed" vertical="center"/>
    </xf>
    <xf numFmtId="0" fontId="27" fillId="0" borderId="9" xfId="13" applyFont="1" applyBorder="1" applyAlignment="1">
      <alignment vertical="center"/>
    </xf>
    <xf numFmtId="0" fontId="38" fillId="0" borderId="0" xfId="13" applyFont="1" applyBorder="1" applyAlignment="1">
      <alignment vertical="center"/>
    </xf>
    <xf numFmtId="0" fontId="16" fillId="0" borderId="0" xfId="13" applyFont="1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9" xfId="3" applyFont="1" applyBorder="1" applyAlignment="1">
      <alignment horizontal="distributed" vertical="center" justifyLastLine="1"/>
    </xf>
    <xf numFmtId="0" fontId="6" fillId="0" borderId="10" xfId="3" applyFont="1" applyBorder="1" applyAlignment="1">
      <alignment horizontal="distributed" vertical="center" justifyLastLine="1"/>
    </xf>
    <xf numFmtId="0" fontId="6" fillId="0" borderId="7" xfId="3" applyFont="1" applyBorder="1" applyAlignment="1">
      <alignment horizontal="distributed" vertical="center" justifyLastLine="1"/>
    </xf>
    <xf numFmtId="0" fontId="6" fillId="0" borderId="8" xfId="3" applyFont="1" applyBorder="1" applyAlignment="1">
      <alignment horizontal="distributed" vertical="center" justifyLastLine="1"/>
    </xf>
    <xf numFmtId="0" fontId="6" fillId="0" borderId="11" xfId="3" applyFont="1" applyBorder="1" applyAlignment="1">
      <alignment horizontal="distributed" vertical="center" justifyLastLine="1"/>
    </xf>
    <xf numFmtId="0" fontId="6" fillId="0" borderId="16" xfId="3" applyFont="1" applyBorder="1" applyAlignment="1">
      <alignment horizontal="distributed" vertical="center" justifyLastLine="1"/>
    </xf>
    <xf numFmtId="0" fontId="6" fillId="0" borderId="12" xfId="3" applyFont="1" applyBorder="1" applyAlignment="1">
      <alignment horizontal="distributed" vertical="center" justifyLastLine="1"/>
    </xf>
    <xf numFmtId="0" fontId="6" fillId="0" borderId="13" xfId="3" applyFont="1" applyBorder="1" applyAlignment="1">
      <alignment horizontal="distributed" vertical="center" justifyLastLine="1"/>
    </xf>
    <xf numFmtId="0" fontId="6" fillId="0" borderId="14" xfId="3" applyFont="1" applyBorder="1" applyAlignment="1">
      <alignment horizontal="distributed" vertical="center" justifyLastLine="1"/>
    </xf>
    <xf numFmtId="0" fontId="6" fillId="0" borderId="15" xfId="3" applyFont="1" applyBorder="1" applyAlignment="1">
      <alignment horizontal="distributed" vertical="center" justifyLastLine="1"/>
    </xf>
    <xf numFmtId="0" fontId="6" fillId="0" borderId="6" xfId="3" applyFont="1" applyBorder="1" applyAlignment="1">
      <alignment horizontal="distributed" vertical="center" justifyLastLine="1"/>
    </xf>
    <xf numFmtId="0" fontId="6" fillId="0" borderId="15" xfId="3" applyFont="1" applyBorder="1" applyAlignment="1">
      <alignment horizontal="center" vertical="center" shrinkToFit="1"/>
    </xf>
    <xf numFmtId="0" fontId="6" fillId="0" borderId="6" xfId="3" applyFont="1" applyBorder="1" applyAlignment="1">
      <alignment horizontal="center" vertical="center" shrinkToFit="1"/>
    </xf>
    <xf numFmtId="0" fontId="9" fillId="0" borderId="21" xfId="3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17" xfId="3" applyFont="1" applyBorder="1" applyAlignment="1">
      <alignment horizontal="distributed" vertical="center"/>
    </xf>
    <xf numFmtId="0" fontId="9" fillId="0" borderId="22" xfId="3" applyFont="1" applyBorder="1" applyAlignment="1">
      <alignment horizontal="distributed" vertical="center"/>
    </xf>
    <xf numFmtId="0" fontId="10" fillId="0" borderId="10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9" fillId="0" borderId="12" xfId="3" applyFont="1" applyBorder="1" applyAlignment="1">
      <alignment horizontal="distributed" vertical="center"/>
    </xf>
    <xf numFmtId="0" fontId="9" fillId="0" borderId="13" xfId="3" applyFont="1" applyBorder="1" applyAlignment="1">
      <alignment horizontal="distributed" vertical="center"/>
    </xf>
    <xf numFmtId="0" fontId="9" fillId="0" borderId="14" xfId="3" applyFont="1" applyBorder="1" applyAlignment="1">
      <alignment horizontal="distributed" vertical="center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181" fontId="6" fillId="0" borderId="5" xfId="3" applyNumberFormat="1" applyFont="1" applyBorder="1" applyAlignment="1">
      <alignment horizontal="center" vertical="center" wrapText="1"/>
    </xf>
    <xf numFmtId="181" fontId="6" fillId="0" borderId="27" xfId="3" applyNumberFormat="1" applyFont="1" applyBorder="1" applyAlignment="1">
      <alignment horizontal="center" vertical="center"/>
    </xf>
    <xf numFmtId="0" fontId="7" fillId="0" borderId="4" xfId="3" applyFont="1" applyBorder="1" applyAlignment="1">
      <alignment horizontal="distributed" vertical="center"/>
    </xf>
    <xf numFmtId="0" fontId="7" fillId="0" borderId="0" xfId="3" applyFont="1" applyBorder="1" applyAlignment="1">
      <alignment horizontal="distributed" vertical="center"/>
    </xf>
    <xf numFmtId="178" fontId="6" fillId="0" borderId="4" xfId="3" applyNumberFormat="1" applyFont="1" applyBorder="1" applyAlignment="1">
      <alignment horizontal="distributed" vertical="center"/>
    </xf>
    <xf numFmtId="178" fontId="6" fillId="0" borderId="5" xfId="3" applyNumberFormat="1" applyFont="1" applyBorder="1" applyAlignment="1">
      <alignment horizontal="distributed" vertical="center"/>
    </xf>
    <xf numFmtId="0" fontId="7" fillId="0" borderId="5" xfId="3" applyFont="1" applyBorder="1" applyAlignment="1">
      <alignment horizontal="distributed" vertical="center"/>
    </xf>
    <xf numFmtId="0" fontId="6" fillId="0" borderId="11" xfId="3" applyFont="1" applyFill="1" applyBorder="1" applyAlignment="1">
      <alignment horizontal="distributed" vertical="center" justifyLastLine="1"/>
    </xf>
    <xf numFmtId="0" fontId="6" fillId="0" borderId="15" xfId="3" applyFont="1" applyFill="1" applyBorder="1" applyAlignment="1">
      <alignment horizontal="distributed" vertical="center" wrapText="1" justifyLastLine="1"/>
    </xf>
    <xf numFmtId="0" fontId="6" fillId="0" borderId="6" xfId="3" applyFont="1" applyFill="1" applyBorder="1" applyAlignment="1">
      <alignment horizontal="distributed" vertical="center" wrapText="1" justifyLastLine="1"/>
    </xf>
    <xf numFmtId="0" fontId="7" fillId="0" borderId="0" xfId="3" applyFont="1" applyFill="1" applyBorder="1" applyAlignment="1">
      <alignment horizontal="distributed" vertical="center"/>
    </xf>
    <xf numFmtId="0" fontId="7" fillId="0" borderId="5" xfId="3" applyFont="1" applyFill="1" applyBorder="1" applyAlignment="1">
      <alignment horizontal="distributed" vertical="center"/>
    </xf>
    <xf numFmtId="0" fontId="6" fillId="0" borderId="9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7" xfId="3" applyFont="1" applyFill="1" applyBorder="1" applyAlignment="1">
      <alignment horizontal="distributed" vertical="center" justifyLastLine="1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19" fillId="0" borderId="0" xfId="6" applyFont="1" applyFill="1" applyBorder="1" applyAlignment="1">
      <alignment horizontal="distributed" vertical="center"/>
    </xf>
    <xf numFmtId="0" fontId="19" fillId="0" borderId="5" xfId="6" applyFont="1" applyFill="1" applyBorder="1" applyAlignment="1">
      <alignment horizontal="distributed" vertical="center"/>
    </xf>
    <xf numFmtId="0" fontId="4" fillId="0" borderId="0" xfId="6" applyFont="1" applyFill="1" applyAlignment="1">
      <alignment horizontal="center" vertical="center"/>
    </xf>
    <xf numFmtId="0" fontId="8" fillId="0" borderId="9" xfId="6" applyFont="1" applyFill="1" applyBorder="1" applyAlignment="1">
      <alignment horizontal="center" vertical="center"/>
    </xf>
    <xf numFmtId="0" fontId="8" fillId="0" borderId="10" xfId="6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/>
    </xf>
    <xf numFmtId="0" fontId="8" fillId="0" borderId="8" xfId="6" applyFont="1" applyFill="1" applyBorder="1" applyAlignment="1">
      <alignment horizontal="center" vertical="center"/>
    </xf>
    <xf numFmtId="0" fontId="8" fillId="0" borderId="15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/>
    </xf>
    <xf numFmtId="0" fontId="8" fillId="0" borderId="15" xfId="6" applyFont="1" applyFill="1" applyBorder="1" applyAlignment="1">
      <alignment horizontal="distributed" vertical="center" shrinkToFit="1"/>
    </xf>
    <xf numFmtId="0" fontId="8" fillId="0" borderId="6" xfId="6" applyFont="1" applyFill="1" applyBorder="1" applyAlignment="1">
      <alignment horizontal="distributed" vertical="center" shrinkToFit="1"/>
    </xf>
    <xf numFmtId="0" fontId="21" fillId="0" borderId="15" xfId="6" applyFont="1" applyFill="1" applyBorder="1" applyAlignment="1">
      <alignment horizontal="distributed" vertical="center" shrinkToFit="1"/>
    </xf>
    <xf numFmtId="0" fontId="21" fillId="0" borderId="6" xfId="6" applyFont="1" applyFill="1" applyBorder="1" applyAlignment="1">
      <alignment horizontal="distributed" vertical="center" shrinkToFit="1"/>
    </xf>
    <xf numFmtId="0" fontId="7" fillId="0" borderId="0" xfId="3" applyFont="1" applyFill="1" applyAlignment="1">
      <alignment horizontal="distributed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4" fillId="0" borderId="0" xfId="3" applyNumberFormat="1" applyFont="1" applyFill="1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6" fillId="0" borderId="18" xfId="3" applyFont="1" applyFill="1" applyBorder="1" applyAlignment="1">
      <alignment vertical="center"/>
    </xf>
    <xf numFmtId="0" fontId="6" fillId="0" borderId="23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distributed" vertical="center"/>
    </xf>
    <xf numFmtId="0" fontId="6" fillId="0" borderId="3" xfId="3" applyFont="1" applyFill="1" applyBorder="1" applyAlignment="1">
      <alignment horizontal="distributed" vertical="center"/>
    </xf>
    <xf numFmtId="0" fontId="6" fillId="0" borderId="4" xfId="3" applyFont="1" applyFill="1" applyBorder="1" applyAlignment="1">
      <alignment horizontal="distributed" vertical="center"/>
    </xf>
    <xf numFmtId="0" fontId="6" fillId="0" borderId="5" xfId="3" applyFont="1" applyFill="1" applyBorder="1" applyAlignment="1">
      <alignment horizontal="distributed" vertical="center"/>
    </xf>
    <xf numFmtId="0" fontId="6" fillId="0" borderId="6" xfId="3" applyFont="1" applyFill="1" applyBorder="1" applyAlignment="1">
      <alignment horizontal="distributed" vertical="center"/>
    </xf>
    <xf numFmtId="0" fontId="6" fillId="0" borderId="8" xfId="3" applyFont="1" applyFill="1" applyBorder="1" applyAlignment="1">
      <alignment horizontal="distributed" vertical="center"/>
    </xf>
    <xf numFmtId="0" fontId="6" fillId="0" borderId="17" xfId="3" applyFont="1" applyFill="1" applyBorder="1" applyAlignment="1">
      <alignment horizontal="distributed" vertical="center"/>
    </xf>
    <xf numFmtId="0" fontId="6" fillId="0" borderId="17" xfId="3" applyFont="1" applyFill="1" applyBorder="1" applyAlignment="1">
      <alignment horizontal="center" vertical="center"/>
    </xf>
    <xf numFmtId="3" fontId="6" fillId="0" borderId="4" xfId="3" applyNumberFormat="1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vertical="center"/>
    </xf>
    <xf numFmtId="0" fontId="8" fillId="0" borderId="17" xfId="3" applyFont="1" applyFill="1" applyBorder="1" applyAlignment="1">
      <alignment horizontal="distributed" vertical="center" wrapText="1"/>
    </xf>
    <xf numFmtId="0" fontId="8" fillId="0" borderId="17" xfId="3" applyFont="1" applyFill="1" applyBorder="1" applyAlignment="1">
      <alignment horizontal="distributed" vertical="center"/>
    </xf>
    <xf numFmtId="0" fontId="6" fillId="0" borderId="34" xfId="3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vertical="center"/>
    </xf>
    <xf numFmtId="3" fontId="6" fillId="0" borderId="2" xfId="3" applyNumberFormat="1" applyFont="1" applyFill="1" applyBorder="1" applyAlignment="1">
      <alignment vertical="center"/>
    </xf>
    <xf numFmtId="3" fontId="7" fillId="0" borderId="20" xfId="3" applyNumberFormat="1" applyFont="1" applyFill="1" applyBorder="1" applyAlignment="1">
      <alignment vertical="center"/>
    </xf>
    <xf numFmtId="3" fontId="7" fillId="0" borderId="18" xfId="3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8" fillId="0" borderId="9" xfId="6" applyFont="1" applyFill="1" applyBorder="1" applyAlignment="1">
      <alignment horizontal="center" vertical="center" wrapText="1"/>
    </xf>
    <xf numFmtId="0" fontId="8" fillId="0" borderId="10" xfId="6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vertical="center" wrapText="1"/>
    </xf>
    <xf numFmtId="0" fontId="8" fillId="0" borderId="8" xfId="6" applyFont="1" applyFill="1" applyBorder="1" applyAlignment="1">
      <alignment horizontal="center" vertical="center" wrapText="1"/>
    </xf>
    <xf numFmtId="0" fontId="8" fillId="0" borderId="11" xfId="6" applyFont="1" applyFill="1" applyBorder="1" applyAlignment="1">
      <alignment horizontal="center" vertical="center"/>
    </xf>
    <xf numFmtId="0" fontId="8" fillId="0" borderId="3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/>
    </xf>
    <xf numFmtId="0" fontId="8" fillId="0" borderId="13" xfId="6" applyFont="1" applyFill="1" applyBorder="1" applyAlignment="1">
      <alignment horizontal="center" vertical="center"/>
    </xf>
    <xf numFmtId="0" fontId="8" fillId="0" borderId="14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distributed" vertical="center"/>
    </xf>
    <xf numFmtId="0" fontId="8" fillId="0" borderId="0" xfId="6" applyFont="1" applyFill="1" applyBorder="1" applyAlignment="1">
      <alignment horizontal="distributed" vertical="center"/>
    </xf>
    <xf numFmtId="0" fontId="23" fillId="0" borderId="0" xfId="6" applyFont="1" applyFill="1" applyBorder="1" applyAlignment="1">
      <alignment horizontal="distributed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34" xfId="6" applyFont="1" applyFill="1" applyBorder="1" applyAlignment="1">
      <alignment horizontal="center" vertical="center"/>
    </xf>
    <xf numFmtId="0" fontId="8" fillId="0" borderId="21" xfId="6" applyFont="1" applyFill="1" applyBorder="1" applyAlignment="1">
      <alignment horizontal="center" vertical="center"/>
    </xf>
    <xf numFmtId="0" fontId="8" fillId="0" borderId="32" xfId="6" applyFont="1" applyFill="1" applyBorder="1" applyAlignment="1">
      <alignment horizontal="center" vertical="center"/>
    </xf>
    <xf numFmtId="0" fontId="8" fillId="0" borderId="22" xfId="6" applyFont="1" applyFill="1" applyBorder="1" applyAlignment="1">
      <alignment horizontal="center" vertical="center"/>
    </xf>
    <xf numFmtId="0" fontId="21" fillId="0" borderId="34" xfId="6" applyFont="1" applyFill="1" applyBorder="1" applyAlignment="1">
      <alignment horizontal="center" vertical="center"/>
    </xf>
    <xf numFmtId="0" fontId="21" fillId="0" borderId="33" xfId="6" applyFont="1" applyFill="1" applyBorder="1" applyAlignment="1">
      <alignment horizontal="center" vertical="center"/>
    </xf>
    <xf numFmtId="0" fontId="21" fillId="0" borderId="16" xfId="6" applyFont="1" applyFill="1" applyBorder="1" applyAlignment="1">
      <alignment horizontal="center" vertical="center"/>
    </xf>
    <xf numFmtId="0" fontId="8" fillId="0" borderId="15" xfId="6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center" vertical="center"/>
    </xf>
    <xf numFmtId="0" fontId="7" fillId="0" borderId="3" xfId="7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right" vertical="center" shrinkToFit="1"/>
    </xf>
    <xf numFmtId="0" fontId="4" fillId="0" borderId="0" xfId="7" applyFont="1" applyFill="1" applyBorder="1" applyAlignment="1">
      <alignment horizontal="center" vertical="center"/>
    </xf>
    <xf numFmtId="189" fontId="7" fillId="0" borderId="0" xfId="1" applyNumberFormat="1" applyFont="1" applyFill="1" applyBorder="1" applyAlignment="1">
      <alignment horizontal="right" vertical="center" shrinkToFit="1"/>
    </xf>
    <xf numFmtId="189" fontId="7" fillId="0" borderId="5" xfId="1" applyNumberFormat="1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/>
    </xf>
    <xf numFmtId="0" fontId="8" fillId="0" borderId="0" xfId="1" quotePrefix="1" applyNumberFormat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 shrinkToFit="1"/>
    </xf>
    <xf numFmtId="38" fontId="8" fillId="0" borderId="0" xfId="1" quotePrefix="1" applyFont="1" applyFill="1" applyBorder="1" applyAlignment="1">
      <alignment horizontal="right" vertical="center"/>
    </xf>
    <xf numFmtId="186" fontId="8" fillId="0" borderId="0" xfId="1" quotePrefix="1" applyNumberFormat="1" applyFont="1" applyFill="1" applyBorder="1" applyAlignment="1">
      <alignment horizontal="right" vertical="center"/>
    </xf>
    <xf numFmtId="38" fontId="8" fillId="0" borderId="5" xfId="1" quotePrefix="1" applyFont="1" applyFill="1" applyBorder="1" applyAlignment="1">
      <alignment horizontal="right" vertical="center"/>
    </xf>
    <xf numFmtId="189" fontId="27" fillId="0" borderId="0" xfId="0" applyNumberFormat="1" applyFont="1" applyFill="1" applyAlignment="1">
      <alignment horizontal="right" vertical="center"/>
    </xf>
    <xf numFmtId="191" fontId="27" fillId="0" borderId="0" xfId="0" applyNumberFormat="1" applyFont="1" applyFill="1" applyAlignment="1">
      <alignment horizontal="right" vertical="center"/>
    </xf>
    <xf numFmtId="0" fontId="8" fillId="0" borderId="5" xfId="1" quotePrefix="1" applyNumberFormat="1" applyFont="1" applyFill="1" applyBorder="1" applyAlignment="1">
      <alignment horizontal="right" vertical="center"/>
    </xf>
    <xf numFmtId="189" fontId="27" fillId="0" borderId="5" xfId="0" applyNumberFormat="1" applyFont="1" applyFill="1" applyBorder="1" applyAlignment="1">
      <alignment horizontal="right" vertical="center"/>
    </xf>
    <xf numFmtId="191" fontId="27" fillId="0" borderId="25" xfId="0" applyNumberFormat="1" applyFont="1" applyFill="1" applyBorder="1" applyAlignment="1">
      <alignment horizontal="right" vertical="center"/>
    </xf>
    <xf numFmtId="189" fontId="27" fillId="0" borderId="25" xfId="0" applyNumberFormat="1" applyFont="1" applyFill="1" applyBorder="1" applyAlignment="1">
      <alignment horizontal="right" vertical="center"/>
    </xf>
    <xf numFmtId="189" fontId="27" fillId="0" borderId="27" xfId="0" applyNumberFormat="1" applyFont="1" applyFill="1" applyBorder="1" applyAlignment="1">
      <alignment horizontal="right" vertical="center"/>
    </xf>
    <xf numFmtId="189" fontId="8" fillId="0" borderId="0" xfId="1" quotePrefix="1" applyNumberFormat="1" applyFont="1" applyFill="1" applyBorder="1" applyAlignment="1">
      <alignment horizontal="right" vertical="center"/>
    </xf>
    <xf numFmtId="3" fontId="8" fillId="0" borderId="0" xfId="1" quotePrefix="1" applyNumberFormat="1" applyFont="1" applyFill="1" applyBorder="1" applyAlignment="1">
      <alignment horizontal="right" vertical="center"/>
    </xf>
    <xf numFmtId="3" fontId="8" fillId="0" borderId="5" xfId="1" quotePrefix="1" applyNumberFormat="1" applyFont="1" applyFill="1" applyBorder="1" applyAlignment="1">
      <alignment horizontal="right" vertical="center"/>
    </xf>
    <xf numFmtId="189" fontId="8" fillId="0" borderId="5" xfId="1" quotePrefix="1" applyNumberFormat="1" applyFont="1" applyFill="1" applyBorder="1" applyAlignment="1">
      <alignment horizontal="right" vertical="center"/>
    </xf>
    <xf numFmtId="191" fontId="8" fillId="0" borderId="0" xfId="1" quotePrefix="1" applyNumberFormat="1" applyFont="1" applyFill="1" applyBorder="1" applyAlignment="1">
      <alignment horizontal="right" vertical="center"/>
    </xf>
    <xf numFmtId="189" fontId="8" fillId="0" borderId="25" xfId="1" quotePrefix="1" applyNumberFormat="1" applyFont="1" applyFill="1" applyBorder="1" applyAlignment="1">
      <alignment horizontal="right" vertical="center"/>
    </xf>
    <xf numFmtId="191" fontId="8" fillId="0" borderId="25" xfId="1" quotePrefix="1" applyNumberFormat="1" applyFont="1" applyFill="1" applyBorder="1" applyAlignment="1">
      <alignment horizontal="right" vertical="center"/>
    </xf>
    <xf numFmtId="189" fontId="8" fillId="0" borderId="27" xfId="1" quotePrefix="1" applyNumberFormat="1" applyFont="1" applyFill="1" applyBorder="1" applyAlignment="1">
      <alignment horizontal="right" vertical="center"/>
    </xf>
    <xf numFmtId="186" fontId="8" fillId="0" borderId="5" xfId="1" quotePrefix="1" applyNumberFormat="1" applyFont="1" applyFill="1" applyBorder="1" applyAlignment="1">
      <alignment horizontal="right" vertical="center"/>
    </xf>
    <xf numFmtId="191" fontId="8" fillId="0" borderId="5" xfId="1" quotePrefix="1" applyNumberFormat="1" applyFont="1" applyFill="1" applyBorder="1" applyAlignment="1">
      <alignment horizontal="right" vertical="center"/>
    </xf>
    <xf numFmtId="38" fontId="8" fillId="0" borderId="0" xfId="1" quotePrefix="1" applyFont="1" applyFill="1" applyBorder="1" applyAlignment="1">
      <alignment vertical="center"/>
    </xf>
    <xf numFmtId="38" fontId="8" fillId="0" borderId="5" xfId="1" quotePrefix="1" applyFont="1" applyFill="1" applyBorder="1" applyAlignment="1">
      <alignment vertical="center"/>
    </xf>
    <xf numFmtId="190" fontId="8" fillId="0" borderId="0" xfId="1" quotePrefix="1" applyNumberFormat="1" applyFont="1" applyFill="1" applyBorder="1" applyAlignment="1">
      <alignment horizontal="right" vertical="center"/>
    </xf>
    <xf numFmtId="190" fontId="8" fillId="0" borderId="5" xfId="1" quotePrefix="1" applyNumberFormat="1" applyFont="1" applyFill="1" applyBorder="1" applyAlignment="1">
      <alignment horizontal="right" vertical="center"/>
    </xf>
    <xf numFmtId="189" fontId="8" fillId="0" borderId="18" xfId="1" quotePrefix="1" applyNumberFormat="1" applyFont="1" applyFill="1" applyBorder="1" applyAlignment="1">
      <alignment horizontal="right" vertical="center"/>
    </xf>
    <xf numFmtId="191" fontId="8" fillId="0" borderId="18" xfId="1" quotePrefix="1" applyNumberFormat="1" applyFont="1" applyFill="1" applyBorder="1" applyAlignment="1">
      <alignment horizontal="right" vertical="center"/>
    </xf>
    <xf numFmtId="189" fontId="8" fillId="0" borderId="19" xfId="1" quotePrefix="1" applyNumberFormat="1" applyFont="1" applyFill="1" applyBorder="1" applyAlignment="1">
      <alignment horizontal="right" vertical="center"/>
    </xf>
    <xf numFmtId="189" fontId="8" fillId="0" borderId="0" xfId="1" quotePrefix="1" applyNumberFormat="1" applyFont="1" applyFill="1" applyBorder="1" applyAlignment="1">
      <alignment vertical="center"/>
    </xf>
    <xf numFmtId="189" fontId="8" fillId="0" borderId="5" xfId="1" quotePrefix="1" applyNumberFormat="1" applyFont="1" applyFill="1" applyBorder="1" applyAlignment="1">
      <alignment vertical="center"/>
    </xf>
    <xf numFmtId="182" fontId="8" fillId="0" borderId="0" xfId="1" quotePrefix="1" applyNumberFormat="1" applyFont="1" applyFill="1" applyBorder="1" applyAlignment="1">
      <alignment horizontal="right" vertical="center"/>
    </xf>
    <xf numFmtId="182" fontId="8" fillId="0" borderId="5" xfId="1" quotePrefix="1" applyNumberFormat="1" applyFont="1" applyFill="1" applyBorder="1" applyAlignment="1">
      <alignment horizontal="right" vertical="center"/>
    </xf>
    <xf numFmtId="189" fontId="8" fillId="0" borderId="25" xfId="1" quotePrefix="1" applyNumberFormat="1" applyFont="1" applyFill="1" applyBorder="1" applyAlignment="1">
      <alignment vertical="center"/>
    </xf>
    <xf numFmtId="189" fontId="8" fillId="0" borderId="27" xfId="1" quotePrefix="1" applyNumberFormat="1" applyFont="1" applyFill="1" applyBorder="1" applyAlignment="1">
      <alignment vertical="center"/>
    </xf>
    <xf numFmtId="192" fontId="8" fillId="0" borderId="0" xfId="1" quotePrefix="1" applyNumberFormat="1" applyFont="1" applyFill="1" applyBorder="1" applyAlignment="1">
      <alignment horizontal="center" vertical="center"/>
    </xf>
    <xf numFmtId="192" fontId="8" fillId="0" borderId="5" xfId="1" quotePrefix="1" applyNumberFormat="1" applyFont="1" applyFill="1" applyBorder="1" applyAlignment="1">
      <alignment horizontal="center" vertical="center"/>
    </xf>
    <xf numFmtId="190" fontId="8" fillId="0" borderId="26" xfId="1" quotePrefix="1" applyNumberFormat="1" applyFont="1" applyFill="1" applyBorder="1" applyAlignment="1">
      <alignment horizontal="right" vertical="center"/>
    </xf>
    <xf numFmtId="186" fontId="8" fillId="0" borderId="26" xfId="1" quotePrefix="1" applyNumberFormat="1" applyFont="1" applyFill="1" applyBorder="1" applyAlignment="1">
      <alignment horizontal="right" vertical="center"/>
    </xf>
    <xf numFmtId="190" fontId="8" fillId="0" borderId="31" xfId="1" quotePrefix="1" applyNumberFormat="1" applyFont="1" applyFill="1" applyBorder="1" applyAlignment="1">
      <alignment horizontal="right" vertical="center"/>
    </xf>
    <xf numFmtId="3" fontId="8" fillId="0" borderId="26" xfId="1" quotePrefix="1" applyNumberFormat="1" applyFont="1" applyFill="1" applyBorder="1" applyAlignment="1">
      <alignment horizontal="right" vertical="center"/>
    </xf>
    <xf numFmtId="3" fontId="8" fillId="0" borderId="31" xfId="1" quotePrefix="1" applyNumberFormat="1" applyFont="1" applyFill="1" applyBorder="1" applyAlignment="1">
      <alignment horizontal="right" vertical="center"/>
    </xf>
    <xf numFmtId="0" fontId="6" fillId="0" borderId="0" xfId="6" applyFont="1" applyAlignment="1">
      <alignment horizontal="distributed" vertical="center"/>
    </xf>
    <xf numFmtId="0" fontId="6" fillId="0" borderId="5" xfId="6" applyFont="1" applyBorder="1" applyAlignment="1">
      <alignment horizontal="distributed" vertical="center"/>
    </xf>
    <xf numFmtId="0" fontId="6" fillId="0" borderId="0" xfId="6" applyFont="1" applyAlignment="1">
      <alignment horizontal="center" vertical="center"/>
    </xf>
    <xf numFmtId="0" fontId="6" fillId="0" borderId="9" xfId="6" applyFont="1" applyBorder="1" applyAlignment="1">
      <alignment horizontal="distributed" vertical="center"/>
    </xf>
    <xf numFmtId="0" fontId="6" fillId="0" borderId="0" xfId="6" applyFont="1" applyBorder="1" applyAlignment="1">
      <alignment horizontal="distributed" vertical="center"/>
    </xf>
    <xf numFmtId="0" fontId="6" fillId="0" borderId="7" xfId="6" applyFont="1" applyBorder="1" applyAlignment="1">
      <alignment horizontal="distributed" vertical="center"/>
    </xf>
    <xf numFmtId="0" fontId="7" fillId="0" borderId="2" xfId="6" applyFont="1" applyBorder="1" applyAlignment="1">
      <alignment horizontal="distributed" vertical="center"/>
    </xf>
    <xf numFmtId="0" fontId="7" fillId="0" borderId="3" xfId="6" applyFont="1" applyBorder="1" applyAlignment="1">
      <alignment horizontal="distributed" vertical="center"/>
    </xf>
    <xf numFmtId="0" fontId="6" fillId="0" borderId="5" xfId="6" applyFont="1" applyBorder="1" applyAlignment="1">
      <alignment horizontal="center" vertical="center"/>
    </xf>
    <xf numFmtId="0" fontId="6" fillId="0" borderId="18" xfId="6" applyFont="1" applyBorder="1" applyAlignment="1">
      <alignment horizontal="distributed" vertical="center"/>
    </xf>
    <xf numFmtId="0" fontId="6" fillId="0" borderId="19" xfId="6" applyFont="1" applyBorder="1" applyAlignment="1">
      <alignment horizontal="distributed" vertical="center"/>
    </xf>
    <xf numFmtId="0" fontId="8" fillId="0" borderId="0" xfId="6" applyFont="1" applyAlignment="1">
      <alignment horizontal="distributed" vertical="center" wrapText="1"/>
    </xf>
    <xf numFmtId="0" fontId="8" fillId="0" borderId="0" xfId="6" applyFont="1" applyAlignment="1">
      <alignment horizontal="distributed" vertical="center"/>
    </xf>
    <xf numFmtId="0" fontId="8" fillId="0" borderId="5" xfId="6" applyFont="1" applyBorder="1" applyAlignment="1">
      <alignment horizontal="distributed" vertical="center"/>
    </xf>
    <xf numFmtId="0" fontId="6" fillId="0" borderId="0" xfId="3" applyFont="1" applyFill="1" applyAlignment="1">
      <alignment horizontal="distributed" vertical="center"/>
    </xf>
    <xf numFmtId="0" fontId="4" fillId="0" borderId="0" xfId="3" applyFont="1" applyFill="1" applyAlignment="1">
      <alignment vertical="center"/>
    </xf>
    <xf numFmtId="0" fontId="6" fillId="0" borderId="18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6" fillId="0" borderId="33" xfId="3" applyFont="1" applyFill="1" applyBorder="1" applyAlignment="1">
      <alignment horizontal="center" vertical="center"/>
    </xf>
    <xf numFmtId="0" fontId="21" fillId="0" borderId="0" xfId="3" applyFont="1" applyFill="1" applyAlignment="1">
      <alignment horizontal="distributed" vertical="center" wrapText="1"/>
    </xf>
    <xf numFmtId="0" fontId="21" fillId="0" borderId="5" xfId="3" applyFont="1" applyFill="1" applyBorder="1" applyAlignment="1">
      <alignment horizontal="distributed" vertical="center"/>
    </xf>
    <xf numFmtId="0" fontId="6" fillId="0" borderId="18" xfId="3" applyFont="1" applyFill="1" applyBorder="1" applyAlignment="1">
      <alignment horizontal="distributed" vertical="center"/>
    </xf>
    <xf numFmtId="0" fontId="6" fillId="0" borderId="19" xfId="3" applyFont="1" applyFill="1" applyBorder="1" applyAlignment="1">
      <alignment horizontal="distributed" vertical="center"/>
    </xf>
    <xf numFmtId="0" fontId="6" fillId="0" borderId="25" xfId="3" applyFont="1" applyFill="1" applyBorder="1" applyAlignment="1">
      <alignment horizontal="distributed" vertical="center"/>
    </xf>
    <xf numFmtId="0" fontId="6" fillId="0" borderId="27" xfId="3" applyFont="1" applyFill="1" applyBorder="1" applyAlignment="1">
      <alignment horizontal="distributed" vertical="center"/>
    </xf>
    <xf numFmtId="0" fontId="8" fillId="0" borderId="0" xfId="3" applyFont="1" applyFill="1" applyBorder="1" applyAlignment="1">
      <alignment horizontal="distributed" vertical="center" shrinkToFit="1"/>
    </xf>
    <xf numFmtId="0" fontId="8" fillId="0" borderId="18" xfId="3" applyFont="1" applyFill="1" applyBorder="1" applyAlignment="1">
      <alignment horizontal="distributed" vertical="center" shrinkToFit="1"/>
    </xf>
    <xf numFmtId="0" fontId="6" fillId="0" borderId="34" xfId="3" applyFont="1" applyFill="1" applyBorder="1" applyAlignment="1">
      <alignment vertical="center" shrinkToFit="1"/>
    </xf>
    <xf numFmtId="0" fontId="6" fillId="0" borderId="16" xfId="3" applyFont="1" applyFill="1" applyBorder="1" applyAlignment="1">
      <alignment vertical="center" shrinkToFit="1"/>
    </xf>
    <xf numFmtId="0" fontId="6" fillId="0" borderId="21" xfId="3" applyFont="1" applyFill="1" applyBorder="1" applyAlignment="1">
      <alignment vertical="center" shrinkToFit="1"/>
    </xf>
    <xf numFmtId="0" fontId="7" fillId="0" borderId="2" xfId="3" applyFont="1" applyFill="1" applyBorder="1" applyAlignment="1">
      <alignment vertical="center"/>
    </xf>
    <xf numFmtId="0" fontId="21" fillId="0" borderId="0" xfId="3" applyFont="1" applyFill="1" applyBorder="1" applyAlignment="1">
      <alignment horizontal="distributed" vertical="center" shrinkToFit="1"/>
    </xf>
    <xf numFmtId="3" fontId="7" fillId="0" borderId="20" xfId="9" applyNumberFormat="1" applyFont="1" applyFill="1" applyBorder="1" applyAlignment="1">
      <alignment horizontal="right" vertical="center" indent="1" shrinkToFit="1"/>
    </xf>
    <xf numFmtId="3" fontId="7" fillId="0" borderId="18" xfId="9" applyNumberFormat="1" applyFont="1" applyFill="1" applyBorder="1" applyAlignment="1">
      <alignment horizontal="right" vertical="center" indent="1" shrinkToFi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shrinkToFit="1"/>
    </xf>
    <xf numFmtId="0" fontId="6" fillId="0" borderId="13" xfId="3" applyFont="1" applyFill="1" applyBorder="1" applyAlignment="1">
      <alignment horizontal="center" vertical="center" shrinkToFit="1"/>
    </xf>
    <xf numFmtId="0" fontId="6" fillId="0" borderId="14" xfId="3" applyFont="1" applyFill="1" applyBorder="1" applyAlignment="1">
      <alignment horizontal="center" vertical="center" shrinkToFit="1"/>
    </xf>
    <xf numFmtId="3" fontId="7" fillId="0" borderId="4" xfId="9" applyNumberFormat="1" applyFont="1" applyFill="1" applyBorder="1" applyAlignment="1">
      <alignment horizontal="right" vertical="center" indent="1" shrinkToFit="1"/>
    </xf>
    <xf numFmtId="3" fontId="7" fillId="0" borderId="0" xfId="9" applyNumberFormat="1" applyFont="1" applyFill="1" applyBorder="1" applyAlignment="1">
      <alignment horizontal="right" vertical="center" indent="1" shrinkToFit="1"/>
    </xf>
    <xf numFmtId="0" fontId="6" fillId="0" borderId="0" xfId="9" applyFont="1" applyFill="1" applyBorder="1" applyAlignment="1">
      <alignment horizontal="distributed" vertical="center" shrinkToFit="1"/>
    </xf>
    <xf numFmtId="0" fontId="6" fillId="0" borderId="0" xfId="9" applyFont="1" applyFill="1" applyBorder="1" applyAlignment="1">
      <alignment vertical="center" shrinkToFit="1"/>
    </xf>
    <xf numFmtId="0" fontId="4" fillId="0" borderId="0" xfId="9" applyFont="1" applyFill="1" applyAlignment="1">
      <alignment horizontal="center" vertical="center"/>
    </xf>
    <xf numFmtId="0" fontId="6" fillId="0" borderId="0" xfId="9" applyFont="1" applyFill="1" applyAlignment="1">
      <alignment horizontal="center" vertical="center"/>
    </xf>
    <xf numFmtId="0" fontId="6" fillId="0" borderId="18" xfId="9" applyFont="1" applyFill="1" applyBorder="1" applyAlignment="1">
      <alignment horizontal="center" vertical="center"/>
    </xf>
    <xf numFmtId="0" fontId="6" fillId="0" borderId="9" xfId="9" applyFont="1" applyFill="1" applyBorder="1" applyAlignment="1">
      <alignment horizontal="distributed" vertical="center"/>
    </xf>
    <xf numFmtId="0" fontId="6" fillId="0" borderId="15" xfId="9" applyFont="1" applyFill="1" applyBorder="1" applyAlignment="1">
      <alignment horizontal="center" vertical="center"/>
    </xf>
    <xf numFmtId="0" fontId="6" fillId="0" borderId="10" xfId="9" applyFont="1" applyFill="1" applyBorder="1" applyAlignment="1">
      <alignment horizontal="center" vertical="center"/>
    </xf>
    <xf numFmtId="0" fontId="8" fillId="0" borderId="11" xfId="9" applyFont="1" applyFill="1" applyBorder="1" applyAlignment="1">
      <alignment horizontal="center" vertical="center" wrapText="1"/>
    </xf>
    <xf numFmtId="0" fontId="8" fillId="0" borderId="33" xfId="9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distributed" vertical="center"/>
    </xf>
    <xf numFmtId="0" fontId="7" fillId="0" borderId="4" xfId="9" applyFont="1" applyFill="1" applyBorder="1" applyAlignment="1">
      <alignment horizontal="center" vertical="center"/>
    </xf>
    <xf numFmtId="0" fontId="7" fillId="0" borderId="5" xfId="9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0" fontId="4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6" fillId="0" borderId="0" xfId="6" applyFont="1" applyAlignment="1">
      <alignment horizontal="distributed" vertical="center" wrapText="1"/>
    </xf>
    <xf numFmtId="0" fontId="6" fillId="0" borderId="5" xfId="6" applyFont="1" applyBorder="1" applyAlignment="1">
      <alignment horizontal="distributed" vertical="center" wrapText="1"/>
    </xf>
    <xf numFmtId="0" fontId="8" fillId="0" borderId="15" xfId="6" applyFont="1" applyBorder="1" applyAlignment="1">
      <alignment horizontal="center" vertical="center" wrapText="1"/>
    </xf>
    <xf numFmtId="0" fontId="8" fillId="0" borderId="4" xfId="6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7" fillId="0" borderId="18" xfId="6" applyFont="1" applyBorder="1" applyAlignment="1">
      <alignment horizontal="distributed" vertical="center"/>
    </xf>
    <xf numFmtId="0" fontId="7" fillId="0" borderId="19" xfId="6" applyFont="1" applyBorder="1" applyAlignment="1">
      <alignment horizontal="distributed" vertical="center"/>
    </xf>
    <xf numFmtId="0" fontId="7" fillId="0" borderId="0" xfId="6" applyFont="1" applyBorder="1" applyAlignment="1">
      <alignment horizontal="distributed" vertical="center"/>
    </xf>
    <xf numFmtId="0" fontId="7" fillId="0" borderId="5" xfId="6" applyFont="1" applyBorder="1" applyAlignment="1">
      <alignment horizontal="distributed" vertical="center"/>
    </xf>
    <xf numFmtId="0" fontId="6" fillId="0" borderId="9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6" fillId="0" borderId="11" xfId="6" applyFont="1" applyBorder="1" applyAlignment="1">
      <alignment horizontal="distributed" vertical="center"/>
    </xf>
    <xf numFmtId="0" fontId="6" fillId="0" borderId="16" xfId="6" applyFont="1" applyBorder="1" applyAlignment="1">
      <alignment horizontal="distributed" vertical="center"/>
    </xf>
    <xf numFmtId="0" fontId="6" fillId="0" borderId="15" xfId="6" applyFont="1" applyBorder="1" applyAlignment="1">
      <alignment horizontal="distributed" vertical="center"/>
    </xf>
    <xf numFmtId="0" fontId="6" fillId="0" borderId="10" xfId="6" applyFont="1" applyBorder="1" applyAlignment="1">
      <alignment horizontal="distributed" vertical="center"/>
    </xf>
    <xf numFmtId="0" fontId="6" fillId="0" borderId="6" xfId="6" applyFont="1" applyBorder="1" applyAlignment="1">
      <alignment horizontal="distributed" vertical="center"/>
    </xf>
    <xf numFmtId="0" fontId="6" fillId="0" borderId="8" xfId="6" applyFont="1" applyBorder="1" applyAlignment="1">
      <alignment horizontal="distributed" vertical="center"/>
    </xf>
    <xf numFmtId="3" fontId="7" fillId="0" borderId="2" xfId="6" applyNumberFormat="1" applyFont="1" applyBorder="1" applyAlignment="1">
      <alignment horizontal="right" vertical="center"/>
    </xf>
    <xf numFmtId="4" fontId="7" fillId="0" borderId="2" xfId="6" applyNumberFormat="1" applyFont="1" applyBorder="1" applyAlignment="1">
      <alignment vertical="center"/>
    </xf>
    <xf numFmtId="3" fontId="6" fillId="0" borderId="0" xfId="6" applyNumberFormat="1" applyFont="1" applyAlignment="1">
      <alignment vertical="center"/>
    </xf>
    <xf numFmtId="4" fontId="6" fillId="0" borderId="0" xfId="6" applyNumberFormat="1" applyFont="1" applyAlignment="1">
      <alignment vertical="center"/>
    </xf>
    <xf numFmtId="3" fontId="6" fillId="0" borderId="0" xfId="6" applyNumberFormat="1" applyFont="1" applyAlignment="1">
      <alignment horizontal="right" vertical="center"/>
    </xf>
    <xf numFmtId="0" fontId="6" fillId="0" borderId="0" xfId="6" applyFont="1" applyBorder="1" applyAlignment="1">
      <alignment horizontal="distributed" vertical="center" wrapText="1"/>
    </xf>
    <xf numFmtId="0" fontId="6" fillId="0" borderId="18" xfId="6" applyFont="1" applyBorder="1" applyAlignment="1">
      <alignment horizontal="distributed" vertical="center" wrapText="1"/>
    </xf>
    <xf numFmtId="0" fontId="6" fillId="0" borderId="19" xfId="6" applyFont="1" applyBorder="1" applyAlignment="1">
      <alignment horizontal="distributed" vertical="center" wrapText="1"/>
    </xf>
    <xf numFmtId="186" fontId="6" fillId="0" borderId="18" xfId="6" applyNumberFormat="1" applyFont="1" applyBorder="1" applyAlignment="1">
      <alignment vertical="center"/>
    </xf>
    <xf numFmtId="0" fontId="8" fillId="0" borderId="2" xfId="3" applyFont="1" applyFill="1" applyBorder="1" applyAlignment="1">
      <alignment horizontal="distributed" vertical="center"/>
    </xf>
    <xf numFmtId="0" fontId="8" fillId="0" borderId="3" xfId="3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right" vertical="center"/>
    </xf>
    <xf numFmtId="0" fontId="6" fillId="0" borderId="9" xfId="3" applyFont="1" applyFill="1" applyBorder="1" applyAlignment="1">
      <alignment horizontal="distributed" vertical="center"/>
    </xf>
    <xf numFmtId="0" fontId="6" fillId="0" borderId="7" xfId="3" applyFont="1" applyFill="1" applyBorder="1" applyAlignment="1">
      <alignment horizontal="distributed" vertical="center"/>
    </xf>
    <xf numFmtId="0" fontId="6" fillId="0" borderId="13" xfId="3" applyFont="1" applyFill="1" applyBorder="1" applyAlignment="1">
      <alignment horizontal="distributed" vertical="center"/>
    </xf>
    <xf numFmtId="0" fontId="6" fillId="0" borderId="14" xfId="3" applyFont="1" applyFill="1" applyBorder="1" applyAlignment="1">
      <alignment horizontal="distributed" vertical="center"/>
    </xf>
    <xf numFmtId="0" fontId="6" fillId="0" borderId="1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6" fillId="0" borderId="10" xfId="6" applyFont="1" applyBorder="1" applyAlignment="1">
      <alignment horizontal="center" vertical="center"/>
    </xf>
    <xf numFmtId="0" fontId="8" fillId="0" borderId="11" xfId="6" applyFont="1" applyBorder="1" applyAlignment="1">
      <alignment horizontal="center" vertical="center"/>
    </xf>
    <xf numFmtId="0" fontId="8" fillId="0" borderId="16" xfId="6" applyFont="1" applyBorder="1" applyAlignment="1">
      <alignment horizontal="center" vertical="center"/>
    </xf>
    <xf numFmtId="0" fontId="8" fillId="0" borderId="10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8" fillId="0" borderId="8" xfId="6" applyFont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 wrapText="1"/>
    </xf>
    <xf numFmtId="0" fontId="8" fillId="0" borderId="7" xfId="6" applyFont="1" applyBorder="1" applyAlignment="1">
      <alignment horizontal="center" vertical="center" wrapText="1"/>
    </xf>
    <xf numFmtId="0" fontId="6" fillId="0" borderId="8" xfId="6" applyFont="1" applyBorder="1" applyAlignment="1">
      <alignment horizontal="center" vertical="center"/>
    </xf>
    <xf numFmtId="190" fontId="12" fillId="0" borderId="2" xfId="6" applyNumberFormat="1" applyFont="1" applyBorder="1" applyAlignment="1">
      <alignment horizontal="right" vertical="center" wrapText="1"/>
    </xf>
    <xf numFmtId="0" fontId="12" fillId="0" borderId="2" xfId="6" applyFont="1" applyBorder="1" applyAlignment="1">
      <alignment horizontal="right" vertical="center" wrapText="1"/>
    </xf>
    <xf numFmtId="190" fontId="12" fillId="0" borderId="0" xfId="6" applyNumberFormat="1" applyFont="1" applyBorder="1" applyAlignment="1">
      <alignment vertical="center"/>
    </xf>
    <xf numFmtId="190" fontId="9" fillId="0" borderId="0" xfId="6" applyNumberFormat="1" applyFont="1" applyAlignment="1">
      <alignment vertical="center"/>
    </xf>
    <xf numFmtId="0" fontId="6" fillId="0" borderId="0" xfId="6" applyFont="1" applyBorder="1" applyAlignment="1">
      <alignment horizontal="distributed" vertical="center" shrinkToFit="1"/>
    </xf>
    <xf numFmtId="190" fontId="12" fillId="0" borderId="18" xfId="6" applyNumberFormat="1" applyFont="1" applyBorder="1" applyAlignment="1">
      <alignment vertical="center"/>
    </xf>
    <xf numFmtId="190" fontId="9" fillId="0" borderId="0" xfId="6" applyNumberFormat="1" applyFont="1" applyAlignment="1">
      <alignment horizontal="right" vertical="center"/>
    </xf>
    <xf numFmtId="0" fontId="4" fillId="0" borderId="0" xfId="3" applyFont="1" applyFill="1" applyAlignment="1">
      <alignment horizontal="center" vertical="center" wrapText="1"/>
    </xf>
    <xf numFmtId="0" fontId="6" fillId="0" borderId="9" xfId="3" applyFont="1" applyFill="1" applyBorder="1" applyAlignment="1">
      <alignment horizontal="distributed" vertical="center" wrapText="1"/>
    </xf>
    <xf numFmtId="0" fontId="6" fillId="0" borderId="23" xfId="3" applyFont="1" applyFill="1" applyBorder="1" applyAlignment="1">
      <alignment horizontal="distributed" vertical="center"/>
    </xf>
    <xf numFmtId="0" fontId="6" fillId="0" borderId="23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6" fillId="0" borderId="17" xfId="3" applyFont="1" applyFill="1" applyBorder="1" applyAlignment="1">
      <alignment horizontal="center" vertical="center" wrapText="1"/>
    </xf>
    <xf numFmtId="0" fontId="6" fillId="0" borderId="21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distributed" vertical="center"/>
    </xf>
    <xf numFmtId="3" fontId="6" fillId="0" borderId="0" xfId="3" applyNumberFormat="1" applyFont="1" applyFill="1" applyAlignment="1">
      <alignment horizontal="right" vertical="center"/>
    </xf>
    <xf numFmtId="0" fontId="6" fillId="0" borderId="0" xfId="3" applyFont="1" applyFill="1" applyBorder="1" applyAlignment="1">
      <alignment horizontal="distributed" vertical="center" shrinkToFit="1"/>
    </xf>
    <xf numFmtId="3" fontId="6" fillId="0" borderId="18" xfId="3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0" fontId="4" fillId="0" borderId="0" xfId="12" applyNumberFormat="1" applyFont="1" applyFill="1" applyAlignment="1">
      <alignment horizontal="center"/>
    </xf>
    <xf numFmtId="0" fontId="4" fillId="0" borderId="0" xfId="11" applyFont="1" applyFill="1" applyBorder="1" applyAlignment="1">
      <alignment horizontal="center" vertical="center"/>
    </xf>
    <xf numFmtId="0" fontId="6" fillId="0" borderId="0" xfId="11" applyFont="1" applyFill="1" applyBorder="1" applyAlignment="1">
      <alignment horizontal="center" vertical="center"/>
    </xf>
    <xf numFmtId="0" fontId="6" fillId="0" borderId="14" xfId="12" applyFont="1" applyFill="1" applyBorder="1" applyAlignment="1">
      <alignment horizontal="center" vertical="center"/>
    </xf>
    <xf numFmtId="0" fontId="6" fillId="0" borderId="23" xfId="12" applyFont="1" applyFill="1" applyBorder="1" applyAlignment="1">
      <alignment horizontal="center" vertical="center"/>
    </xf>
    <xf numFmtId="0" fontId="6" fillId="0" borderId="22" xfId="12" applyFont="1" applyFill="1" applyBorder="1" applyAlignment="1">
      <alignment horizontal="center" vertical="center"/>
    </xf>
    <xf numFmtId="0" fontId="6" fillId="0" borderId="17" xfId="12" applyFont="1" applyFill="1" applyBorder="1" applyAlignment="1">
      <alignment horizontal="center" vertical="center"/>
    </xf>
    <xf numFmtId="0" fontId="6" fillId="0" borderId="16" xfId="12" applyFont="1" applyFill="1" applyBorder="1" applyAlignment="1">
      <alignment horizontal="center" vertical="center"/>
    </xf>
    <xf numFmtId="0" fontId="6" fillId="0" borderId="6" xfId="12" applyFont="1" applyFill="1" applyBorder="1" applyAlignment="1">
      <alignment horizontal="center" vertical="center"/>
    </xf>
    <xf numFmtId="0" fontId="8" fillId="0" borderId="0" xfId="11" applyFont="1" applyFill="1" applyBorder="1" applyAlignment="1">
      <alignment horizontal="center" vertical="center"/>
    </xf>
    <xf numFmtId="0" fontId="8" fillId="0" borderId="0" xfId="11" applyFont="1" applyFill="1" applyBorder="1" applyAlignment="1">
      <alignment horizontal="center" vertical="center" wrapText="1"/>
    </xf>
    <xf numFmtId="49" fontId="7" fillId="0" borderId="18" xfId="12" applyNumberFormat="1" applyFont="1" applyFill="1" applyBorder="1" applyAlignment="1">
      <alignment horizontal="center" vertical="center"/>
    </xf>
    <xf numFmtId="49" fontId="7" fillId="0" borderId="19" xfId="12" applyNumberFormat="1" applyFont="1" applyFill="1" applyBorder="1" applyAlignment="1">
      <alignment horizontal="center" vertical="center"/>
    </xf>
    <xf numFmtId="3" fontId="7" fillId="0" borderId="18" xfId="12" applyNumberFormat="1" applyFont="1" applyFill="1" applyBorder="1" applyAlignment="1">
      <alignment horizontal="center" vertical="center"/>
    </xf>
    <xf numFmtId="49" fontId="6" fillId="0" borderId="0" xfId="12" applyNumberFormat="1" applyFont="1" applyFill="1" applyAlignment="1">
      <alignment horizontal="center" vertical="center"/>
    </xf>
    <xf numFmtId="49" fontId="6" fillId="0" borderId="5" xfId="12" applyNumberFormat="1" applyFont="1" applyFill="1" applyBorder="1" applyAlignment="1">
      <alignment horizontal="center" vertical="center"/>
    </xf>
    <xf numFmtId="3" fontId="6" fillId="0" borderId="0" xfId="12" applyNumberFormat="1" applyFont="1" applyFill="1" applyBorder="1" applyAlignment="1">
      <alignment horizontal="center" vertical="center"/>
    </xf>
    <xf numFmtId="49" fontId="6" fillId="0" borderId="0" xfId="12" applyNumberFormat="1" applyFont="1" applyFill="1" applyBorder="1" applyAlignment="1">
      <alignment horizontal="center" vertical="center"/>
    </xf>
    <xf numFmtId="0" fontId="4" fillId="0" borderId="0" xfId="11" applyFont="1" applyFill="1" applyAlignment="1">
      <alignment horizontal="center" vertical="center"/>
    </xf>
    <xf numFmtId="0" fontId="8" fillId="0" borderId="10" xfId="11" applyFont="1" applyFill="1" applyBorder="1" applyAlignment="1">
      <alignment horizontal="center" vertical="center"/>
    </xf>
    <xf numFmtId="0" fontId="8" fillId="0" borderId="5" xfId="11" applyFont="1" applyFill="1" applyBorder="1" applyAlignment="1">
      <alignment horizontal="center" vertical="center"/>
    </xf>
    <xf numFmtId="0" fontId="8" fillId="0" borderId="8" xfId="11" applyFont="1" applyFill="1" applyBorder="1" applyAlignment="1">
      <alignment horizontal="center" vertical="center"/>
    </xf>
    <xf numFmtId="0" fontId="8" fillId="0" borderId="11" xfId="11" applyFont="1" applyFill="1" applyBorder="1" applyAlignment="1">
      <alignment horizontal="center" vertical="center"/>
    </xf>
    <xf numFmtId="0" fontId="8" fillId="0" borderId="33" xfId="11" applyFont="1" applyFill="1" applyBorder="1" applyAlignment="1">
      <alignment horizontal="center" vertical="center"/>
    </xf>
    <xf numFmtId="0" fontId="8" fillId="0" borderId="16" xfId="11" applyFont="1" applyFill="1" applyBorder="1" applyAlignment="1">
      <alignment horizontal="center" vertical="center"/>
    </xf>
    <xf numFmtId="0" fontId="8" fillId="0" borderId="12" xfId="11" applyFont="1" applyFill="1" applyBorder="1" applyAlignment="1">
      <alignment horizontal="center" vertical="center"/>
    </xf>
    <xf numFmtId="0" fontId="8" fillId="0" borderId="13" xfId="11" applyFont="1" applyFill="1" applyBorder="1" applyAlignment="1">
      <alignment horizontal="center" vertical="center"/>
    </xf>
    <xf numFmtId="0" fontId="8" fillId="0" borderId="14" xfId="11" applyFont="1" applyFill="1" applyBorder="1" applyAlignment="1">
      <alignment horizontal="center" vertical="center"/>
    </xf>
    <xf numFmtId="0" fontId="8" fillId="0" borderId="15" xfId="11" applyFont="1" applyFill="1" applyBorder="1" applyAlignment="1">
      <alignment horizontal="center" vertical="center" wrapText="1"/>
    </xf>
    <xf numFmtId="0" fontId="8" fillId="0" borderId="4" xfId="11" applyFont="1" applyFill="1" applyBorder="1" applyAlignment="1">
      <alignment horizontal="center" vertical="center" wrapText="1"/>
    </xf>
    <xf numFmtId="0" fontId="8" fillId="0" borderId="6" xfId="11" applyFont="1" applyFill="1" applyBorder="1" applyAlignment="1">
      <alignment horizontal="center" vertical="center" wrapText="1"/>
    </xf>
    <xf numFmtId="0" fontId="8" fillId="0" borderId="34" xfId="11" applyFont="1" applyFill="1" applyBorder="1" applyAlignment="1">
      <alignment horizontal="center" vertical="center"/>
    </xf>
    <xf numFmtId="0" fontId="8" fillId="0" borderId="21" xfId="11" applyFont="1" applyFill="1" applyBorder="1" applyAlignment="1">
      <alignment horizontal="center" vertical="center"/>
    </xf>
    <xf numFmtId="0" fontId="8" fillId="0" borderId="32" xfId="11" applyFont="1" applyFill="1" applyBorder="1" applyAlignment="1">
      <alignment horizontal="center" vertical="center"/>
    </xf>
    <xf numFmtId="0" fontId="8" fillId="0" borderId="22" xfId="11" applyFont="1" applyFill="1" applyBorder="1" applyAlignment="1">
      <alignment horizontal="center" vertical="center"/>
    </xf>
    <xf numFmtId="0" fontId="8" fillId="0" borderId="34" xfId="11" applyFont="1" applyFill="1" applyBorder="1" applyAlignment="1">
      <alignment horizontal="center" vertical="center" wrapText="1"/>
    </xf>
    <xf numFmtId="0" fontId="8" fillId="0" borderId="16" xfId="11" applyFont="1" applyFill="1" applyBorder="1" applyAlignment="1">
      <alignment horizontal="center" vertical="center" wrapText="1"/>
    </xf>
    <xf numFmtId="0" fontId="21" fillId="0" borderId="0" xfId="6" applyFont="1" applyBorder="1" applyAlignment="1">
      <alignment horizontal="center" vertical="center"/>
    </xf>
    <xf numFmtId="0" fontId="22" fillId="0" borderId="10" xfId="6" applyFont="1" applyBorder="1" applyAlignment="1">
      <alignment horizontal="center" vertical="center" shrinkToFit="1"/>
    </xf>
    <xf numFmtId="0" fontId="22" fillId="0" borderId="5" xfId="6" applyFont="1" applyBorder="1" applyAlignment="1">
      <alignment horizontal="center" vertical="center" shrinkToFit="1"/>
    </xf>
    <xf numFmtId="0" fontId="23" fillId="0" borderId="12" xfId="6" applyFont="1" applyBorder="1" applyAlignment="1">
      <alignment horizontal="center" vertical="center"/>
    </xf>
    <xf numFmtId="0" fontId="23" fillId="0" borderId="13" xfId="6" applyFont="1" applyBorder="1" applyAlignment="1">
      <alignment horizontal="center" vertical="center"/>
    </xf>
    <xf numFmtId="0" fontId="23" fillId="0" borderId="14" xfId="6" applyFont="1" applyBorder="1" applyAlignment="1">
      <alignment horizontal="center" vertical="center"/>
    </xf>
    <xf numFmtId="0" fontId="31" fillId="0" borderId="34" xfId="6" applyFont="1" applyBorder="1" applyAlignment="1">
      <alignment horizontal="center" vertical="center"/>
    </xf>
    <xf numFmtId="0" fontId="31" fillId="0" borderId="33" xfId="6" applyFont="1" applyBorder="1" applyAlignment="1">
      <alignment horizontal="center" vertical="center"/>
    </xf>
    <xf numFmtId="0" fontId="31" fillId="0" borderId="16" xfId="6" applyFont="1" applyBorder="1" applyAlignment="1">
      <alignment horizontal="center" vertical="center"/>
    </xf>
    <xf numFmtId="0" fontId="22" fillId="0" borderId="34" xfId="6" applyFont="1" applyBorder="1" applyAlignment="1">
      <alignment horizontal="center" vertical="center" wrapText="1"/>
    </xf>
    <xf numFmtId="0" fontId="22" fillId="0" borderId="33" xfId="6" applyFont="1" applyBorder="1" applyAlignment="1">
      <alignment horizontal="center" vertical="center" wrapText="1"/>
    </xf>
    <xf numFmtId="0" fontId="22" fillId="0" borderId="16" xfId="6" applyFont="1" applyBorder="1" applyAlignment="1">
      <alignment horizontal="center" vertical="center" wrapText="1"/>
    </xf>
    <xf numFmtId="0" fontId="22" fillId="0" borderId="34" xfId="6" applyFont="1" applyBorder="1" applyAlignment="1">
      <alignment horizontal="center" vertical="center" shrinkToFit="1"/>
    </xf>
    <xf numFmtId="0" fontId="22" fillId="0" borderId="33" xfId="6" applyFont="1" applyBorder="1" applyAlignment="1">
      <alignment horizontal="center" vertical="center" shrinkToFit="1"/>
    </xf>
    <xf numFmtId="0" fontId="22" fillId="0" borderId="16" xfId="6" applyFont="1" applyBorder="1" applyAlignment="1">
      <alignment horizontal="center" vertical="center" shrinkToFit="1"/>
    </xf>
    <xf numFmtId="0" fontId="32" fillId="0" borderId="34" xfId="6" applyFont="1" applyBorder="1" applyAlignment="1">
      <alignment horizontal="center" vertical="center" wrapText="1"/>
    </xf>
    <xf numFmtId="0" fontId="32" fillId="0" borderId="33" xfId="6" applyFont="1" applyBorder="1" applyAlignment="1">
      <alignment horizontal="center" vertical="center" wrapText="1"/>
    </xf>
    <xf numFmtId="0" fontId="32" fillId="0" borderId="16" xfId="6" applyFont="1" applyBorder="1" applyAlignment="1">
      <alignment horizontal="center" vertical="center" wrapText="1"/>
    </xf>
    <xf numFmtId="0" fontId="22" fillId="0" borderId="33" xfId="6" applyFont="1" applyBorder="1" applyAlignment="1">
      <alignment horizontal="center" vertical="center"/>
    </xf>
    <xf numFmtId="0" fontId="22" fillId="0" borderId="16" xfId="6" applyFont="1" applyBorder="1" applyAlignment="1">
      <alignment horizontal="center" vertical="center"/>
    </xf>
    <xf numFmtId="0" fontId="22" fillId="0" borderId="34" xfId="6" applyFont="1" applyBorder="1" applyAlignment="1">
      <alignment horizontal="center" vertical="center" wrapText="1" shrinkToFit="1"/>
    </xf>
    <xf numFmtId="0" fontId="22" fillId="0" borderId="33" xfId="6" applyFont="1" applyBorder="1" applyAlignment="1">
      <alignment horizontal="center" vertical="center" wrapText="1" shrinkToFit="1"/>
    </xf>
    <xf numFmtId="0" fontId="22" fillId="0" borderId="16" xfId="6" applyFont="1" applyBorder="1" applyAlignment="1">
      <alignment horizontal="center" vertical="center" wrapText="1" shrinkToFit="1"/>
    </xf>
    <xf numFmtId="0" fontId="32" fillId="0" borderId="34" xfId="6" applyFont="1" applyFill="1" applyBorder="1" applyAlignment="1">
      <alignment horizontal="center" vertical="center" wrapText="1" shrinkToFit="1"/>
    </xf>
    <xf numFmtId="0" fontId="32" fillId="0" borderId="33" xfId="6" applyFont="1" applyFill="1" applyBorder="1" applyAlignment="1">
      <alignment horizontal="center" vertical="center" wrapText="1" shrinkToFit="1"/>
    </xf>
    <xf numFmtId="0" fontId="32" fillId="0" borderId="16" xfId="6" applyFont="1" applyFill="1" applyBorder="1" applyAlignment="1">
      <alignment horizontal="center" vertical="center" wrapText="1" shrinkToFit="1"/>
    </xf>
    <xf numFmtId="0" fontId="32" fillId="0" borderId="34" xfId="6" applyFont="1" applyBorder="1" applyAlignment="1">
      <alignment horizontal="center" vertical="center" wrapText="1" shrinkToFit="1"/>
    </xf>
    <xf numFmtId="0" fontId="32" fillId="0" borderId="33" xfId="6" applyFont="1" applyBorder="1" applyAlignment="1">
      <alignment horizontal="center" vertical="center" wrapText="1" shrinkToFit="1"/>
    </xf>
    <xf numFmtId="0" fontId="32" fillId="0" borderId="16" xfId="6" applyFont="1" applyBorder="1" applyAlignment="1">
      <alignment horizontal="center" vertical="center" wrapText="1" shrinkToFit="1"/>
    </xf>
    <xf numFmtId="0" fontId="22" fillId="0" borderId="34" xfId="6" applyFont="1" applyBorder="1" applyAlignment="1">
      <alignment horizontal="center" vertical="center"/>
    </xf>
    <xf numFmtId="0" fontId="22" fillId="0" borderId="5" xfId="6" applyFont="1" applyBorder="1" applyAlignment="1">
      <alignment horizontal="center" vertical="center"/>
    </xf>
    <xf numFmtId="0" fontId="22" fillId="0" borderId="8" xfId="6" applyFont="1" applyBorder="1" applyAlignment="1">
      <alignment horizontal="center" vertical="center"/>
    </xf>
    <xf numFmtId="0" fontId="21" fillId="0" borderId="12" xfId="6" applyFont="1" applyBorder="1" applyAlignment="1">
      <alignment horizontal="center" vertical="center"/>
    </xf>
    <xf numFmtId="0" fontId="21" fillId="0" borderId="13" xfId="6" applyFont="1" applyBorder="1" applyAlignment="1">
      <alignment horizontal="center" vertical="center"/>
    </xf>
    <xf numFmtId="0" fontId="21" fillId="0" borderId="14" xfId="6" applyFont="1" applyBorder="1" applyAlignment="1">
      <alignment horizontal="center" vertical="center"/>
    </xf>
    <xf numFmtId="0" fontId="21" fillId="0" borderId="5" xfId="6" applyFont="1" applyBorder="1" applyAlignment="1">
      <alignment horizontal="center" vertical="center"/>
    </xf>
    <xf numFmtId="0" fontId="21" fillId="0" borderId="34" xfId="6" applyFont="1" applyBorder="1" applyAlignment="1">
      <alignment horizontal="distributed" vertical="center" wrapText="1"/>
    </xf>
    <xf numFmtId="0" fontId="21" fillId="0" borderId="33" xfId="6" applyFont="1" applyBorder="1" applyAlignment="1">
      <alignment horizontal="distributed" vertical="center"/>
    </xf>
    <xf numFmtId="0" fontId="21" fillId="0" borderId="16" xfId="6" applyFont="1" applyBorder="1" applyAlignment="1">
      <alignment horizontal="distributed" vertical="center"/>
    </xf>
    <xf numFmtId="0" fontId="21" fillId="0" borderId="33" xfId="6" applyFont="1" applyBorder="1" applyAlignment="1">
      <alignment horizontal="distributed" vertical="center" wrapText="1"/>
    </xf>
    <xf numFmtId="0" fontId="21" fillId="0" borderId="16" xfId="6" applyFont="1" applyBorder="1" applyAlignment="1">
      <alignment horizontal="distributed" vertical="center" wrapText="1"/>
    </xf>
    <xf numFmtId="0" fontId="21" fillId="0" borderId="21" xfId="6" applyFont="1" applyBorder="1" applyAlignment="1">
      <alignment horizontal="center" vertical="center"/>
    </xf>
    <xf numFmtId="0" fontId="21" fillId="0" borderId="32" xfId="6" applyFont="1" applyBorder="1" applyAlignment="1">
      <alignment horizontal="center" vertical="center"/>
    </xf>
    <xf numFmtId="0" fontId="21" fillId="0" borderId="22" xfId="6" applyFont="1" applyBorder="1" applyAlignment="1">
      <alignment horizontal="center" vertical="center"/>
    </xf>
    <xf numFmtId="0" fontId="21" fillId="0" borderId="1" xfId="6" applyFont="1" applyBorder="1" applyAlignment="1">
      <alignment horizontal="distributed" vertical="center" wrapText="1"/>
    </xf>
    <xf numFmtId="0" fontId="21" fillId="0" borderId="4" xfId="6" applyFont="1" applyBorder="1" applyAlignment="1">
      <alignment horizontal="distributed" vertical="center" wrapText="1"/>
    </xf>
    <xf numFmtId="0" fontId="21" fillId="0" borderId="6" xfId="6" applyFont="1" applyBorder="1" applyAlignment="1">
      <alignment horizontal="distributed" vertical="center" wrapText="1"/>
    </xf>
    <xf numFmtId="0" fontId="21" fillId="0" borderId="1" xfId="6" applyFont="1" applyBorder="1" applyAlignment="1">
      <alignment horizontal="distributed" vertical="center"/>
    </xf>
    <xf numFmtId="0" fontId="21" fillId="0" borderId="4" xfId="6" applyFont="1" applyBorder="1" applyAlignment="1">
      <alignment horizontal="distributed" vertical="center"/>
    </xf>
    <xf numFmtId="0" fontId="21" fillId="0" borderId="6" xfId="6" applyFont="1" applyBorder="1" applyAlignment="1">
      <alignment horizontal="distributed" vertical="center"/>
    </xf>
    <xf numFmtId="0" fontId="21" fillId="0" borderId="33" xfId="6" applyFont="1" applyBorder="1" applyAlignment="1">
      <alignment horizontal="center" vertical="center"/>
    </xf>
    <xf numFmtId="0" fontId="21" fillId="0" borderId="16" xfId="6" applyFont="1" applyBorder="1" applyAlignment="1">
      <alignment horizontal="center" vertical="center"/>
    </xf>
    <xf numFmtId="0" fontId="21" fillId="0" borderId="33" xfId="6" applyFont="1" applyBorder="1" applyAlignment="1">
      <alignment horizontal="center" vertical="center" wrapText="1"/>
    </xf>
    <xf numFmtId="0" fontId="21" fillId="0" borderId="16" xfId="6" applyFont="1" applyBorder="1" applyAlignment="1">
      <alignment horizontal="center" vertical="center" wrapText="1"/>
    </xf>
    <xf numFmtId="0" fontId="21" fillId="0" borderId="34" xfId="6" applyFont="1" applyBorder="1" applyAlignment="1">
      <alignment horizontal="distributed" vertical="center"/>
    </xf>
    <xf numFmtId="38" fontId="20" fillId="0" borderId="35" xfId="1" applyFont="1" applyBorder="1" applyAlignment="1">
      <alignment horizontal="distributed" vertical="center"/>
    </xf>
    <xf numFmtId="0" fontId="21" fillId="0" borderId="2" xfId="6" applyFont="1" applyBorder="1" applyAlignment="1">
      <alignment horizontal="center" vertical="center"/>
    </xf>
    <xf numFmtId="0" fontId="21" fillId="0" borderId="3" xfId="6" applyFont="1" applyBorder="1" applyAlignment="1">
      <alignment horizontal="center" vertical="center"/>
    </xf>
    <xf numFmtId="0" fontId="33" fillId="0" borderId="0" xfId="6" applyFont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31" fillId="0" borderId="2" xfId="6" applyFont="1" applyBorder="1" applyAlignment="1">
      <alignment horizontal="distributed" vertical="center"/>
    </xf>
    <xf numFmtId="0" fontId="31" fillId="0" borderId="3" xfId="6" applyFont="1" applyBorder="1" applyAlignment="1">
      <alignment horizontal="distributed" vertical="center"/>
    </xf>
    <xf numFmtId="0" fontId="21" fillId="0" borderId="2" xfId="6" applyFont="1" applyBorder="1" applyAlignment="1">
      <alignment horizontal="distributed" vertical="center"/>
    </xf>
    <xf numFmtId="0" fontId="21" fillId="0" borderId="3" xfId="6" applyFont="1" applyBorder="1" applyAlignment="1">
      <alignment horizontal="distributed" vertical="center"/>
    </xf>
    <xf numFmtId="0" fontId="7" fillId="0" borderId="0" xfId="6" applyFont="1" applyAlignment="1">
      <alignment horizontal="distributed" vertical="center"/>
    </xf>
    <xf numFmtId="0" fontId="21" fillId="0" borderId="0" xfId="6" applyFont="1" applyAlignment="1">
      <alignment horizontal="distributed" vertical="center"/>
    </xf>
    <xf numFmtId="0" fontId="21" fillId="0" borderId="5" xfId="6" applyFont="1" applyBorder="1" applyAlignment="1">
      <alignment horizontal="distributed" vertical="center"/>
    </xf>
    <xf numFmtId="0" fontId="20" fillId="0" borderId="0" xfId="6" applyFont="1" applyAlignment="1">
      <alignment horizontal="distributed" vertical="center"/>
    </xf>
    <xf numFmtId="0" fontId="20" fillId="0" borderId="5" xfId="6" applyFont="1" applyBorder="1" applyAlignment="1">
      <alignment horizontal="distributed" vertical="center"/>
    </xf>
    <xf numFmtId="0" fontId="19" fillId="0" borderId="0" xfId="6" applyFont="1" applyAlignment="1">
      <alignment horizontal="distributed" vertical="center"/>
    </xf>
    <xf numFmtId="0" fontId="19" fillId="0" borderId="5" xfId="6" applyFont="1" applyBorder="1" applyAlignment="1">
      <alignment horizontal="distributed" vertical="center"/>
    </xf>
    <xf numFmtId="0" fontId="8" fillId="0" borderId="0" xfId="6" applyFont="1" applyBorder="1" applyAlignment="1">
      <alignment horizontal="distributed" vertical="center" shrinkToFit="1"/>
    </xf>
    <xf numFmtId="0" fontId="8" fillId="0" borderId="5" xfId="6" applyFont="1" applyBorder="1" applyAlignment="1">
      <alignment horizontal="distributed" vertical="center" shrinkToFit="1"/>
    </xf>
    <xf numFmtId="0" fontId="21" fillId="0" borderId="0" xfId="6" applyFont="1" applyBorder="1" applyAlignment="1">
      <alignment horizontal="distributed" vertical="center"/>
    </xf>
    <xf numFmtId="0" fontId="21" fillId="0" borderId="18" xfId="6" applyFont="1" applyBorder="1" applyAlignment="1">
      <alignment horizontal="distributed" vertical="center"/>
    </xf>
    <xf numFmtId="0" fontId="21" fillId="0" borderId="19" xfId="6" applyFont="1" applyBorder="1" applyAlignment="1">
      <alignment horizontal="distributed" vertical="center"/>
    </xf>
    <xf numFmtId="0" fontId="21" fillId="0" borderId="46" xfId="6" applyFont="1" applyBorder="1" applyAlignment="1">
      <alignment horizontal="right" vertical="center" shrinkToFit="1"/>
    </xf>
    <xf numFmtId="0" fontId="21" fillId="0" borderId="18" xfId="6" applyFont="1" applyBorder="1" applyAlignment="1">
      <alignment horizontal="right" vertical="center" shrinkToFit="1"/>
    </xf>
    <xf numFmtId="0" fontId="21" fillId="0" borderId="19" xfId="6" applyFont="1" applyBorder="1" applyAlignment="1">
      <alignment horizontal="right" vertical="center" shrinkToFit="1"/>
    </xf>
    <xf numFmtId="0" fontId="6" fillId="0" borderId="13" xfId="6" applyFont="1" applyBorder="1" applyAlignment="1">
      <alignment horizontal="center" vertical="center" shrinkToFit="1"/>
    </xf>
    <xf numFmtId="0" fontId="6" fillId="0" borderId="14" xfId="6" applyFont="1" applyBorder="1" applyAlignment="1">
      <alignment horizontal="center" vertical="center" shrinkToFit="1"/>
    </xf>
    <xf numFmtId="0" fontId="6" fillId="0" borderId="47" xfId="6" applyFont="1" applyBorder="1" applyAlignment="1">
      <alignment horizontal="center" vertical="center" shrinkToFit="1"/>
    </xf>
    <xf numFmtId="0" fontId="20" fillId="0" borderId="2" xfId="6" applyFont="1" applyBorder="1" applyAlignment="1">
      <alignment horizontal="distributed" vertical="center"/>
    </xf>
    <xf numFmtId="0" fontId="20" fillId="0" borderId="3" xfId="6" applyFont="1" applyBorder="1" applyAlignment="1">
      <alignment horizontal="distributed" vertical="center"/>
    </xf>
    <xf numFmtId="196" fontId="21" fillId="0" borderId="2" xfId="6" applyNumberFormat="1" applyFont="1" applyBorder="1" applyAlignment="1">
      <alignment horizontal="distributed" vertical="center"/>
    </xf>
    <xf numFmtId="196" fontId="21" fillId="0" borderId="3" xfId="6" applyNumberFormat="1" applyFont="1" applyBorder="1" applyAlignment="1">
      <alignment horizontal="distributed" vertical="center"/>
    </xf>
    <xf numFmtId="196" fontId="21" fillId="0" borderId="0" xfId="6" applyNumberFormat="1" applyFont="1" applyAlignment="1">
      <alignment horizontal="distributed" vertical="center"/>
    </xf>
    <xf numFmtId="196" fontId="21" fillId="0" borderId="5" xfId="6" applyNumberFormat="1" applyFont="1" applyBorder="1" applyAlignment="1">
      <alignment horizontal="distributed" vertical="center"/>
    </xf>
    <xf numFmtId="196" fontId="19" fillId="0" borderId="0" xfId="6" applyNumberFormat="1" applyFont="1" applyAlignment="1">
      <alignment horizontal="distributed" vertical="center"/>
    </xf>
    <xf numFmtId="196" fontId="19" fillId="0" borderId="5" xfId="6" applyNumberFormat="1" applyFont="1" applyBorder="1" applyAlignment="1">
      <alignment horizontal="distributed" vertical="center"/>
    </xf>
    <xf numFmtId="196" fontId="8" fillId="0" borderId="0" xfId="6" applyNumberFormat="1" applyFont="1" applyBorder="1" applyAlignment="1">
      <alignment horizontal="distributed" vertical="center"/>
    </xf>
    <xf numFmtId="196" fontId="8" fillId="0" borderId="5" xfId="6" applyNumberFormat="1" applyFont="1" applyBorder="1" applyAlignment="1">
      <alignment horizontal="distributed" vertical="center"/>
    </xf>
    <xf numFmtId="196" fontId="6" fillId="0" borderId="4" xfId="6" applyNumberFormat="1" applyFont="1" applyBorder="1" applyAlignment="1">
      <alignment horizontal="right" vertical="center"/>
    </xf>
    <xf numFmtId="196" fontId="6" fillId="0" borderId="20" xfId="6" applyNumberFormat="1" applyFont="1" applyBorder="1" applyAlignment="1">
      <alignment horizontal="right" vertical="center"/>
    </xf>
    <xf numFmtId="196" fontId="6" fillId="0" borderId="0" xfId="6" applyNumberFormat="1" applyFont="1" applyAlignment="1">
      <alignment horizontal="right" vertical="center"/>
    </xf>
    <xf numFmtId="196" fontId="6" fillId="0" borderId="18" xfId="6" applyNumberFormat="1" applyFont="1" applyBorder="1" applyAlignment="1">
      <alignment horizontal="right" vertical="center"/>
    </xf>
    <xf numFmtId="0" fontId="35" fillId="0" borderId="0" xfId="13" applyFont="1" applyBorder="1" applyAlignment="1">
      <alignment horizontal="center" vertical="center"/>
    </xf>
    <xf numFmtId="0" fontId="16" fillId="0" borderId="18" xfId="13" applyFont="1" applyBorder="1" applyAlignment="1">
      <alignment horizontal="center" vertical="center"/>
    </xf>
    <xf numFmtId="0" fontId="27" fillId="0" borderId="0" xfId="13" applyFont="1" applyBorder="1" applyAlignment="1">
      <alignment horizontal="center" vertical="center" wrapText="1"/>
    </xf>
    <xf numFmtId="0" fontId="27" fillId="0" borderId="0" xfId="13" applyFont="1" applyBorder="1" applyAlignment="1">
      <alignment horizontal="center" vertical="center"/>
    </xf>
    <xf numFmtId="0" fontId="27" fillId="0" borderId="7" xfId="13" applyFont="1" applyBorder="1" applyAlignment="1">
      <alignment horizontal="center" vertical="center"/>
    </xf>
    <xf numFmtId="0" fontId="27" fillId="0" borderId="16" xfId="13" applyFont="1" applyBorder="1" applyAlignment="1">
      <alignment horizontal="center" vertical="center"/>
    </xf>
    <xf numFmtId="0" fontId="27" fillId="0" borderId="8" xfId="13" applyFont="1" applyBorder="1" applyAlignment="1">
      <alignment horizontal="center" vertical="center"/>
    </xf>
    <xf numFmtId="0" fontId="27" fillId="0" borderId="48" xfId="13" applyFont="1" applyBorder="1" applyAlignment="1">
      <alignment horizontal="center" vertical="center"/>
    </xf>
    <xf numFmtId="0" fontId="27" fillId="0" borderId="6" xfId="13" applyFont="1" applyBorder="1" applyAlignment="1">
      <alignment horizontal="center" vertical="center"/>
    </xf>
    <xf numFmtId="0" fontId="27" fillId="0" borderId="0" xfId="13" applyFont="1" applyBorder="1" applyAlignment="1">
      <alignment horizontal="distributed" vertical="center"/>
    </xf>
    <xf numFmtId="0" fontId="37" fillId="0" borderId="2" xfId="13" applyFont="1" applyBorder="1" applyAlignment="1">
      <alignment horizontal="distributed" vertical="center"/>
    </xf>
    <xf numFmtId="38" fontId="27" fillId="0" borderId="0" xfId="14" applyFont="1" applyBorder="1" applyAlignment="1">
      <alignment horizontal="right" vertical="center"/>
    </xf>
    <xf numFmtId="38" fontId="27" fillId="0" borderId="0" xfId="1" applyFont="1" applyBorder="1" applyAlignment="1">
      <alignment horizontal="right" vertical="center"/>
    </xf>
    <xf numFmtId="0" fontId="27" fillId="0" borderId="18" xfId="13" applyFont="1" applyBorder="1" applyAlignment="1">
      <alignment horizontal="distributed" vertical="center"/>
    </xf>
    <xf numFmtId="38" fontId="27" fillId="0" borderId="51" xfId="14" applyFont="1" applyBorder="1" applyAlignment="1">
      <alignment horizontal="center" vertical="center"/>
    </xf>
    <xf numFmtId="38" fontId="27" fillId="0" borderId="2" xfId="14" applyFont="1" applyBorder="1" applyAlignment="1">
      <alignment horizontal="center" vertical="center"/>
    </xf>
    <xf numFmtId="0" fontId="27" fillId="0" borderId="43" xfId="13" applyFont="1" applyBorder="1" applyAlignment="1">
      <alignment horizontal="distributed" vertical="center"/>
    </xf>
    <xf numFmtId="38" fontId="27" fillId="0" borderId="0" xfId="14" applyFont="1" applyBorder="1" applyAlignment="1">
      <alignment horizontal="center" vertical="center"/>
    </xf>
  </cellXfs>
  <cellStyles count="15">
    <cellStyle name="パーセント" xfId="2" builtinId="5"/>
    <cellStyle name="桁区切り" xfId="1" builtinId="6"/>
    <cellStyle name="桁区切り 2" xfId="5"/>
    <cellStyle name="桁区切り 2 2" xfId="8"/>
    <cellStyle name="桁区切り 2 2 2" xfId="14"/>
    <cellStyle name="標準" xfId="0" builtinId="0"/>
    <cellStyle name="標準 2" xfId="3"/>
    <cellStyle name="標準 2 2" xfId="13"/>
    <cellStyle name="標準 2 3" xfId="7"/>
    <cellStyle name="標準 3" xfId="6"/>
    <cellStyle name="標準_@@０３．０７国籍（6区分）、男女別外国人数" xfId="12"/>
    <cellStyle name="標準_@@０３．１２＜グ＞住宅の建て方（6区分）、住宅の所有の関係（5区分）別住宅に住む一般世帯数及び一般世帯人員" xfId="11"/>
    <cellStyle name="標準_@@０３．１５親族人員（7区分）別65歳以上親族のいる一般世帯数、一般世帯人員及び65歳以上親族人員" xfId="9"/>
    <cellStyle name="標準_@@０３．１５親族人員（7区分）別65歳以上親族のいる一般世帯数、一般世帯人員及び65歳以上親族人員 2" xfId="10"/>
    <cellStyle name="標準_JB1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2"/>
  <sheetViews>
    <sheetView view="pageBreakPreview" topLeftCell="A13" zoomScaleNormal="100" zoomScaleSheetLayoutView="100" workbookViewId="0">
      <selection activeCell="I11" sqref="I11"/>
    </sheetView>
  </sheetViews>
  <sheetFormatPr defaultRowHeight="12"/>
  <cols>
    <col min="1" max="1" width="3.5" style="1" bestFit="1" customWidth="1"/>
    <col min="2" max="2" width="4" style="1" customWidth="1"/>
    <col min="3" max="3" width="3.5" style="1" bestFit="1" customWidth="1"/>
    <col min="4" max="4" width="5.75" style="1" customWidth="1"/>
    <col min="5" max="5" width="3.5" style="1" bestFit="1" customWidth="1"/>
    <col min="6" max="6" width="5.5" style="1" customWidth="1"/>
    <col min="7" max="7" width="4" style="1" customWidth="1"/>
    <col min="8" max="8" width="3.5" style="1" bestFit="1" customWidth="1"/>
    <col min="9" max="9" width="9.625" style="1" customWidth="1"/>
    <col min="10" max="10" width="10.75" style="1" customWidth="1"/>
    <col min="11" max="12" width="9.875" style="1" bestFit="1" customWidth="1"/>
    <col min="13" max="13" width="12.875" style="1" customWidth="1"/>
    <col min="14" max="16384" width="9" style="1"/>
  </cols>
  <sheetData>
    <row r="1" spans="1:13" ht="18.75">
      <c r="A1" s="775" t="s">
        <v>0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</row>
    <row r="3" spans="1:13">
      <c r="A3" s="776" t="s">
        <v>1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</row>
    <row r="4" spans="1:13" ht="12.75" thickBot="1"/>
    <row r="5" spans="1:13" ht="22.5" customHeight="1">
      <c r="A5" s="777" t="s">
        <v>2</v>
      </c>
      <c r="B5" s="777"/>
      <c r="C5" s="777"/>
      <c r="D5" s="777"/>
      <c r="E5" s="777"/>
      <c r="F5" s="777"/>
      <c r="G5" s="777"/>
      <c r="H5" s="778"/>
      <c r="I5" s="781" t="s">
        <v>3</v>
      </c>
      <c r="J5" s="783" t="s">
        <v>4</v>
      </c>
      <c r="K5" s="784"/>
      <c r="L5" s="785"/>
      <c r="M5" s="786" t="s">
        <v>5</v>
      </c>
    </row>
    <row r="6" spans="1:13" ht="22.5" customHeight="1">
      <c r="A6" s="779"/>
      <c r="B6" s="779"/>
      <c r="C6" s="779"/>
      <c r="D6" s="779"/>
      <c r="E6" s="779"/>
      <c r="F6" s="779"/>
      <c r="G6" s="779"/>
      <c r="H6" s="780"/>
      <c r="I6" s="782"/>
      <c r="J6" s="2" t="s">
        <v>6</v>
      </c>
      <c r="K6" s="2" t="s">
        <v>7</v>
      </c>
      <c r="L6" s="2" t="s">
        <v>8</v>
      </c>
      <c r="M6" s="787"/>
    </row>
    <row r="7" spans="1:13" ht="22.5" customHeight="1">
      <c r="H7" s="3"/>
      <c r="I7" s="4"/>
    </row>
    <row r="8" spans="1:13" ht="22.5" customHeight="1">
      <c r="A8" s="5" t="s">
        <v>9</v>
      </c>
      <c r="B8" s="6" t="s">
        <v>10</v>
      </c>
      <c r="C8" s="7" t="s">
        <v>11</v>
      </c>
      <c r="D8" s="8">
        <v>1920</v>
      </c>
      <c r="E8" s="7" t="s">
        <v>12</v>
      </c>
      <c r="F8" s="9" t="s">
        <v>13</v>
      </c>
      <c r="G8" s="6" t="s">
        <v>14</v>
      </c>
      <c r="H8" s="10" t="s">
        <v>12</v>
      </c>
      <c r="I8" s="11">
        <v>1786</v>
      </c>
      <c r="J8" s="12">
        <v>8599</v>
      </c>
      <c r="K8" s="12">
        <v>4307</v>
      </c>
      <c r="L8" s="12">
        <v>4292</v>
      </c>
      <c r="M8" s="12">
        <v>2587847</v>
      </c>
    </row>
    <row r="9" spans="1:13" ht="22.5" customHeight="1">
      <c r="A9" s="5" t="s">
        <v>9</v>
      </c>
      <c r="B9" s="6" t="s">
        <v>15</v>
      </c>
      <c r="C9" s="7" t="s">
        <v>11</v>
      </c>
      <c r="D9" s="8">
        <v>1925</v>
      </c>
      <c r="E9" s="7" t="s">
        <v>12</v>
      </c>
      <c r="F9" s="9" t="s">
        <v>13</v>
      </c>
      <c r="G9" s="6" t="s">
        <v>16</v>
      </c>
      <c r="H9" s="10" t="s">
        <v>12</v>
      </c>
      <c r="I9" s="11">
        <v>2047</v>
      </c>
      <c r="J9" s="12">
        <v>9528</v>
      </c>
      <c r="K9" s="12">
        <v>4823</v>
      </c>
      <c r="L9" s="12">
        <v>4705</v>
      </c>
      <c r="M9" s="12">
        <v>3054292</v>
      </c>
    </row>
    <row r="10" spans="1:13" ht="22.5" customHeight="1">
      <c r="A10" s="5" t="s">
        <v>9</v>
      </c>
      <c r="B10" s="6" t="s">
        <v>17</v>
      </c>
      <c r="C10" s="7" t="s">
        <v>11</v>
      </c>
      <c r="D10" s="8">
        <v>1930</v>
      </c>
      <c r="E10" s="7" t="s">
        <v>12</v>
      </c>
      <c r="F10" s="5" t="s">
        <v>18</v>
      </c>
      <c r="G10" s="6" t="s">
        <v>19</v>
      </c>
      <c r="H10" s="10" t="s">
        <v>12</v>
      </c>
      <c r="I10" s="11">
        <v>2210</v>
      </c>
      <c r="J10" s="12">
        <v>10507</v>
      </c>
      <c r="K10" s="12">
        <v>5310</v>
      </c>
      <c r="L10" s="12">
        <v>5197</v>
      </c>
      <c r="M10" s="12">
        <v>3540017</v>
      </c>
    </row>
    <row r="11" spans="1:13" ht="22.5" customHeight="1">
      <c r="A11" s="5" t="s">
        <v>9</v>
      </c>
      <c r="B11" s="6" t="s">
        <v>20</v>
      </c>
      <c r="C11" s="7" t="s">
        <v>11</v>
      </c>
      <c r="D11" s="8">
        <v>1935</v>
      </c>
      <c r="E11" s="7" t="s">
        <v>12</v>
      </c>
      <c r="F11" s="5" t="s">
        <v>18</v>
      </c>
      <c r="G11" s="6" t="s">
        <v>21</v>
      </c>
      <c r="H11" s="10" t="s">
        <v>12</v>
      </c>
      <c r="I11" s="11">
        <v>2425</v>
      </c>
      <c r="J11" s="12">
        <v>12190</v>
      </c>
      <c r="K11" s="12">
        <v>6212</v>
      </c>
      <c r="L11" s="12">
        <v>5978</v>
      </c>
      <c r="M11" s="12">
        <v>4297174</v>
      </c>
    </row>
    <row r="12" spans="1:13" ht="22.5" customHeight="1">
      <c r="A12" s="5" t="s">
        <v>9</v>
      </c>
      <c r="B12" s="6" t="s">
        <v>22</v>
      </c>
      <c r="C12" s="7" t="s">
        <v>11</v>
      </c>
      <c r="D12" s="8">
        <v>1940</v>
      </c>
      <c r="E12" s="7" t="s">
        <v>12</v>
      </c>
      <c r="F12" s="5" t="s">
        <v>18</v>
      </c>
      <c r="G12" s="6" t="s">
        <v>23</v>
      </c>
      <c r="H12" s="10" t="s">
        <v>12</v>
      </c>
      <c r="I12" s="11">
        <v>2462</v>
      </c>
      <c r="J12" s="12">
        <v>14367</v>
      </c>
      <c r="K12" s="12">
        <v>7448</v>
      </c>
      <c r="L12" s="12">
        <v>6919</v>
      </c>
      <c r="M12" s="12">
        <v>4792966</v>
      </c>
    </row>
    <row r="13" spans="1:13" ht="22.5" customHeight="1">
      <c r="A13" s="5" t="s">
        <v>9</v>
      </c>
      <c r="B13" s="6" t="s">
        <v>24</v>
      </c>
      <c r="C13" s="7" t="s">
        <v>11</v>
      </c>
      <c r="D13" s="8">
        <v>1947</v>
      </c>
      <c r="E13" s="7" t="s">
        <v>12</v>
      </c>
      <c r="F13" s="5" t="s">
        <v>18</v>
      </c>
      <c r="G13" s="6" t="s">
        <v>25</v>
      </c>
      <c r="H13" s="10" t="s">
        <v>12</v>
      </c>
      <c r="I13" s="11">
        <v>3639</v>
      </c>
      <c r="J13" s="12">
        <v>16634</v>
      </c>
      <c r="K13" s="12">
        <v>8093</v>
      </c>
      <c r="L13" s="12">
        <v>8541</v>
      </c>
      <c r="M13" s="12">
        <v>3334659</v>
      </c>
    </row>
    <row r="14" spans="1:13" ht="22.5" customHeight="1">
      <c r="A14" s="5" t="s">
        <v>9</v>
      </c>
      <c r="B14" s="6" t="s">
        <v>26</v>
      </c>
      <c r="C14" s="7" t="s">
        <v>11</v>
      </c>
      <c r="D14" s="8">
        <v>1950</v>
      </c>
      <c r="E14" s="7" t="s">
        <v>12</v>
      </c>
      <c r="F14" s="5" t="s">
        <v>18</v>
      </c>
      <c r="G14" s="6" t="s">
        <v>27</v>
      </c>
      <c r="H14" s="10" t="s">
        <v>12</v>
      </c>
      <c r="I14" s="11">
        <v>3723</v>
      </c>
      <c r="J14" s="12">
        <v>17313</v>
      </c>
      <c r="K14" s="12">
        <v>8402</v>
      </c>
      <c r="L14" s="12">
        <v>8911</v>
      </c>
      <c r="M14" s="12">
        <v>3857047</v>
      </c>
    </row>
    <row r="15" spans="1:13" ht="22.5" customHeight="1">
      <c r="A15" s="5" t="s">
        <v>9</v>
      </c>
      <c r="B15" s="6" t="s">
        <v>28</v>
      </c>
      <c r="C15" s="7" t="s">
        <v>11</v>
      </c>
      <c r="D15" s="8">
        <v>1955</v>
      </c>
      <c r="E15" s="7" t="s">
        <v>12</v>
      </c>
      <c r="F15" s="5" t="s">
        <v>18</v>
      </c>
      <c r="G15" s="6" t="s">
        <v>29</v>
      </c>
      <c r="H15" s="10" t="s">
        <v>12</v>
      </c>
      <c r="I15" s="11">
        <v>4662</v>
      </c>
      <c r="J15" s="12">
        <v>20858</v>
      </c>
      <c r="K15" s="12">
        <v>10245</v>
      </c>
      <c r="L15" s="12">
        <v>10613</v>
      </c>
      <c r="M15" s="12">
        <v>4618308</v>
      </c>
    </row>
    <row r="16" spans="1:13" ht="22.5" customHeight="1">
      <c r="A16" s="5" t="s">
        <v>9</v>
      </c>
      <c r="B16" s="6" t="s">
        <v>30</v>
      </c>
      <c r="C16" s="7" t="s">
        <v>11</v>
      </c>
      <c r="D16" s="8">
        <v>1960</v>
      </c>
      <c r="E16" s="7" t="s">
        <v>12</v>
      </c>
      <c r="F16" s="5" t="s">
        <v>18</v>
      </c>
      <c r="G16" s="6" t="s">
        <v>31</v>
      </c>
      <c r="H16" s="10" t="s">
        <v>12</v>
      </c>
      <c r="I16" s="11">
        <v>8698</v>
      </c>
      <c r="J16" s="12">
        <v>34228</v>
      </c>
      <c r="K16" s="12">
        <v>17435</v>
      </c>
      <c r="L16" s="12">
        <v>16793</v>
      </c>
      <c r="M16" s="12">
        <v>5504746</v>
      </c>
    </row>
    <row r="17" spans="1:13" ht="22.5" customHeight="1">
      <c r="A17" s="5" t="s">
        <v>9</v>
      </c>
      <c r="B17" s="6" t="s">
        <v>32</v>
      </c>
      <c r="C17" s="7" t="s">
        <v>11</v>
      </c>
      <c r="D17" s="8">
        <v>1965</v>
      </c>
      <c r="E17" s="7" t="s">
        <v>12</v>
      </c>
      <c r="F17" s="5" t="s">
        <v>18</v>
      </c>
      <c r="G17" s="6" t="s">
        <v>33</v>
      </c>
      <c r="H17" s="10" t="s">
        <v>12</v>
      </c>
      <c r="I17" s="11">
        <v>28826</v>
      </c>
      <c r="J17" s="12">
        <v>95209</v>
      </c>
      <c r="K17" s="12">
        <v>49377</v>
      </c>
      <c r="L17" s="12">
        <v>45832</v>
      </c>
      <c r="M17" s="12">
        <v>6657189</v>
      </c>
    </row>
    <row r="18" spans="1:13" ht="22.5" customHeight="1">
      <c r="A18" s="5" t="s">
        <v>9</v>
      </c>
      <c r="B18" s="6" t="s">
        <v>34</v>
      </c>
      <c r="C18" s="7" t="s">
        <v>11</v>
      </c>
      <c r="D18" s="8">
        <v>1970</v>
      </c>
      <c r="E18" s="7" t="s">
        <v>12</v>
      </c>
      <c r="F18" s="5" t="s">
        <v>18</v>
      </c>
      <c r="G18" s="6" t="s">
        <v>35</v>
      </c>
      <c r="H18" s="10" t="s">
        <v>12</v>
      </c>
      <c r="I18" s="11">
        <v>45100</v>
      </c>
      <c r="J18" s="12">
        <v>141041</v>
      </c>
      <c r="K18" s="12">
        <v>71965</v>
      </c>
      <c r="L18" s="12">
        <v>69076</v>
      </c>
      <c r="M18" s="12">
        <v>7620480</v>
      </c>
    </row>
    <row r="19" spans="1:13" ht="22.5" customHeight="1">
      <c r="A19" s="5" t="s">
        <v>9</v>
      </c>
      <c r="B19" s="6" t="s">
        <v>36</v>
      </c>
      <c r="C19" s="7" t="s">
        <v>11</v>
      </c>
      <c r="D19" s="8">
        <v>1975</v>
      </c>
      <c r="E19" s="7" t="s">
        <v>12</v>
      </c>
      <c r="F19" s="5" t="s">
        <v>18</v>
      </c>
      <c r="G19" s="6" t="s">
        <v>37</v>
      </c>
      <c r="H19" s="10" t="s">
        <v>12</v>
      </c>
      <c r="I19" s="11">
        <v>47035</v>
      </c>
      <c r="J19" s="12">
        <v>143238</v>
      </c>
      <c r="K19" s="12">
        <v>72951</v>
      </c>
      <c r="L19" s="12">
        <v>70287</v>
      </c>
      <c r="M19" s="12">
        <v>8278925</v>
      </c>
    </row>
    <row r="20" spans="1:13" ht="22.5" customHeight="1">
      <c r="A20" s="5" t="s">
        <v>9</v>
      </c>
      <c r="B20" s="6" t="s">
        <v>38</v>
      </c>
      <c r="C20" s="7" t="s">
        <v>11</v>
      </c>
      <c r="D20" s="8">
        <v>1980</v>
      </c>
      <c r="E20" s="7" t="s">
        <v>12</v>
      </c>
      <c r="F20" s="5" t="s">
        <v>18</v>
      </c>
      <c r="G20" s="6" t="s">
        <v>39</v>
      </c>
      <c r="H20" s="10" t="s">
        <v>12</v>
      </c>
      <c r="I20" s="11">
        <v>47508</v>
      </c>
      <c r="J20" s="12">
        <v>138902</v>
      </c>
      <c r="K20" s="12">
        <v>70394</v>
      </c>
      <c r="L20" s="12">
        <v>68508</v>
      </c>
      <c r="M20" s="12">
        <v>8473446</v>
      </c>
    </row>
    <row r="21" spans="1:13" ht="22.5" customHeight="1">
      <c r="A21" s="5" t="s">
        <v>9</v>
      </c>
      <c r="B21" s="6" t="s">
        <v>40</v>
      </c>
      <c r="C21" s="7" t="s">
        <v>11</v>
      </c>
      <c r="D21" s="8">
        <v>1985</v>
      </c>
      <c r="E21" s="7" t="s">
        <v>12</v>
      </c>
      <c r="F21" s="5" t="s">
        <v>18</v>
      </c>
      <c r="G21" s="6" t="s">
        <v>41</v>
      </c>
      <c r="H21" s="10" t="s">
        <v>12</v>
      </c>
      <c r="I21" s="11">
        <v>48749</v>
      </c>
      <c r="J21" s="12">
        <v>140590</v>
      </c>
      <c r="K21" s="12">
        <v>70948</v>
      </c>
      <c r="L21" s="12">
        <v>69642</v>
      </c>
      <c r="M21" s="12">
        <v>8668095</v>
      </c>
    </row>
    <row r="22" spans="1:13" ht="22.5" customHeight="1">
      <c r="A22" s="5" t="s">
        <v>9</v>
      </c>
      <c r="B22" s="6" t="s">
        <v>23</v>
      </c>
      <c r="C22" s="7" t="s">
        <v>11</v>
      </c>
      <c r="D22" s="8">
        <v>1990</v>
      </c>
      <c r="E22" s="7" t="s">
        <v>12</v>
      </c>
      <c r="F22" s="5" t="s">
        <v>42</v>
      </c>
      <c r="G22" s="6" t="s">
        <v>15</v>
      </c>
      <c r="H22" s="10" t="s">
        <v>12</v>
      </c>
      <c r="I22" s="11">
        <v>52050</v>
      </c>
      <c r="J22" s="12">
        <v>142297</v>
      </c>
      <c r="K22" s="12">
        <v>71996</v>
      </c>
      <c r="L22" s="12">
        <v>70301</v>
      </c>
      <c r="M22" s="12">
        <v>8734516</v>
      </c>
    </row>
    <row r="23" spans="1:13" s="13" customFormat="1" ht="22.5" customHeight="1">
      <c r="A23" s="5" t="s">
        <v>9</v>
      </c>
      <c r="B23" s="6" t="s">
        <v>43</v>
      </c>
      <c r="C23" s="7" t="s">
        <v>11</v>
      </c>
      <c r="D23" s="8">
        <v>1995</v>
      </c>
      <c r="E23" s="7" t="s">
        <v>12</v>
      </c>
      <c r="F23" s="5" t="s">
        <v>42</v>
      </c>
      <c r="G23" s="6" t="s">
        <v>44</v>
      </c>
      <c r="H23" s="10" t="s">
        <v>12</v>
      </c>
      <c r="I23" s="11">
        <v>53784</v>
      </c>
      <c r="J23" s="12">
        <v>140506</v>
      </c>
      <c r="K23" s="12">
        <v>70596</v>
      </c>
      <c r="L23" s="12">
        <v>69910</v>
      </c>
      <c r="M23" s="12">
        <v>8797268</v>
      </c>
    </row>
    <row r="24" spans="1:13" s="13" customFormat="1" ht="22.5" customHeight="1">
      <c r="A24" s="5" t="s">
        <v>9</v>
      </c>
      <c r="B24" s="14" t="s">
        <v>45</v>
      </c>
      <c r="C24" s="7" t="s">
        <v>11</v>
      </c>
      <c r="D24" s="15">
        <v>2000</v>
      </c>
      <c r="E24" s="7" t="s">
        <v>12</v>
      </c>
      <c r="F24" s="5" t="s">
        <v>42</v>
      </c>
      <c r="G24" s="14" t="s">
        <v>46</v>
      </c>
      <c r="H24" s="10" t="s">
        <v>12</v>
      </c>
      <c r="I24" s="11">
        <v>54432</v>
      </c>
      <c r="J24" s="16">
        <v>135648</v>
      </c>
      <c r="K24" s="16">
        <v>67756</v>
      </c>
      <c r="L24" s="16">
        <v>67892</v>
      </c>
      <c r="M24" s="16">
        <v>8805081</v>
      </c>
    </row>
    <row r="25" spans="1:13" ht="23.25" customHeight="1">
      <c r="A25" s="5" t="s">
        <v>9</v>
      </c>
      <c r="B25" s="14" t="s">
        <v>47</v>
      </c>
      <c r="C25" s="7" t="s">
        <v>11</v>
      </c>
      <c r="D25" s="15">
        <v>2005</v>
      </c>
      <c r="E25" s="7" t="s">
        <v>12</v>
      </c>
      <c r="F25" s="5" t="s">
        <v>42</v>
      </c>
      <c r="G25" s="14" t="s">
        <v>45</v>
      </c>
      <c r="H25" s="10" t="s">
        <v>12</v>
      </c>
      <c r="I25" s="11">
        <v>55384</v>
      </c>
      <c r="J25" s="16">
        <v>131706</v>
      </c>
      <c r="K25" s="16">
        <v>65229</v>
      </c>
      <c r="L25" s="16">
        <v>66477</v>
      </c>
      <c r="M25" s="16">
        <v>8817166</v>
      </c>
    </row>
    <row r="26" spans="1:13" ht="23.25" customHeight="1">
      <c r="A26" s="5" t="s">
        <v>9</v>
      </c>
      <c r="B26" s="14" t="s">
        <v>48</v>
      </c>
      <c r="C26" s="7" t="s">
        <v>11</v>
      </c>
      <c r="D26" s="15">
        <v>2010</v>
      </c>
      <c r="E26" s="7" t="s">
        <v>12</v>
      </c>
      <c r="F26" s="5" t="s">
        <v>42</v>
      </c>
      <c r="G26" s="14" t="s">
        <v>25</v>
      </c>
      <c r="H26" s="10" t="s">
        <v>12</v>
      </c>
      <c r="I26" s="11">
        <v>57880</v>
      </c>
      <c r="J26" s="16">
        <v>130282</v>
      </c>
      <c r="K26" s="16">
        <v>64423</v>
      </c>
      <c r="L26" s="16">
        <v>65859</v>
      </c>
      <c r="M26" s="16">
        <v>8865245</v>
      </c>
    </row>
    <row r="27" spans="1:13" ht="23.25" customHeight="1">
      <c r="A27" s="17" t="s">
        <v>9</v>
      </c>
      <c r="B27" s="14" t="s">
        <v>49</v>
      </c>
      <c r="C27" s="18" t="s">
        <v>11</v>
      </c>
      <c r="D27" s="15">
        <v>2015</v>
      </c>
      <c r="E27" s="18" t="s">
        <v>12</v>
      </c>
      <c r="F27" s="5" t="s">
        <v>42</v>
      </c>
      <c r="G27" s="14" t="s">
        <v>50</v>
      </c>
      <c r="H27" s="19" t="s">
        <v>12</v>
      </c>
      <c r="I27" s="20">
        <v>55825</v>
      </c>
      <c r="J27" s="21">
        <v>123576</v>
      </c>
      <c r="K27" s="21">
        <v>60620</v>
      </c>
      <c r="L27" s="21">
        <v>62956</v>
      </c>
      <c r="M27" s="21">
        <v>8839469</v>
      </c>
    </row>
    <row r="28" spans="1:13" ht="23.25" customHeight="1">
      <c r="A28" s="22" t="s">
        <v>51</v>
      </c>
      <c r="B28" s="23" t="s">
        <v>52</v>
      </c>
      <c r="C28" s="24" t="s">
        <v>53</v>
      </c>
      <c r="D28" s="25">
        <v>2020</v>
      </c>
      <c r="E28" s="24" t="s">
        <v>54</v>
      </c>
      <c r="F28" s="26" t="s">
        <v>55</v>
      </c>
      <c r="G28" s="23" t="s">
        <v>56</v>
      </c>
      <c r="H28" s="27" t="s">
        <v>54</v>
      </c>
      <c r="I28" s="28">
        <v>57379</v>
      </c>
      <c r="J28" s="29">
        <v>119764</v>
      </c>
      <c r="K28" s="29">
        <v>58772</v>
      </c>
      <c r="L28" s="29">
        <v>60992</v>
      </c>
      <c r="M28" s="29">
        <v>8837685</v>
      </c>
    </row>
    <row r="29" spans="1:13" ht="23.25" customHeight="1">
      <c r="A29" s="22"/>
      <c r="B29" s="23"/>
      <c r="C29" s="24"/>
      <c r="D29" s="25"/>
      <c r="E29" s="24"/>
      <c r="F29" s="26"/>
      <c r="G29" s="23"/>
      <c r="H29" s="27"/>
      <c r="I29" s="28"/>
      <c r="J29" s="29"/>
      <c r="K29" s="29"/>
      <c r="L29" s="29"/>
      <c r="M29" s="29"/>
    </row>
    <row r="30" spans="1:13" ht="13.5" customHeight="1" thickBot="1">
      <c r="A30" s="30"/>
      <c r="B30" s="31"/>
      <c r="C30" s="32"/>
      <c r="D30" s="33"/>
      <c r="E30" s="32"/>
      <c r="F30" s="32"/>
      <c r="G30" s="31"/>
      <c r="H30" s="34"/>
      <c r="I30" s="35"/>
      <c r="J30" s="36"/>
      <c r="K30" s="36"/>
      <c r="L30" s="36"/>
      <c r="M30" s="36"/>
    </row>
    <row r="31" spans="1:13" ht="13.5" customHeight="1">
      <c r="A31" s="37"/>
      <c r="B31" s="37"/>
      <c r="C31" s="37"/>
      <c r="D31" s="37"/>
      <c r="E31" s="37"/>
      <c r="F31" s="37"/>
      <c r="G31" s="37"/>
      <c r="H31" s="37"/>
      <c r="I31" s="9"/>
      <c r="J31" s="37"/>
      <c r="K31" s="37"/>
      <c r="L31" s="37"/>
      <c r="M31" s="37"/>
    </row>
    <row r="32" spans="1:13" ht="13.5" customHeight="1">
      <c r="A32" s="37"/>
      <c r="B32" s="38" t="s">
        <v>57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</sheetData>
  <mergeCells count="6">
    <mergeCell ref="A1:M1"/>
    <mergeCell ref="A3:M3"/>
    <mergeCell ref="A5:H6"/>
    <mergeCell ref="I5:I6"/>
    <mergeCell ref="J5:L5"/>
    <mergeCell ref="M5:M6"/>
  </mergeCells>
  <phoneticPr fontId="2"/>
  <pageMargins left="0.78740157480314965" right="0.39370078740157483" top="0.78740157480314965" bottom="0.59055118110236227" header="0.51181102362204722" footer="0.51181102362204722"/>
  <pageSetup paperSize="9" scale="96" firstPageNumber="23" orientation="portrait" useFirstPageNumber="1" r:id="rId1"/>
  <headerFooter alignWithMargins="0">
    <evenHeader>&amp;L&amp;P　〔3〕国勢調査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9"/>
  <sheetViews>
    <sheetView view="pageBreakPreview" zoomScaleNormal="100" zoomScaleSheetLayoutView="100" workbookViewId="0">
      <selection activeCell="L16" sqref="L16"/>
    </sheetView>
  </sheetViews>
  <sheetFormatPr defaultRowHeight="12"/>
  <cols>
    <col min="1" max="4" width="2.875" style="378" customWidth="1"/>
    <col min="5" max="5" width="8.875" style="378" customWidth="1"/>
    <col min="6" max="6" width="2.875" style="378" customWidth="1"/>
    <col min="7" max="9" width="18.625" style="378" customWidth="1"/>
    <col min="10" max="10" width="2.375" style="378" customWidth="1"/>
    <col min="11" max="11" width="11.875" style="378" customWidth="1"/>
    <col min="12" max="13" width="10.625" style="378" customWidth="1"/>
    <col min="14" max="256" width="9" style="378"/>
    <col min="257" max="260" width="2.875" style="378" customWidth="1"/>
    <col min="261" max="261" width="8.125" style="378" customWidth="1"/>
    <col min="262" max="262" width="2.875" style="378" customWidth="1"/>
    <col min="263" max="265" width="18.625" style="378" customWidth="1"/>
    <col min="266" max="267" width="11.875" style="378" customWidth="1"/>
    <col min="268" max="269" width="10.625" style="378" customWidth="1"/>
    <col min="270" max="512" width="9" style="378"/>
    <col min="513" max="516" width="2.875" style="378" customWidth="1"/>
    <col min="517" max="517" width="8.125" style="378" customWidth="1"/>
    <col min="518" max="518" width="2.875" style="378" customWidth="1"/>
    <col min="519" max="521" width="18.625" style="378" customWidth="1"/>
    <col min="522" max="523" width="11.875" style="378" customWidth="1"/>
    <col min="524" max="525" width="10.625" style="378" customWidth="1"/>
    <col min="526" max="768" width="9" style="378"/>
    <col min="769" max="772" width="2.875" style="378" customWidth="1"/>
    <col min="773" max="773" width="8.125" style="378" customWidth="1"/>
    <col min="774" max="774" width="2.875" style="378" customWidth="1"/>
    <col min="775" max="777" width="18.625" style="378" customWidth="1"/>
    <col min="778" max="779" width="11.875" style="378" customWidth="1"/>
    <col min="780" max="781" width="10.625" style="378" customWidth="1"/>
    <col min="782" max="1024" width="9" style="378"/>
    <col min="1025" max="1028" width="2.875" style="378" customWidth="1"/>
    <col min="1029" max="1029" width="8.125" style="378" customWidth="1"/>
    <col min="1030" max="1030" width="2.875" style="378" customWidth="1"/>
    <col min="1031" max="1033" width="18.625" style="378" customWidth="1"/>
    <col min="1034" max="1035" width="11.875" style="378" customWidth="1"/>
    <col min="1036" max="1037" width="10.625" style="378" customWidth="1"/>
    <col min="1038" max="1280" width="9" style="378"/>
    <col min="1281" max="1284" width="2.875" style="378" customWidth="1"/>
    <col min="1285" max="1285" width="8.125" style="378" customWidth="1"/>
    <col min="1286" max="1286" width="2.875" style="378" customWidth="1"/>
    <col min="1287" max="1289" width="18.625" style="378" customWidth="1"/>
    <col min="1290" max="1291" width="11.875" style="378" customWidth="1"/>
    <col min="1292" max="1293" width="10.625" style="378" customWidth="1"/>
    <col min="1294" max="1536" width="9" style="378"/>
    <col min="1537" max="1540" width="2.875" style="378" customWidth="1"/>
    <col min="1541" max="1541" width="8.125" style="378" customWidth="1"/>
    <col min="1542" max="1542" width="2.875" style="378" customWidth="1"/>
    <col min="1543" max="1545" width="18.625" style="378" customWidth="1"/>
    <col min="1546" max="1547" width="11.875" style="378" customWidth="1"/>
    <col min="1548" max="1549" width="10.625" style="378" customWidth="1"/>
    <col min="1550" max="1792" width="9" style="378"/>
    <col min="1793" max="1796" width="2.875" style="378" customWidth="1"/>
    <col min="1797" max="1797" width="8.125" style="378" customWidth="1"/>
    <col min="1798" max="1798" width="2.875" style="378" customWidth="1"/>
    <col min="1799" max="1801" width="18.625" style="378" customWidth="1"/>
    <col min="1802" max="1803" width="11.875" style="378" customWidth="1"/>
    <col min="1804" max="1805" width="10.625" style="378" customWidth="1"/>
    <col min="1806" max="2048" width="9" style="378"/>
    <col min="2049" max="2052" width="2.875" style="378" customWidth="1"/>
    <col min="2053" max="2053" width="8.125" style="378" customWidth="1"/>
    <col min="2054" max="2054" width="2.875" style="378" customWidth="1"/>
    <col min="2055" max="2057" width="18.625" style="378" customWidth="1"/>
    <col min="2058" max="2059" width="11.875" style="378" customWidth="1"/>
    <col min="2060" max="2061" width="10.625" style="378" customWidth="1"/>
    <col min="2062" max="2304" width="9" style="378"/>
    <col min="2305" max="2308" width="2.875" style="378" customWidth="1"/>
    <col min="2309" max="2309" width="8.125" style="378" customWidth="1"/>
    <col min="2310" max="2310" width="2.875" style="378" customWidth="1"/>
    <col min="2311" max="2313" width="18.625" style="378" customWidth="1"/>
    <col min="2314" max="2315" width="11.875" style="378" customWidth="1"/>
    <col min="2316" max="2317" width="10.625" style="378" customWidth="1"/>
    <col min="2318" max="2560" width="9" style="378"/>
    <col min="2561" max="2564" width="2.875" style="378" customWidth="1"/>
    <col min="2565" max="2565" width="8.125" style="378" customWidth="1"/>
    <col min="2566" max="2566" width="2.875" style="378" customWidth="1"/>
    <col min="2567" max="2569" width="18.625" style="378" customWidth="1"/>
    <col min="2570" max="2571" width="11.875" style="378" customWidth="1"/>
    <col min="2572" max="2573" width="10.625" style="378" customWidth="1"/>
    <col min="2574" max="2816" width="9" style="378"/>
    <col min="2817" max="2820" width="2.875" style="378" customWidth="1"/>
    <col min="2821" max="2821" width="8.125" style="378" customWidth="1"/>
    <col min="2822" max="2822" width="2.875" style="378" customWidth="1"/>
    <col min="2823" max="2825" width="18.625" style="378" customWidth="1"/>
    <col min="2826" max="2827" width="11.875" style="378" customWidth="1"/>
    <col min="2828" max="2829" width="10.625" style="378" customWidth="1"/>
    <col min="2830" max="3072" width="9" style="378"/>
    <col min="3073" max="3076" width="2.875" style="378" customWidth="1"/>
    <col min="3077" max="3077" width="8.125" style="378" customWidth="1"/>
    <col min="3078" max="3078" width="2.875" style="378" customWidth="1"/>
    <col min="3079" max="3081" width="18.625" style="378" customWidth="1"/>
    <col min="3082" max="3083" width="11.875" style="378" customWidth="1"/>
    <col min="3084" max="3085" width="10.625" style="378" customWidth="1"/>
    <col min="3086" max="3328" width="9" style="378"/>
    <col min="3329" max="3332" width="2.875" style="378" customWidth="1"/>
    <col min="3333" max="3333" width="8.125" style="378" customWidth="1"/>
    <col min="3334" max="3334" width="2.875" style="378" customWidth="1"/>
    <col min="3335" max="3337" width="18.625" style="378" customWidth="1"/>
    <col min="3338" max="3339" width="11.875" style="378" customWidth="1"/>
    <col min="3340" max="3341" width="10.625" style="378" customWidth="1"/>
    <col min="3342" max="3584" width="9" style="378"/>
    <col min="3585" max="3588" width="2.875" style="378" customWidth="1"/>
    <col min="3589" max="3589" width="8.125" style="378" customWidth="1"/>
    <col min="3590" max="3590" width="2.875" style="378" customWidth="1"/>
    <col min="3591" max="3593" width="18.625" style="378" customWidth="1"/>
    <col min="3594" max="3595" width="11.875" style="378" customWidth="1"/>
    <col min="3596" max="3597" width="10.625" style="378" customWidth="1"/>
    <col min="3598" max="3840" width="9" style="378"/>
    <col min="3841" max="3844" width="2.875" style="378" customWidth="1"/>
    <col min="3845" max="3845" width="8.125" style="378" customWidth="1"/>
    <col min="3846" max="3846" width="2.875" style="378" customWidth="1"/>
    <col min="3847" max="3849" width="18.625" style="378" customWidth="1"/>
    <col min="3850" max="3851" width="11.875" style="378" customWidth="1"/>
    <col min="3852" max="3853" width="10.625" style="378" customWidth="1"/>
    <col min="3854" max="4096" width="9" style="378"/>
    <col min="4097" max="4100" width="2.875" style="378" customWidth="1"/>
    <col min="4101" max="4101" width="8.125" style="378" customWidth="1"/>
    <col min="4102" max="4102" width="2.875" style="378" customWidth="1"/>
    <col min="4103" max="4105" width="18.625" style="378" customWidth="1"/>
    <col min="4106" max="4107" width="11.875" style="378" customWidth="1"/>
    <col min="4108" max="4109" width="10.625" style="378" customWidth="1"/>
    <col min="4110" max="4352" width="9" style="378"/>
    <col min="4353" max="4356" width="2.875" style="378" customWidth="1"/>
    <col min="4357" max="4357" width="8.125" style="378" customWidth="1"/>
    <col min="4358" max="4358" width="2.875" style="378" customWidth="1"/>
    <col min="4359" max="4361" width="18.625" style="378" customWidth="1"/>
    <col min="4362" max="4363" width="11.875" style="378" customWidth="1"/>
    <col min="4364" max="4365" width="10.625" style="378" customWidth="1"/>
    <col min="4366" max="4608" width="9" style="378"/>
    <col min="4609" max="4612" width="2.875" style="378" customWidth="1"/>
    <col min="4613" max="4613" width="8.125" style="378" customWidth="1"/>
    <col min="4614" max="4614" width="2.875" style="378" customWidth="1"/>
    <col min="4615" max="4617" width="18.625" style="378" customWidth="1"/>
    <col min="4618" max="4619" width="11.875" style="378" customWidth="1"/>
    <col min="4620" max="4621" width="10.625" style="378" customWidth="1"/>
    <col min="4622" max="4864" width="9" style="378"/>
    <col min="4865" max="4868" width="2.875" style="378" customWidth="1"/>
    <col min="4869" max="4869" width="8.125" style="378" customWidth="1"/>
    <col min="4870" max="4870" width="2.875" style="378" customWidth="1"/>
    <col min="4871" max="4873" width="18.625" style="378" customWidth="1"/>
    <col min="4874" max="4875" width="11.875" style="378" customWidth="1"/>
    <col min="4876" max="4877" width="10.625" style="378" customWidth="1"/>
    <col min="4878" max="5120" width="9" style="378"/>
    <col min="5121" max="5124" width="2.875" style="378" customWidth="1"/>
    <col min="5125" max="5125" width="8.125" style="378" customWidth="1"/>
    <col min="5126" max="5126" width="2.875" style="378" customWidth="1"/>
    <col min="5127" max="5129" width="18.625" style="378" customWidth="1"/>
    <col min="5130" max="5131" width="11.875" style="378" customWidth="1"/>
    <col min="5132" max="5133" width="10.625" style="378" customWidth="1"/>
    <col min="5134" max="5376" width="9" style="378"/>
    <col min="5377" max="5380" width="2.875" style="378" customWidth="1"/>
    <col min="5381" max="5381" width="8.125" style="378" customWidth="1"/>
    <col min="5382" max="5382" width="2.875" style="378" customWidth="1"/>
    <col min="5383" max="5385" width="18.625" style="378" customWidth="1"/>
    <col min="5386" max="5387" width="11.875" style="378" customWidth="1"/>
    <col min="5388" max="5389" width="10.625" style="378" customWidth="1"/>
    <col min="5390" max="5632" width="9" style="378"/>
    <col min="5633" max="5636" width="2.875" style="378" customWidth="1"/>
    <col min="5637" max="5637" width="8.125" style="378" customWidth="1"/>
    <col min="5638" max="5638" width="2.875" style="378" customWidth="1"/>
    <col min="5639" max="5641" width="18.625" style="378" customWidth="1"/>
    <col min="5642" max="5643" width="11.875" style="378" customWidth="1"/>
    <col min="5644" max="5645" width="10.625" style="378" customWidth="1"/>
    <col min="5646" max="5888" width="9" style="378"/>
    <col min="5889" max="5892" width="2.875" style="378" customWidth="1"/>
    <col min="5893" max="5893" width="8.125" style="378" customWidth="1"/>
    <col min="5894" max="5894" width="2.875" style="378" customWidth="1"/>
    <col min="5895" max="5897" width="18.625" style="378" customWidth="1"/>
    <col min="5898" max="5899" width="11.875" style="378" customWidth="1"/>
    <col min="5900" max="5901" width="10.625" style="378" customWidth="1"/>
    <col min="5902" max="6144" width="9" style="378"/>
    <col min="6145" max="6148" width="2.875" style="378" customWidth="1"/>
    <col min="6149" max="6149" width="8.125" style="378" customWidth="1"/>
    <col min="6150" max="6150" width="2.875" style="378" customWidth="1"/>
    <col min="6151" max="6153" width="18.625" style="378" customWidth="1"/>
    <col min="6154" max="6155" width="11.875" style="378" customWidth="1"/>
    <col min="6156" max="6157" width="10.625" style="378" customWidth="1"/>
    <col min="6158" max="6400" width="9" style="378"/>
    <col min="6401" max="6404" width="2.875" style="378" customWidth="1"/>
    <col min="6405" max="6405" width="8.125" style="378" customWidth="1"/>
    <col min="6406" max="6406" width="2.875" style="378" customWidth="1"/>
    <col min="6407" max="6409" width="18.625" style="378" customWidth="1"/>
    <col min="6410" max="6411" width="11.875" style="378" customWidth="1"/>
    <col min="6412" max="6413" width="10.625" style="378" customWidth="1"/>
    <col min="6414" max="6656" width="9" style="378"/>
    <col min="6657" max="6660" width="2.875" style="378" customWidth="1"/>
    <col min="6661" max="6661" width="8.125" style="378" customWidth="1"/>
    <col min="6662" max="6662" width="2.875" style="378" customWidth="1"/>
    <col min="6663" max="6665" width="18.625" style="378" customWidth="1"/>
    <col min="6666" max="6667" width="11.875" style="378" customWidth="1"/>
    <col min="6668" max="6669" width="10.625" style="378" customWidth="1"/>
    <col min="6670" max="6912" width="9" style="378"/>
    <col min="6913" max="6916" width="2.875" style="378" customWidth="1"/>
    <col min="6917" max="6917" width="8.125" style="378" customWidth="1"/>
    <col min="6918" max="6918" width="2.875" style="378" customWidth="1"/>
    <col min="6919" max="6921" width="18.625" style="378" customWidth="1"/>
    <col min="6922" max="6923" width="11.875" style="378" customWidth="1"/>
    <col min="6924" max="6925" width="10.625" style="378" customWidth="1"/>
    <col min="6926" max="7168" width="9" style="378"/>
    <col min="7169" max="7172" width="2.875" style="378" customWidth="1"/>
    <col min="7173" max="7173" width="8.125" style="378" customWidth="1"/>
    <col min="7174" max="7174" width="2.875" style="378" customWidth="1"/>
    <col min="7175" max="7177" width="18.625" style="378" customWidth="1"/>
    <col min="7178" max="7179" width="11.875" style="378" customWidth="1"/>
    <col min="7180" max="7181" width="10.625" style="378" customWidth="1"/>
    <col min="7182" max="7424" width="9" style="378"/>
    <col min="7425" max="7428" width="2.875" style="378" customWidth="1"/>
    <col min="7429" max="7429" width="8.125" style="378" customWidth="1"/>
    <col min="7430" max="7430" width="2.875" style="378" customWidth="1"/>
    <col min="7431" max="7433" width="18.625" style="378" customWidth="1"/>
    <col min="7434" max="7435" width="11.875" style="378" customWidth="1"/>
    <col min="7436" max="7437" width="10.625" style="378" customWidth="1"/>
    <col min="7438" max="7680" width="9" style="378"/>
    <col min="7681" max="7684" width="2.875" style="378" customWidth="1"/>
    <col min="7685" max="7685" width="8.125" style="378" customWidth="1"/>
    <col min="7686" max="7686" width="2.875" style="378" customWidth="1"/>
    <col min="7687" max="7689" width="18.625" style="378" customWidth="1"/>
    <col min="7690" max="7691" width="11.875" style="378" customWidth="1"/>
    <col min="7692" max="7693" width="10.625" style="378" customWidth="1"/>
    <col min="7694" max="7936" width="9" style="378"/>
    <col min="7937" max="7940" width="2.875" style="378" customWidth="1"/>
    <col min="7941" max="7941" width="8.125" style="378" customWidth="1"/>
    <col min="7942" max="7942" width="2.875" style="378" customWidth="1"/>
    <col min="7943" max="7945" width="18.625" style="378" customWidth="1"/>
    <col min="7946" max="7947" width="11.875" style="378" customWidth="1"/>
    <col min="7948" max="7949" width="10.625" style="378" customWidth="1"/>
    <col min="7950" max="8192" width="9" style="378"/>
    <col min="8193" max="8196" width="2.875" style="378" customWidth="1"/>
    <col min="8197" max="8197" width="8.125" style="378" customWidth="1"/>
    <col min="8198" max="8198" width="2.875" style="378" customWidth="1"/>
    <col min="8199" max="8201" width="18.625" style="378" customWidth="1"/>
    <col min="8202" max="8203" width="11.875" style="378" customWidth="1"/>
    <col min="8204" max="8205" width="10.625" style="378" customWidth="1"/>
    <col min="8206" max="8448" width="9" style="378"/>
    <col min="8449" max="8452" width="2.875" style="378" customWidth="1"/>
    <col min="8453" max="8453" width="8.125" style="378" customWidth="1"/>
    <col min="8454" max="8454" width="2.875" style="378" customWidth="1"/>
    <col min="8455" max="8457" width="18.625" style="378" customWidth="1"/>
    <col min="8458" max="8459" width="11.875" style="378" customWidth="1"/>
    <col min="8460" max="8461" width="10.625" style="378" customWidth="1"/>
    <col min="8462" max="8704" width="9" style="378"/>
    <col min="8705" max="8708" width="2.875" style="378" customWidth="1"/>
    <col min="8709" max="8709" width="8.125" style="378" customWidth="1"/>
    <col min="8710" max="8710" width="2.875" style="378" customWidth="1"/>
    <col min="8711" max="8713" width="18.625" style="378" customWidth="1"/>
    <col min="8714" max="8715" width="11.875" style="378" customWidth="1"/>
    <col min="8716" max="8717" width="10.625" style="378" customWidth="1"/>
    <col min="8718" max="8960" width="9" style="378"/>
    <col min="8961" max="8964" width="2.875" style="378" customWidth="1"/>
    <col min="8965" max="8965" width="8.125" style="378" customWidth="1"/>
    <col min="8966" max="8966" width="2.875" style="378" customWidth="1"/>
    <col min="8967" max="8969" width="18.625" style="378" customWidth="1"/>
    <col min="8970" max="8971" width="11.875" style="378" customWidth="1"/>
    <col min="8972" max="8973" width="10.625" style="378" customWidth="1"/>
    <col min="8974" max="9216" width="9" style="378"/>
    <col min="9217" max="9220" width="2.875" style="378" customWidth="1"/>
    <col min="9221" max="9221" width="8.125" style="378" customWidth="1"/>
    <col min="9222" max="9222" width="2.875" style="378" customWidth="1"/>
    <col min="9223" max="9225" width="18.625" style="378" customWidth="1"/>
    <col min="9226" max="9227" width="11.875" style="378" customWidth="1"/>
    <col min="9228" max="9229" width="10.625" style="378" customWidth="1"/>
    <col min="9230" max="9472" width="9" style="378"/>
    <col min="9473" max="9476" width="2.875" style="378" customWidth="1"/>
    <col min="9477" max="9477" width="8.125" style="378" customWidth="1"/>
    <col min="9478" max="9478" width="2.875" style="378" customWidth="1"/>
    <col min="9479" max="9481" width="18.625" style="378" customWidth="1"/>
    <col min="9482" max="9483" width="11.875" style="378" customWidth="1"/>
    <col min="9484" max="9485" width="10.625" style="378" customWidth="1"/>
    <col min="9486" max="9728" width="9" style="378"/>
    <col min="9729" max="9732" width="2.875" style="378" customWidth="1"/>
    <col min="9733" max="9733" width="8.125" style="378" customWidth="1"/>
    <col min="9734" max="9734" width="2.875" style="378" customWidth="1"/>
    <col min="9735" max="9737" width="18.625" style="378" customWidth="1"/>
    <col min="9738" max="9739" width="11.875" style="378" customWidth="1"/>
    <col min="9740" max="9741" width="10.625" style="378" customWidth="1"/>
    <col min="9742" max="9984" width="9" style="378"/>
    <col min="9985" max="9988" width="2.875" style="378" customWidth="1"/>
    <col min="9989" max="9989" width="8.125" style="378" customWidth="1"/>
    <col min="9990" max="9990" width="2.875" style="378" customWidth="1"/>
    <col min="9991" max="9993" width="18.625" style="378" customWidth="1"/>
    <col min="9994" max="9995" width="11.875" style="378" customWidth="1"/>
    <col min="9996" max="9997" width="10.625" style="378" customWidth="1"/>
    <col min="9998" max="10240" width="9" style="378"/>
    <col min="10241" max="10244" width="2.875" style="378" customWidth="1"/>
    <col min="10245" max="10245" width="8.125" style="378" customWidth="1"/>
    <col min="10246" max="10246" width="2.875" style="378" customWidth="1"/>
    <col min="10247" max="10249" width="18.625" style="378" customWidth="1"/>
    <col min="10250" max="10251" width="11.875" style="378" customWidth="1"/>
    <col min="10252" max="10253" width="10.625" style="378" customWidth="1"/>
    <col min="10254" max="10496" width="9" style="378"/>
    <col min="10497" max="10500" width="2.875" style="378" customWidth="1"/>
    <col min="10501" max="10501" width="8.125" style="378" customWidth="1"/>
    <col min="10502" max="10502" width="2.875" style="378" customWidth="1"/>
    <col min="10503" max="10505" width="18.625" style="378" customWidth="1"/>
    <col min="10506" max="10507" width="11.875" style="378" customWidth="1"/>
    <col min="10508" max="10509" width="10.625" style="378" customWidth="1"/>
    <col min="10510" max="10752" width="9" style="378"/>
    <col min="10753" max="10756" width="2.875" style="378" customWidth="1"/>
    <col min="10757" max="10757" width="8.125" style="378" customWidth="1"/>
    <col min="10758" max="10758" width="2.875" style="378" customWidth="1"/>
    <col min="10759" max="10761" width="18.625" style="378" customWidth="1"/>
    <col min="10762" max="10763" width="11.875" style="378" customWidth="1"/>
    <col min="10764" max="10765" width="10.625" style="378" customWidth="1"/>
    <col min="10766" max="11008" width="9" style="378"/>
    <col min="11009" max="11012" width="2.875" style="378" customWidth="1"/>
    <col min="11013" max="11013" width="8.125" style="378" customWidth="1"/>
    <col min="11014" max="11014" width="2.875" style="378" customWidth="1"/>
    <col min="11015" max="11017" width="18.625" style="378" customWidth="1"/>
    <col min="11018" max="11019" width="11.875" style="378" customWidth="1"/>
    <col min="11020" max="11021" width="10.625" style="378" customWidth="1"/>
    <col min="11022" max="11264" width="9" style="378"/>
    <col min="11265" max="11268" width="2.875" style="378" customWidth="1"/>
    <col min="11269" max="11269" width="8.125" style="378" customWidth="1"/>
    <col min="11270" max="11270" width="2.875" style="378" customWidth="1"/>
    <col min="11271" max="11273" width="18.625" style="378" customWidth="1"/>
    <col min="11274" max="11275" width="11.875" style="378" customWidth="1"/>
    <col min="11276" max="11277" width="10.625" style="378" customWidth="1"/>
    <col min="11278" max="11520" width="9" style="378"/>
    <col min="11521" max="11524" width="2.875" style="378" customWidth="1"/>
    <col min="11525" max="11525" width="8.125" style="378" customWidth="1"/>
    <col min="11526" max="11526" width="2.875" style="378" customWidth="1"/>
    <col min="11527" max="11529" width="18.625" style="378" customWidth="1"/>
    <col min="11530" max="11531" width="11.875" style="378" customWidth="1"/>
    <col min="11532" max="11533" width="10.625" style="378" customWidth="1"/>
    <col min="11534" max="11776" width="9" style="378"/>
    <col min="11777" max="11780" width="2.875" style="378" customWidth="1"/>
    <col min="11781" max="11781" width="8.125" style="378" customWidth="1"/>
    <col min="11782" max="11782" width="2.875" style="378" customWidth="1"/>
    <col min="11783" max="11785" width="18.625" style="378" customWidth="1"/>
    <col min="11786" max="11787" width="11.875" style="378" customWidth="1"/>
    <col min="11788" max="11789" width="10.625" style="378" customWidth="1"/>
    <col min="11790" max="12032" width="9" style="378"/>
    <col min="12033" max="12036" width="2.875" style="378" customWidth="1"/>
    <col min="12037" max="12037" width="8.125" style="378" customWidth="1"/>
    <col min="12038" max="12038" width="2.875" style="378" customWidth="1"/>
    <col min="12039" max="12041" width="18.625" style="378" customWidth="1"/>
    <col min="12042" max="12043" width="11.875" style="378" customWidth="1"/>
    <col min="12044" max="12045" width="10.625" style="378" customWidth="1"/>
    <col min="12046" max="12288" width="9" style="378"/>
    <col min="12289" max="12292" width="2.875" style="378" customWidth="1"/>
    <col min="12293" max="12293" width="8.125" style="378" customWidth="1"/>
    <col min="12294" max="12294" width="2.875" style="378" customWidth="1"/>
    <col min="12295" max="12297" width="18.625" style="378" customWidth="1"/>
    <col min="12298" max="12299" width="11.875" style="378" customWidth="1"/>
    <col min="12300" max="12301" width="10.625" style="378" customWidth="1"/>
    <col min="12302" max="12544" width="9" style="378"/>
    <col min="12545" max="12548" width="2.875" style="378" customWidth="1"/>
    <col min="12549" max="12549" width="8.125" style="378" customWidth="1"/>
    <col min="12550" max="12550" width="2.875" style="378" customWidth="1"/>
    <col min="12551" max="12553" width="18.625" style="378" customWidth="1"/>
    <col min="12554" max="12555" width="11.875" style="378" customWidth="1"/>
    <col min="12556" max="12557" width="10.625" style="378" customWidth="1"/>
    <col min="12558" max="12800" width="9" style="378"/>
    <col min="12801" max="12804" width="2.875" style="378" customWidth="1"/>
    <col min="12805" max="12805" width="8.125" style="378" customWidth="1"/>
    <col min="12806" max="12806" width="2.875" style="378" customWidth="1"/>
    <col min="12807" max="12809" width="18.625" style="378" customWidth="1"/>
    <col min="12810" max="12811" width="11.875" style="378" customWidth="1"/>
    <col min="12812" max="12813" width="10.625" style="378" customWidth="1"/>
    <col min="12814" max="13056" width="9" style="378"/>
    <col min="13057" max="13060" width="2.875" style="378" customWidth="1"/>
    <col min="13061" max="13061" width="8.125" style="378" customWidth="1"/>
    <col min="13062" max="13062" width="2.875" style="378" customWidth="1"/>
    <col min="13063" max="13065" width="18.625" style="378" customWidth="1"/>
    <col min="13066" max="13067" width="11.875" style="378" customWidth="1"/>
    <col min="13068" max="13069" width="10.625" style="378" customWidth="1"/>
    <col min="13070" max="13312" width="9" style="378"/>
    <col min="13313" max="13316" width="2.875" style="378" customWidth="1"/>
    <col min="13317" max="13317" width="8.125" style="378" customWidth="1"/>
    <col min="13318" max="13318" width="2.875" style="378" customWidth="1"/>
    <col min="13319" max="13321" width="18.625" style="378" customWidth="1"/>
    <col min="13322" max="13323" width="11.875" style="378" customWidth="1"/>
    <col min="13324" max="13325" width="10.625" style="378" customWidth="1"/>
    <col min="13326" max="13568" width="9" style="378"/>
    <col min="13569" max="13572" width="2.875" style="378" customWidth="1"/>
    <col min="13573" max="13573" width="8.125" style="378" customWidth="1"/>
    <col min="13574" max="13574" width="2.875" style="378" customWidth="1"/>
    <col min="13575" max="13577" width="18.625" style="378" customWidth="1"/>
    <col min="13578" max="13579" width="11.875" style="378" customWidth="1"/>
    <col min="13580" max="13581" width="10.625" style="378" customWidth="1"/>
    <col min="13582" max="13824" width="9" style="378"/>
    <col min="13825" max="13828" width="2.875" style="378" customWidth="1"/>
    <col min="13829" max="13829" width="8.125" style="378" customWidth="1"/>
    <col min="13830" max="13830" width="2.875" style="378" customWidth="1"/>
    <col min="13831" max="13833" width="18.625" style="378" customWidth="1"/>
    <col min="13834" max="13835" width="11.875" style="378" customWidth="1"/>
    <col min="13836" max="13837" width="10.625" style="378" customWidth="1"/>
    <col min="13838" max="14080" width="9" style="378"/>
    <col min="14081" max="14084" width="2.875" style="378" customWidth="1"/>
    <col min="14085" max="14085" width="8.125" style="378" customWidth="1"/>
    <col min="14086" max="14086" width="2.875" style="378" customWidth="1"/>
    <col min="14087" max="14089" width="18.625" style="378" customWidth="1"/>
    <col min="14090" max="14091" width="11.875" style="378" customWidth="1"/>
    <col min="14092" max="14093" width="10.625" style="378" customWidth="1"/>
    <col min="14094" max="14336" width="9" style="378"/>
    <col min="14337" max="14340" width="2.875" style="378" customWidth="1"/>
    <col min="14341" max="14341" width="8.125" style="378" customWidth="1"/>
    <col min="14342" max="14342" width="2.875" style="378" customWidth="1"/>
    <col min="14343" max="14345" width="18.625" style="378" customWidth="1"/>
    <col min="14346" max="14347" width="11.875" style="378" customWidth="1"/>
    <col min="14348" max="14349" width="10.625" style="378" customWidth="1"/>
    <col min="14350" max="14592" width="9" style="378"/>
    <col min="14593" max="14596" width="2.875" style="378" customWidth="1"/>
    <col min="14597" max="14597" width="8.125" style="378" customWidth="1"/>
    <col min="14598" max="14598" width="2.875" style="378" customWidth="1"/>
    <col min="14599" max="14601" width="18.625" style="378" customWidth="1"/>
    <col min="14602" max="14603" width="11.875" style="378" customWidth="1"/>
    <col min="14604" max="14605" width="10.625" style="378" customWidth="1"/>
    <col min="14606" max="14848" width="9" style="378"/>
    <col min="14849" max="14852" width="2.875" style="378" customWidth="1"/>
    <col min="14853" max="14853" width="8.125" style="378" customWidth="1"/>
    <col min="14854" max="14854" width="2.875" style="378" customWidth="1"/>
    <col min="14855" max="14857" width="18.625" style="378" customWidth="1"/>
    <col min="14858" max="14859" width="11.875" style="378" customWidth="1"/>
    <col min="14860" max="14861" width="10.625" style="378" customWidth="1"/>
    <col min="14862" max="15104" width="9" style="378"/>
    <col min="15105" max="15108" width="2.875" style="378" customWidth="1"/>
    <col min="15109" max="15109" width="8.125" style="378" customWidth="1"/>
    <col min="15110" max="15110" width="2.875" style="378" customWidth="1"/>
    <col min="15111" max="15113" width="18.625" style="378" customWidth="1"/>
    <col min="15114" max="15115" width="11.875" style="378" customWidth="1"/>
    <col min="15116" max="15117" width="10.625" style="378" customWidth="1"/>
    <col min="15118" max="15360" width="9" style="378"/>
    <col min="15361" max="15364" width="2.875" style="378" customWidth="1"/>
    <col min="15365" max="15365" width="8.125" style="378" customWidth="1"/>
    <col min="15366" max="15366" width="2.875" style="378" customWidth="1"/>
    <col min="15367" max="15369" width="18.625" style="378" customWidth="1"/>
    <col min="15370" max="15371" width="11.875" style="378" customWidth="1"/>
    <col min="15372" max="15373" width="10.625" style="378" customWidth="1"/>
    <col min="15374" max="15616" width="9" style="378"/>
    <col min="15617" max="15620" width="2.875" style="378" customWidth="1"/>
    <col min="15621" max="15621" width="8.125" style="378" customWidth="1"/>
    <col min="15622" max="15622" width="2.875" style="378" customWidth="1"/>
    <col min="15623" max="15625" width="18.625" style="378" customWidth="1"/>
    <col min="15626" max="15627" width="11.875" style="378" customWidth="1"/>
    <col min="15628" max="15629" width="10.625" style="378" customWidth="1"/>
    <col min="15630" max="15872" width="9" style="378"/>
    <col min="15873" max="15876" width="2.875" style="378" customWidth="1"/>
    <col min="15877" max="15877" width="8.125" style="378" customWidth="1"/>
    <col min="15878" max="15878" width="2.875" style="378" customWidth="1"/>
    <col min="15879" max="15881" width="18.625" style="378" customWidth="1"/>
    <col min="15882" max="15883" width="11.875" style="378" customWidth="1"/>
    <col min="15884" max="15885" width="10.625" style="378" customWidth="1"/>
    <col min="15886" max="16128" width="9" style="378"/>
    <col min="16129" max="16132" width="2.875" style="378" customWidth="1"/>
    <col min="16133" max="16133" width="8.125" style="378" customWidth="1"/>
    <col min="16134" max="16134" width="2.875" style="378" customWidth="1"/>
    <col min="16135" max="16137" width="18.625" style="378" customWidth="1"/>
    <col min="16138" max="16139" width="11.875" style="378" customWidth="1"/>
    <col min="16140" max="16141" width="10.625" style="378" customWidth="1"/>
    <col min="16142" max="16384" width="9" style="378"/>
  </cols>
  <sheetData>
    <row r="1" spans="1:13" s="376" customFormat="1" ht="18.75">
      <c r="A1" s="375" t="s">
        <v>636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3" s="376" customFormat="1" ht="18.75">
      <c r="A2" s="375" t="s">
        <v>637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3" s="376" customFormat="1" ht="7.5" customHeight="1">
      <c r="A3" s="375"/>
      <c r="B3" s="375"/>
      <c r="C3" s="375"/>
      <c r="D3" s="375"/>
      <c r="E3" s="375"/>
      <c r="F3" s="375"/>
      <c r="G3" s="375"/>
      <c r="H3" s="375"/>
      <c r="I3" s="375"/>
      <c r="J3" s="375"/>
    </row>
    <row r="4" spans="1:13" ht="12.75" thickBot="1">
      <c r="A4" s="957" t="s">
        <v>638</v>
      </c>
      <c r="B4" s="957"/>
      <c r="C4" s="957"/>
      <c r="D4" s="957"/>
      <c r="E4" s="957"/>
      <c r="F4" s="957"/>
      <c r="G4" s="957"/>
      <c r="H4" s="957"/>
      <c r="I4" s="957"/>
      <c r="J4" s="377"/>
      <c r="L4" s="379"/>
      <c r="M4" s="379"/>
    </row>
    <row r="5" spans="1:13">
      <c r="A5" s="202"/>
      <c r="B5" s="958" t="s">
        <v>639</v>
      </c>
      <c r="C5" s="958"/>
      <c r="D5" s="958"/>
      <c r="E5" s="958"/>
      <c r="F5" s="380"/>
      <c r="G5" s="381"/>
      <c r="H5" s="381"/>
      <c r="I5" s="382" t="s">
        <v>640</v>
      </c>
    </row>
    <row r="6" spans="1:13">
      <c r="A6" s="209"/>
      <c r="B6" s="959" t="s">
        <v>641</v>
      </c>
      <c r="C6" s="959"/>
      <c r="D6" s="959"/>
      <c r="E6" s="959"/>
      <c r="F6" s="383"/>
      <c r="G6" s="384" t="s">
        <v>578</v>
      </c>
      <c r="H6" s="384" t="s">
        <v>581</v>
      </c>
      <c r="I6" s="385" t="s">
        <v>642</v>
      </c>
    </row>
    <row r="7" spans="1:13">
      <c r="A7" s="386"/>
      <c r="B7" s="960" t="s">
        <v>643</v>
      </c>
      <c r="C7" s="960"/>
      <c r="D7" s="960"/>
      <c r="E7" s="960"/>
      <c r="F7" s="387"/>
      <c r="G7" s="388"/>
      <c r="H7" s="388"/>
      <c r="I7" s="389" t="s">
        <v>644</v>
      </c>
    </row>
    <row r="8" spans="1:13" ht="18" customHeight="1">
      <c r="A8" s="961" t="s">
        <v>645</v>
      </c>
      <c r="B8" s="961"/>
      <c r="C8" s="961"/>
      <c r="D8" s="961"/>
      <c r="E8" s="961"/>
      <c r="F8" s="962"/>
      <c r="G8" s="390">
        <v>57320</v>
      </c>
      <c r="H8" s="390">
        <v>117868</v>
      </c>
      <c r="I8" s="391">
        <v>2.0563199999999999</v>
      </c>
    </row>
    <row r="9" spans="1:13" ht="18" customHeight="1">
      <c r="A9" s="392"/>
      <c r="B9" s="955" t="s">
        <v>646</v>
      </c>
      <c r="C9" s="955"/>
      <c r="D9" s="955"/>
      <c r="E9" s="955"/>
      <c r="F9" s="956"/>
      <c r="G9" s="393">
        <v>56853</v>
      </c>
      <c r="H9" s="393">
        <v>117234</v>
      </c>
      <c r="I9" s="394">
        <v>2.0620500000000002</v>
      </c>
    </row>
    <row r="10" spans="1:13" ht="18" customHeight="1">
      <c r="A10" s="392"/>
      <c r="B10" s="392"/>
      <c r="C10" s="955" t="s">
        <v>647</v>
      </c>
      <c r="D10" s="955"/>
      <c r="E10" s="955"/>
      <c r="F10" s="956"/>
      <c r="G10" s="393">
        <v>56119</v>
      </c>
      <c r="H10" s="393">
        <v>116079</v>
      </c>
      <c r="I10" s="394">
        <v>2.0684399999999998</v>
      </c>
    </row>
    <row r="11" spans="1:13" ht="18" customHeight="1">
      <c r="A11" s="392"/>
      <c r="B11" s="392"/>
      <c r="C11" s="392"/>
      <c r="D11" s="955" t="s">
        <v>648</v>
      </c>
      <c r="E11" s="955"/>
      <c r="F11" s="956"/>
      <c r="G11" s="393">
        <v>29459</v>
      </c>
      <c r="H11" s="393">
        <v>72721</v>
      </c>
      <c r="I11" s="394">
        <v>2.46855</v>
      </c>
    </row>
    <row r="12" spans="1:13" ht="23.25" customHeight="1">
      <c r="A12" s="392"/>
      <c r="B12" s="392"/>
      <c r="C12" s="392"/>
      <c r="D12" s="966" t="s">
        <v>649</v>
      </c>
      <c r="E12" s="967"/>
      <c r="F12" s="968"/>
      <c r="G12" s="393">
        <v>4029</v>
      </c>
      <c r="H12" s="393">
        <v>7408</v>
      </c>
      <c r="I12" s="394">
        <v>1.83867</v>
      </c>
    </row>
    <row r="13" spans="1:13" ht="18" customHeight="1">
      <c r="A13" s="392"/>
      <c r="B13" s="392"/>
      <c r="C13" s="392"/>
      <c r="D13" s="955" t="s">
        <v>650</v>
      </c>
      <c r="E13" s="955"/>
      <c r="F13" s="956"/>
      <c r="G13" s="393">
        <v>21835</v>
      </c>
      <c r="H13" s="393">
        <v>34891</v>
      </c>
      <c r="I13" s="394">
        <v>1.5979399999999999</v>
      </c>
    </row>
    <row r="14" spans="1:13" ht="18" customHeight="1">
      <c r="A14" s="392"/>
      <c r="B14" s="392"/>
      <c r="C14" s="392"/>
      <c r="D14" s="955" t="s">
        <v>651</v>
      </c>
      <c r="E14" s="955"/>
      <c r="F14" s="956"/>
      <c r="G14" s="393">
        <v>796</v>
      </c>
      <c r="H14" s="393">
        <v>1059</v>
      </c>
      <c r="I14" s="394">
        <v>1.3304</v>
      </c>
    </row>
    <row r="15" spans="1:13" ht="18" customHeight="1">
      <c r="A15" s="392"/>
      <c r="B15" s="392"/>
      <c r="C15" s="955" t="s">
        <v>652</v>
      </c>
      <c r="D15" s="955"/>
      <c r="E15" s="955"/>
      <c r="F15" s="956"/>
      <c r="G15" s="393">
        <v>734</v>
      </c>
      <c r="H15" s="393">
        <v>1155</v>
      </c>
      <c r="I15" s="394">
        <v>1.5735699999999999</v>
      </c>
    </row>
    <row r="16" spans="1:13" ht="18" customHeight="1">
      <c r="A16" s="392"/>
      <c r="B16" s="957" t="s">
        <v>653</v>
      </c>
      <c r="C16" s="957"/>
      <c r="D16" s="957"/>
      <c r="E16" s="957"/>
      <c r="F16" s="963"/>
      <c r="G16" s="393">
        <v>467</v>
      </c>
      <c r="H16" s="393">
        <v>634</v>
      </c>
      <c r="I16" s="394">
        <v>1.3575999999999999</v>
      </c>
    </row>
    <row r="17" spans="1:11" ht="18" customHeight="1" thickBot="1">
      <c r="A17" s="395"/>
      <c r="B17" s="964" t="s">
        <v>654</v>
      </c>
      <c r="C17" s="964"/>
      <c r="D17" s="964"/>
      <c r="E17" s="964"/>
      <c r="F17" s="965"/>
      <c r="G17" s="396">
        <v>0</v>
      </c>
      <c r="H17" s="396">
        <v>0</v>
      </c>
      <c r="I17" s="396">
        <v>0</v>
      </c>
      <c r="J17" s="209"/>
      <c r="K17" s="209"/>
    </row>
    <row r="18" spans="1:11" ht="5.45" customHeight="1"/>
    <row r="19" spans="1:11">
      <c r="B19" s="378" t="s">
        <v>360</v>
      </c>
    </row>
  </sheetData>
  <mergeCells count="14">
    <mergeCell ref="B16:F16"/>
    <mergeCell ref="B17:F17"/>
    <mergeCell ref="C10:F10"/>
    <mergeCell ref="D11:F11"/>
    <mergeCell ref="D12:F12"/>
    <mergeCell ref="D13:F13"/>
    <mergeCell ref="D14:F14"/>
    <mergeCell ref="C15:F15"/>
    <mergeCell ref="B9:F9"/>
    <mergeCell ref="A4:I4"/>
    <mergeCell ref="B5:E5"/>
    <mergeCell ref="B6:E6"/>
    <mergeCell ref="B7:E7"/>
    <mergeCell ref="A8:F8"/>
  </mergeCells>
  <phoneticPr fontId="2"/>
  <pageMargins left="0.78740157480314965" right="0.39370078740157483" top="0.98425196850393704" bottom="0.59055118110236227" header="0.51181102362204722" footer="0.51181102362204722"/>
  <pageSetup paperSize="9" firstPageNumber="23" orientation="portrait" useFirstPageNumber="1" r:id="rId1"/>
  <headerFooter alignWithMargins="0">
    <evenHeader>&amp;L&amp;P　〔3〕国勢調査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9"/>
  <sheetViews>
    <sheetView view="pageBreakPreview" zoomScaleNormal="100" zoomScaleSheetLayoutView="100" workbookViewId="0">
      <selection activeCell="S16" sqref="S16"/>
    </sheetView>
  </sheetViews>
  <sheetFormatPr defaultRowHeight="12"/>
  <cols>
    <col min="1" max="1" width="2.5" style="133" customWidth="1"/>
    <col min="2" max="2" width="1.875" style="133" customWidth="1"/>
    <col min="3" max="4" width="2.5" style="133" customWidth="1"/>
    <col min="5" max="5" width="10.5" style="133" customWidth="1"/>
    <col min="6" max="6" width="7.875" style="133" customWidth="1"/>
    <col min="7" max="8" width="7.375" style="133" customWidth="1"/>
    <col min="9" max="15" width="6.375" style="133" customWidth="1"/>
    <col min="16" max="256" width="9" style="133"/>
    <col min="257" max="257" width="2.5" style="133" customWidth="1"/>
    <col min="258" max="258" width="1.875" style="133" customWidth="1"/>
    <col min="259" max="260" width="2.5" style="133" customWidth="1"/>
    <col min="261" max="261" width="10.5" style="133" customWidth="1"/>
    <col min="262" max="262" width="7.875" style="133" customWidth="1"/>
    <col min="263" max="264" width="7.375" style="133" customWidth="1"/>
    <col min="265" max="271" width="6.375" style="133" customWidth="1"/>
    <col min="272" max="512" width="9" style="133"/>
    <col min="513" max="513" width="2.5" style="133" customWidth="1"/>
    <col min="514" max="514" width="1.875" style="133" customWidth="1"/>
    <col min="515" max="516" width="2.5" style="133" customWidth="1"/>
    <col min="517" max="517" width="10.5" style="133" customWidth="1"/>
    <col min="518" max="518" width="7.875" style="133" customWidth="1"/>
    <col min="519" max="520" width="7.375" style="133" customWidth="1"/>
    <col min="521" max="527" width="6.375" style="133" customWidth="1"/>
    <col min="528" max="768" width="9" style="133"/>
    <col min="769" max="769" width="2.5" style="133" customWidth="1"/>
    <col min="770" max="770" width="1.875" style="133" customWidth="1"/>
    <col min="771" max="772" width="2.5" style="133" customWidth="1"/>
    <col min="773" max="773" width="10.5" style="133" customWidth="1"/>
    <col min="774" max="774" width="7.875" style="133" customWidth="1"/>
    <col min="775" max="776" width="7.375" style="133" customWidth="1"/>
    <col min="777" max="783" width="6.375" style="133" customWidth="1"/>
    <col min="784" max="1024" width="9" style="133"/>
    <col min="1025" max="1025" width="2.5" style="133" customWidth="1"/>
    <col min="1026" max="1026" width="1.875" style="133" customWidth="1"/>
    <col min="1027" max="1028" width="2.5" style="133" customWidth="1"/>
    <col min="1029" max="1029" width="10.5" style="133" customWidth="1"/>
    <col min="1030" max="1030" width="7.875" style="133" customWidth="1"/>
    <col min="1031" max="1032" width="7.375" style="133" customWidth="1"/>
    <col min="1033" max="1039" width="6.375" style="133" customWidth="1"/>
    <col min="1040" max="1280" width="9" style="133"/>
    <col min="1281" max="1281" width="2.5" style="133" customWidth="1"/>
    <col min="1282" max="1282" width="1.875" style="133" customWidth="1"/>
    <col min="1283" max="1284" width="2.5" style="133" customWidth="1"/>
    <col min="1285" max="1285" width="10.5" style="133" customWidth="1"/>
    <col min="1286" max="1286" width="7.875" style="133" customWidth="1"/>
    <col min="1287" max="1288" width="7.375" style="133" customWidth="1"/>
    <col min="1289" max="1295" width="6.375" style="133" customWidth="1"/>
    <col min="1296" max="1536" width="9" style="133"/>
    <col min="1537" max="1537" width="2.5" style="133" customWidth="1"/>
    <col min="1538" max="1538" width="1.875" style="133" customWidth="1"/>
    <col min="1539" max="1540" width="2.5" style="133" customWidth="1"/>
    <col min="1541" max="1541" width="10.5" style="133" customWidth="1"/>
    <col min="1542" max="1542" width="7.875" style="133" customWidth="1"/>
    <col min="1543" max="1544" width="7.375" style="133" customWidth="1"/>
    <col min="1545" max="1551" width="6.375" style="133" customWidth="1"/>
    <col min="1552" max="1792" width="9" style="133"/>
    <col min="1793" max="1793" width="2.5" style="133" customWidth="1"/>
    <col min="1794" max="1794" width="1.875" style="133" customWidth="1"/>
    <col min="1795" max="1796" width="2.5" style="133" customWidth="1"/>
    <col min="1797" max="1797" width="10.5" style="133" customWidth="1"/>
    <col min="1798" max="1798" width="7.875" style="133" customWidth="1"/>
    <col min="1799" max="1800" width="7.375" style="133" customWidth="1"/>
    <col min="1801" max="1807" width="6.375" style="133" customWidth="1"/>
    <col min="1808" max="2048" width="9" style="133"/>
    <col min="2049" max="2049" width="2.5" style="133" customWidth="1"/>
    <col min="2050" max="2050" width="1.875" style="133" customWidth="1"/>
    <col min="2051" max="2052" width="2.5" style="133" customWidth="1"/>
    <col min="2053" max="2053" width="10.5" style="133" customWidth="1"/>
    <col min="2054" max="2054" width="7.875" style="133" customWidth="1"/>
    <col min="2055" max="2056" width="7.375" style="133" customWidth="1"/>
    <col min="2057" max="2063" width="6.375" style="133" customWidth="1"/>
    <col min="2064" max="2304" width="9" style="133"/>
    <col min="2305" max="2305" width="2.5" style="133" customWidth="1"/>
    <col min="2306" max="2306" width="1.875" style="133" customWidth="1"/>
    <col min="2307" max="2308" width="2.5" style="133" customWidth="1"/>
    <col min="2309" max="2309" width="10.5" style="133" customWidth="1"/>
    <col min="2310" max="2310" width="7.875" style="133" customWidth="1"/>
    <col min="2311" max="2312" width="7.375" style="133" customWidth="1"/>
    <col min="2313" max="2319" width="6.375" style="133" customWidth="1"/>
    <col min="2320" max="2560" width="9" style="133"/>
    <col min="2561" max="2561" width="2.5" style="133" customWidth="1"/>
    <col min="2562" max="2562" width="1.875" style="133" customWidth="1"/>
    <col min="2563" max="2564" width="2.5" style="133" customWidth="1"/>
    <col min="2565" max="2565" width="10.5" style="133" customWidth="1"/>
    <col min="2566" max="2566" width="7.875" style="133" customWidth="1"/>
    <col min="2567" max="2568" width="7.375" style="133" customWidth="1"/>
    <col min="2569" max="2575" width="6.375" style="133" customWidth="1"/>
    <col min="2576" max="2816" width="9" style="133"/>
    <col min="2817" max="2817" width="2.5" style="133" customWidth="1"/>
    <col min="2818" max="2818" width="1.875" style="133" customWidth="1"/>
    <col min="2819" max="2820" width="2.5" style="133" customWidth="1"/>
    <col min="2821" max="2821" width="10.5" style="133" customWidth="1"/>
    <col min="2822" max="2822" width="7.875" style="133" customWidth="1"/>
    <col min="2823" max="2824" width="7.375" style="133" customWidth="1"/>
    <col min="2825" max="2831" width="6.375" style="133" customWidth="1"/>
    <col min="2832" max="3072" width="9" style="133"/>
    <col min="3073" max="3073" width="2.5" style="133" customWidth="1"/>
    <col min="3074" max="3074" width="1.875" style="133" customWidth="1"/>
    <col min="3075" max="3076" width="2.5" style="133" customWidth="1"/>
    <col min="3077" max="3077" width="10.5" style="133" customWidth="1"/>
    <col min="3078" max="3078" width="7.875" style="133" customWidth="1"/>
    <col min="3079" max="3080" width="7.375" style="133" customWidth="1"/>
    <col min="3081" max="3087" width="6.375" style="133" customWidth="1"/>
    <col min="3088" max="3328" width="9" style="133"/>
    <col min="3329" max="3329" width="2.5" style="133" customWidth="1"/>
    <col min="3330" max="3330" width="1.875" style="133" customWidth="1"/>
    <col min="3331" max="3332" width="2.5" style="133" customWidth="1"/>
    <col min="3333" max="3333" width="10.5" style="133" customWidth="1"/>
    <col min="3334" max="3334" width="7.875" style="133" customWidth="1"/>
    <col min="3335" max="3336" width="7.375" style="133" customWidth="1"/>
    <col min="3337" max="3343" width="6.375" style="133" customWidth="1"/>
    <col min="3344" max="3584" width="9" style="133"/>
    <col min="3585" max="3585" width="2.5" style="133" customWidth="1"/>
    <col min="3586" max="3586" width="1.875" style="133" customWidth="1"/>
    <col min="3587" max="3588" width="2.5" style="133" customWidth="1"/>
    <col min="3589" max="3589" width="10.5" style="133" customWidth="1"/>
    <col min="3590" max="3590" width="7.875" style="133" customWidth="1"/>
    <col min="3591" max="3592" width="7.375" style="133" customWidth="1"/>
    <col min="3593" max="3599" width="6.375" style="133" customWidth="1"/>
    <col min="3600" max="3840" width="9" style="133"/>
    <col min="3841" max="3841" width="2.5" style="133" customWidth="1"/>
    <col min="3842" max="3842" width="1.875" style="133" customWidth="1"/>
    <col min="3843" max="3844" width="2.5" style="133" customWidth="1"/>
    <col min="3845" max="3845" width="10.5" style="133" customWidth="1"/>
    <col min="3846" max="3846" width="7.875" style="133" customWidth="1"/>
    <col min="3847" max="3848" width="7.375" style="133" customWidth="1"/>
    <col min="3849" max="3855" width="6.375" style="133" customWidth="1"/>
    <col min="3856" max="4096" width="9" style="133"/>
    <col min="4097" max="4097" width="2.5" style="133" customWidth="1"/>
    <col min="4098" max="4098" width="1.875" style="133" customWidth="1"/>
    <col min="4099" max="4100" width="2.5" style="133" customWidth="1"/>
    <col min="4101" max="4101" width="10.5" style="133" customWidth="1"/>
    <col min="4102" max="4102" width="7.875" style="133" customWidth="1"/>
    <col min="4103" max="4104" width="7.375" style="133" customWidth="1"/>
    <col min="4105" max="4111" width="6.375" style="133" customWidth="1"/>
    <col min="4112" max="4352" width="9" style="133"/>
    <col min="4353" max="4353" width="2.5" style="133" customWidth="1"/>
    <col min="4354" max="4354" width="1.875" style="133" customWidth="1"/>
    <col min="4355" max="4356" width="2.5" style="133" customWidth="1"/>
    <col min="4357" max="4357" width="10.5" style="133" customWidth="1"/>
    <col min="4358" max="4358" width="7.875" style="133" customWidth="1"/>
    <col min="4359" max="4360" width="7.375" style="133" customWidth="1"/>
    <col min="4361" max="4367" width="6.375" style="133" customWidth="1"/>
    <col min="4368" max="4608" width="9" style="133"/>
    <col min="4609" max="4609" width="2.5" style="133" customWidth="1"/>
    <col min="4610" max="4610" width="1.875" style="133" customWidth="1"/>
    <col min="4611" max="4612" width="2.5" style="133" customWidth="1"/>
    <col min="4613" max="4613" width="10.5" style="133" customWidth="1"/>
    <col min="4614" max="4614" width="7.875" style="133" customWidth="1"/>
    <col min="4615" max="4616" width="7.375" style="133" customWidth="1"/>
    <col min="4617" max="4623" width="6.375" style="133" customWidth="1"/>
    <col min="4624" max="4864" width="9" style="133"/>
    <col min="4865" max="4865" width="2.5" style="133" customWidth="1"/>
    <col min="4866" max="4866" width="1.875" style="133" customWidth="1"/>
    <col min="4867" max="4868" width="2.5" style="133" customWidth="1"/>
    <col min="4869" max="4869" width="10.5" style="133" customWidth="1"/>
    <col min="4870" max="4870" width="7.875" style="133" customWidth="1"/>
    <col min="4871" max="4872" width="7.375" style="133" customWidth="1"/>
    <col min="4873" max="4879" width="6.375" style="133" customWidth="1"/>
    <col min="4880" max="5120" width="9" style="133"/>
    <col min="5121" max="5121" width="2.5" style="133" customWidth="1"/>
    <col min="5122" max="5122" width="1.875" style="133" customWidth="1"/>
    <col min="5123" max="5124" width="2.5" style="133" customWidth="1"/>
    <col min="5125" max="5125" width="10.5" style="133" customWidth="1"/>
    <col min="5126" max="5126" width="7.875" style="133" customWidth="1"/>
    <col min="5127" max="5128" width="7.375" style="133" customWidth="1"/>
    <col min="5129" max="5135" width="6.375" style="133" customWidth="1"/>
    <col min="5136" max="5376" width="9" style="133"/>
    <col min="5377" max="5377" width="2.5" style="133" customWidth="1"/>
    <col min="5378" max="5378" width="1.875" style="133" customWidth="1"/>
    <col min="5379" max="5380" width="2.5" style="133" customWidth="1"/>
    <col min="5381" max="5381" width="10.5" style="133" customWidth="1"/>
    <col min="5382" max="5382" width="7.875" style="133" customWidth="1"/>
    <col min="5383" max="5384" width="7.375" style="133" customWidth="1"/>
    <col min="5385" max="5391" width="6.375" style="133" customWidth="1"/>
    <col min="5392" max="5632" width="9" style="133"/>
    <col min="5633" max="5633" width="2.5" style="133" customWidth="1"/>
    <col min="5634" max="5634" width="1.875" style="133" customWidth="1"/>
    <col min="5635" max="5636" width="2.5" style="133" customWidth="1"/>
    <col min="5637" max="5637" width="10.5" style="133" customWidth="1"/>
    <col min="5638" max="5638" width="7.875" style="133" customWidth="1"/>
    <col min="5639" max="5640" width="7.375" style="133" customWidth="1"/>
    <col min="5641" max="5647" width="6.375" style="133" customWidth="1"/>
    <col min="5648" max="5888" width="9" style="133"/>
    <col min="5889" max="5889" width="2.5" style="133" customWidth="1"/>
    <col min="5890" max="5890" width="1.875" style="133" customWidth="1"/>
    <col min="5891" max="5892" width="2.5" style="133" customWidth="1"/>
    <col min="5893" max="5893" width="10.5" style="133" customWidth="1"/>
    <col min="5894" max="5894" width="7.875" style="133" customWidth="1"/>
    <col min="5895" max="5896" width="7.375" style="133" customWidth="1"/>
    <col min="5897" max="5903" width="6.375" style="133" customWidth="1"/>
    <col min="5904" max="6144" width="9" style="133"/>
    <col min="6145" max="6145" width="2.5" style="133" customWidth="1"/>
    <col min="6146" max="6146" width="1.875" style="133" customWidth="1"/>
    <col min="6147" max="6148" width="2.5" style="133" customWidth="1"/>
    <col min="6149" max="6149" width="10.5" style="133" customWidth="1"/>
    <col min="6150" max="6150" width="7.875" style="133" customWidth="1"/>
    <col min="6151" max="6152" width="7.375" style="133" customWidth="1"/>
    <col min="6153" max="6159" width="6.375" style="133" customWidth="1"/>
    <col min="6160" max="6400" width="9" style="133"/>
    <col min="6401" max="6401" width="2.5" style="133" customWidth="1"/>
    <col min="6402" max="6402" width="1.875" style="133" customWidth="1"/>
    <col min="6403" max="6404" width="2.5" style="133" customWidth="1"/>
    <col min="6405" max="6405" width="10.5" style="133" customWidth="1"/>
    <col min="6406" max="6406" width="7.875" style="133" customWidth="1"/>
    <col min="6407" max="6408" width="7.375" style="133" customWidth="1"/>
    <col min="6409" max="6415" width="6.375" style="133" customWidth="1"/>
    <col min="6416" max="6656" width="9" style="133"/>
    <col min="6657" max="6657" width="2.5" style="133" customWidth="1"/>
    <col min="6658" max="6658" width="1.875" style="133" customWidth="1"/>
    <col min="6659" max="6660" width="2.5" style="133" customWidth="1"/>
    <col min="6661" max="6661" width="10.5" style="133" customWidth="1"/>
    <col min="6662" max="6662" width="7.875" style="133" customWidth="1"/>
    <col min="6663" max="6664" width="7.375" style="133" customWidth="1"/>
    <col min="6665" max="6671" width="6.375" style="133" customWidth="1"/>
    <col min="6672" max="6912" width="9" style="133"/>
    <col min="6913" max="6913" width="2.5" style="133" customWidth="1"/>
    <col min="6914" max="6914" width="1.875" style="133" customWidth="1"/>
    <col min="6915" max="6916" width="2.5" style="133" customWidth="1"/>
    <col min="6917" max="6917" width="10.5" style="133" customWidth="1"/>
    <col min="6918" max="6918" width="7.875" style="133" customWidth="1"/>
    <col min="6919" max="6920" width="7.375" style="133" customWidth="1"/>
    <col min="6921" max="6927" width="6.375" style="133" customWidth="1"/>
    <col min="6928" max="7168" width="9" style="133"/>
    <col min="7169" max="7169" width="2.5" style="133" customWidth="1"/>
    <col min="7170" max="7170" width="1.875" style="133" customWidth="1"/>
    <col min="7171" max="7172" width="2.5" style="133" customWidth="1"/>
    <col min="7173" max="7173" width="10.5" style="133" customWidth="1"/>
    <col min="7174" max="7174" width="7.875" style="133" customWidth="1"/>
    <col min="7175" max="7176" width="7.375" style="133" customWidth="1"/>
    <col min="7177" max="7183" width="6.375" style="133" customWidth="1"/>
    <col min="7184" max="7424" width="9" style="133"/>
    <col min="7425" max="7425" width="2.5" style="133" customWidth="1"/>
    <col min="7426" max="7426" width="1.875" style="133" customWidth="1"/>
    <col min="7427" max="7428" width="2.5" style="133" customWidth="1"/>
    <col min="7429" max="7429" width="10.5" style="133" customWidth="1"/>
    <col min="7430" max="7430" width="7.875" style="133" customWidth="1"/>
    <col min="7431" max="7432" width="7.375" style="133" customWidth="1"/>
    <col min="7433" max="7439" width="6.375" style="133" customWidth="1"/>
    <col min="7440" max="7680" width="9" style="133"/>
    <col min="7681" max="7681" width="2.5" style="133" customWidth="1"/>
    <col min="7682" max="7682" width="1.875" style="133" customWidth="1"/>
    <col min="7683" max="7684" width="2.5" style="133" customWidth="1"/>
    <col min="7685" max="7685" width="10.5" style="133" customWidth="1"/>
    <col min="7686" max="7686" width="7.875" style="133" customWidth="1"/>
    <col min="7687" max="7688" width="7.375" style="133" customWidth="1"/>
    <col min="7689" max="7695" width="6.375" style="133" customWidth="1"/>
    <col min="7696" max="7936" width="9" style="133"/>
    <col min="7937" max="7937" width="2.5" style="133" customWidth="1"/>
    <col min="7938" max="7938" width="1.875" style="133" customWidth="1"/>
    <col min="7939" max="7940" width="2.5" style="133" customWidth="1"/>
    <col min="7941" max="7941" width="10.5" style="133" customWidth="1"/>
    <col min="7942" max="7942" width="7.875" style="133" customWidth="1"/>
    <col min="7943" max="7944" width="7.375" style="133" customWidth="1"/>
    <col min="7945" max="7951" width="6.375" style="133" customWidth="1"/>
    <col min="7952" max="8192" width="9" style="133"/>
    <col min="8193" max="8193" width="2.5" style="133" customWidth="1"/>
    <col min="8194" max="8194" width="1.875" style="133" customWidth="1"/>
    <col min="8195" max="8196" width="2.5" style="133" customWidth="1"/>
    <col min="8197" max="8197" width="10.5" style="133" customWidth="1"/>
    <col min="8198" max="8198" width="7.875" style="133" customWidth="1"/>
    <col min="8199" max="8200" width="7.375" style="133" customWidth="1"/>
    <col min="8201" max="8207" width="6.375" style="133" customWidth="1"/>
    <col min="8208" max="8448" width="9" style="133"/>
    <col min="8449" max="8449" width="2.5" style="133" customWidth="1"/>
    <col min="8450" max="8450" width="1.875" style="133" customWidth="1"/>
    <col min="8451" max="8452" width="2.5" style="133" customWidth="1"/>
    <col min="8453" max="8453" width="10.5" style="133" customWidth="1"/>
    <col min="8454" max="8454" width="7.875" style="133" customWidth="1"/>
    <col min="8455" max="8456" width="7.375" style="133" customWidth="1"/>
    <col min="8457" max="8463" width="6.375" style="133" customWidth="1"/>
    <col min="8464" max="8704" width="9" style="133"/>
    <col min="8705" max="8705" width="2.5" style="133" customWidth="1"/>
    <col min="8706" max="8706" width="1.875" style="133" customWidth="1"/>
    <col min="8707" max="8708" width="2.5" style="133" customWidth="1"/>
    <col min="8709" max="8709" width="10.5" style="133" customWidth="1"/>
    <col min="8710" max="8710" width="7.875" style="133" customWidth="1"/>
    <col min="8711" max="8712" width="7.375" style="133" customWidth="1"/>
    <col min="8713" max="8719" width="6.375" style="133" customWidth="1"/>
    <col min="8720" max="8960" width="9" style="133"/>
    <col min="8961" max="8961" width="2.5" style="133" customWidth="1"/>
    <col min="8962" max="8962" width="1.875" style="133" customWidth="1"/>
    <col min="8963" max="8964" width="2.5" style="133" customWidth="1"/>
    <col min="8965" max="8965" width="10.5" style="133" customWidth="1"/>
    <col min="8966" max="8966" width="7.875" style="133" customWidth="1"/>
    <col min="8967" max="8968" width="7.375" style="133" customWidth="1"/>
    <col min="8969" max="8975" width="6.375" style="133" customWidth="1"/>
    <col min="8976" max="9216" width="9" style="133"/>
    <col min="9217" max="9217" width="2.5" style="133" customWidth="1"/>
    <col min="9218" max="9218" width="1.875" style="133" customWidth="1"/>
    <col min="9219" max="9220" width="2.5" style="133" customWidth="1"/>
    <col min="9221" max="9221" width="10.5" style="133" customWidth="1"/>
    <col min="9222" max="9222" width="7.875" style="133" customWidth="1"/>
    <col min="9223" max="9224" width="7.375" style="133" customWidth="1"/>
    <col min="9225" max="9231" width="6.375" style="133" customWidth="1"/>
    <col min="9232" max="9472" width="9" style="133"/>
    <col min="9473" max="9473" width="2.5" style="133" customWidth="1"/>
    <col min="9474" max="9474" width="1.875" style="133" customWidth="1"/>
    <col min="9475" max="9476" width="2.5" style="133" customWidth="1"/>
    <col min="9477" max="9477" width="10.5" style="133" customWidth="1"/>
    <col min="9478" max="9478" width="7.875" style="133" customWidth="1"/>
    <col min="9479" max="9480" width="7.375" style="133" customWidth="1"/>
    <col min="9481" max="9487" width="6.375" style="133" customWidth="1"/>
    <col min="9488" max="9728" width="9" style="133"/>
    <col min="9729" max="9729" width="2.5" style="133" customWidth="1"/>
    <col min="9730" max="9730" width="1.875" style="133" customWidth="1"/>
    <col min="9731" max="9732" width="2.5" style="133" customWidth="1"/>
    <col min="9733" max="9733" width="10.5" style="133" customWidth="1"/>
    <col min="9734" max="9734" width="7.875" style="133" customWidth="1"/>
    <col min="9735" max="9736" width="7.375" style="133" customWidth="1"/>
    <col min="9737" max="9743" width="6.375" style="133" customWidth="1"/>
    <col min="9744" max="9984" width="9" style="133"/>
    <col min="9985" max="9985" width="2.5" style="133" customWidth="1"/>
    <col min="9986" max="9986" width="1.875" style="133" customWidth="1"/>
    <col min="9987" max="9988" width="2.5" style="133" customWidth="1"/>
    <col min="9989" max="9989" width="10.5" style="133" customWidth="1"/>
    <col min="9990" max="9990" width="7.875" style="133" customWidth="1"/>
    <col min="9991" max="9992" width="7.375" style="133" customWidth="1"/>
    <col min="9993" max="9999" width="6.375" style="133" customWidth="1"/>
    <col min="10000" max="10240" width="9" style="133"/>
    <col min="10241" max="10241" width="2.5" style="133" customWidth="1"/>
    <col min="10242" max="10242" width="1.875" style="133" customWidth="1"/>
    <col min="10243" max="10244" width="2.5" style="133" customWidth="1"/>
    <col min="10245" max="10245" width="10.5" style="133" customWidth="1"/>
    <col min="10246" max="10246" width="7.875" style="133" customWidth="1"/>
    <col min="10247" max="10248" width="7.375" style="133" customWidth="1"/>
    <col min="10249" max="10255" width="6.375" style="133" customWidth="1"/>
    <col min="10256" max="10496" width="9" style="133"/>
    <col min="10497" max="10497" width="2.5" style="133" customWidth="1"/>
    <col min="10498" max="10498" width="1.875" style="133" customWidth="1"/>
    <col min="10499" max="10500" width="2.5" style="133" customWidth="1"/>
    <col min="10501" max="10501" width="10.5" style="133" customWidth="1"/>
    <col min="10502" max="10502" width="7.875" style="133" customWidth="1"/>
    <col min="10503" max="10504" width="7.375" style="133" customWidth="1"/>
    <col min="10505" max="10511" width="6.375" style="133" customWidth="1"/>
    <col min="10512" max="10752" width="9" style="133"/>
    <col min="10753" max="10753" width="2.5" style="133" customWidth="1"/>
    <col min="10754" max="10754" width="1.875" style="133" customWidth="1"/>
    <col min="10755" max="10756" width="2.5" style="133" customWidth="1"/>
    <col min="10757" max="10757" width="10.5" style="133" customWidth="1"/>
    <col min="10758" max="10758" width="7.875" style="133" customWidth="1"/>
    <col min="10759" max="10760" width="7.375" style="133" customWidth="1"/>
    <col min="10761" max="10767" width="6.375" style="133" customWidth="1"/>
    <col min="10768" max="11008" width="9" style="133"/>
    <col min="11009" max="11009" width="2.5" style="133" customWidth="1"/>
    <col min="11010" max="11010" width="1.875" style="133" customWidth="1"/>
    <col min="11011" max="11012" width="2.5" style="133" customWidth="1"/>
    <col min="11013" max="11013" width="10.5" style="133" customWidth="1"/>
    <col min="11014" max="11014" width="7.875" style="133" customWidth="1"/>
    <col min="11015" max="11016" width="7.375" style="133" customWidth="1"/>
    <col min="11017" max="11023" width="6.375" style="133" customWidth="1"/>
    <col min="11024" max="11264" width="9" style="133"/>
    <col min="11265" max="11265" width="2.5" style="133" customWidth="1"/>
    <col min="11266" max="11266" width="1.875" style="133" customWidth="1"/>
    <col min="11267" max="11268" width="2.5" style="133" customWidth="1"/>
    <col min="11269" max="11269" width="10.5" style="133" customWidth="1"/>
    <col min="11270" max="11270" width="7.875" style="133" customWidth="1"/>
    <col min="11271" max="11272" width="7.375" style="133" customWidth="1"/>
    <col min="11273" max="11279" width="6.375" style="133" customWidth="1"/>
    <col min="11280" max="11520" width="9" style="133"/>
    <col min="11521" max="11521" width="2.5" style="133" customWidth="1"/>
    <col min="11522" max="11522" width="1.875" style="133" customWidth="1"/>
    <col min="11523" max="11524" width="2.5" style="133" customWidth="1"/>
    <col min="11525" max="11525" width="10.5" style="133" customWidth="1"/>
    <col min="11526" max="11526" width="7.875" style="133" customWidth="1"/>
    <col min="11527" max="11528" width="7.375" style="133" customWidth="1"/>
    <col min="11529" max="11535" width="6.375" style="133" customWidth="1"/>
    <col min="11536" max="11776" width="9" style="133"/>
    <col min="11777" max="11777" width="2.5" style="133" customWidth="1"/>
    <col min="11778" max="11778" width="1.875" style="133" customWidth="1"/>
    <col min="11779" max="11780" width="2.5" style="133" customWidth="1"/>
    <col min="11781" max="11781" width="10.5" style="133" customWidth="1"/>
    <col min="11782" max="11782" width="7.875" style="133" customWidth="1"/>
    <col min="11783" max="11784" width="7.375" style="133" customWidth="1"/>
    <col min="11785" max="11791" width="6.375" style="133" customWidth="1"/>
    <col min="11792" max="12032" width="9" style="133"/>
    <col min="12033" max="12033" width="2.5" style="133" customWidth="1"/>
    <col min="12034" max="12034" width="1.875" style="133" customWidth="1"/>
    <col min="12035" max="12036" width="2.5" style="133" customWidth="1"/>
    <col min="12037" max="12037" width="10.5" style="133" customWidth="1"/>
    <col min="12038" max="12038" width="7.875" style="133" customWidth="1"/>
    <col min="12039" max="12040" width="7.375" style="133" customWidth="1"/>
    <col min="12041" max="12047" width="6.375" style="133" customWidth="1"/>
    <col min="12048" max="12288" width="9" style="133"/>
    <col min="12289" max="12289" width="2.5" style="133" customWidth="1"/>
    <col min="12290" max="12290" width="1.875" style="133" customWidth="1"/>
    <col min="12291" max="12292" width="2.5" style="133" customWidth="1"/>
    <col min="12293" max="12293" width="10.5" style="133" customWidth="1"/>
    <col min="12294" max="12294" width="7.875" style="133" customWidth="1"/>
    <col min="12295" max="12296" width="7.375" style="133" customWidth="1"/>
    <col min="12297" max="12303" width="6.375" style="133" customWidth="1"/>
    <col min="12304" max="12544" width="9" style="133"/>
    <col min="12545" max="12545" width="2.5" style="133" customWidth="1"/>
    <col min="12546" max="12546" width="1.875" style="133" customWidth="1"/>
    <col min="12547" max="12548" width="2.5" style="133" customWidth="1"/>
    <col min="12549" max="12549" width="10.5" style="133" customWidth="1"/>
    <col min="12550" max="12550" width="7.875" style="133" customWidth="1"/>
    <col min="12551" max="12552" width="7.375" style="133" customWidth="1"/>
    <col min="12553" max="12559" width="6.375" style="133" customWidth="1"/>
    <col min="12560" max="12800" width="9" style="133"/>
    <col min="12801" max="12801" width="2.5" style="133" customWidth="1"/>
    <col min="12802" max="12802" width="1.875" style="133" customWidth="1"/>
    <col min="12803" max="12804" width="2.5" style="133" customWidth="1"/>
    <col min="12805" max="12805" width="10.5" style="133" customWidth="1"/>
    <col min="12806" max="12806" width="7.875" style="133" customWidth="1"/>
    <col min="12807" max="12808" width="7.375" style="133" customWidth="1"/>
    <col min="12809" max="12815" width="6.375" style="133" customWidth="1"/>
    <col min="12816" max="13056" width="9" style="133"/>
    <col min="13057" max="13057" width="2.5" style="133" customWidth="1"/>
    <col min="13058" max="13058" width="1.875" style="133" customWidth="1"/>
    <col min="13059" max="13060" width="2.5" style="133" customWidth="1"/>
    <col min="13061" max="13061" width="10.5" style="133" customWidth="1"/>
    <col min="13062" max="13062" width="7.875" style="133" customWidth="1"/>
    <col min="13063" max="13064" width="7.375" style="133" customWidth="1"/>
    <col min="13065" max="13071" width="6.375" style="133" customWidth="1"/>
    <col min="13072" max="13312" width="9" style="133"/>
    <col min="13313" max="13313" width="2.5" style="133" customWidth="1"/>
    <col min="13314" max="13314" width="1.875" style="133" customWidth="1"/>
    <col min="13315" max="13316" width="2.5" style="133" customWidth="1"/>
    <col min="13317" max="13317" width="10.5" style="133" customWidth="1"/>
    <col min="13318" max="13318" width="7.875" style="133" customWidth="1"/>
    <col min="13319" max="13320" width="7.375" style="133" customWidth="1"/>
    <col min="13321" max="13327" width="6.375" style="133" customWidth="1"/>
    <col min="13328" max="13568" width="9" style="133"/>
    <col min="13569" max="13569" width="2.5" style="133" customWidth="1"/>
    <col min="13570" max="13570" width="1.875" style="133" customWidth="1"/>
    <col min="13571" max="13572" width="2.5" style="133" customWidth="1"/>
    <col min="13573" max="13573" width="10.5" style="133" customWidth="1"/>
    <col min="13574" max="13574" width="7.875" style="133" customWidth="1"/>
    <col min="13575" max="13576" width="7.375" style="133" customWidth="1"/>
    <col min="13577" max="13583" width="6.375" style="133" customWidth="1"/>
    <col min="13584" max="13824" width="9" style="133"/>
    <col min="13825" max="13825" width="2.5" style="133" customWidth="1"/>
    <col min="13826" max="13826" width="1.875" style="133" customWidth="1"/>
    <col min="13827" max="13828" width="2.5" style="133" customWidth="1"/>
    <col min="13829" max="13829" width="10.5" style="133" customWidth="1"/>
    <col min="13830" max="13830" width="7.875" style="133" customWidth="1"/>
    <col min="13831" max="13832" width="7.375" style="133" customWidth="1"/>
    <col min="13833" max="13839" width="6.375" style="133" customWidth="1"/>
    <col min="13840" max="14080" width="9" style="133"/>
    <col min="14081" max="14081" width="2.5" style="133" customWidth="1"/>
    <col min="14082" max="14082" width="1.875" style="133" customWidth="1"/>
    <col min="14083" max="14084" width="2.5" style="133" customWidth="1"/>
    <col min="14085" max="14085" width="10.5" style="133" customWidth="1"/>
    <col min="14086" max="14086" width="7.875" style="133" customWidth="1"/>
    <col min="14087" max="14088" width="7.375" style="133" customWidth="1"/>
    <col min="14089" max="14095" width="6.375" style="133" customWidth="1"/>
    <col min="14096" max="14336" width="9" style="133"/>
    <col min="14337" max="14337" width="2.5" style="133" customWidth="1"/>
    <col min="14338" max="14338" width="1.875" style="133" customWidth="1"/>
    <col min="14339" max="14340" width="2.5" style="133" customWidth="1"/>
    <col min="14341" max="14341" width="10.5" style="133" customWidth="1"/>
    <col min="14342" max="14342" width="7.875" style="133" customWidth="1"/>
    <col min="14343" max="14344" width="7.375" style="133" customWidth="1"/>
    <col min="14345" max="14351" width="6.375" style="133" customWidth="1"/>
    <col min="14352" max="14592" width="9" style="133"/>
    <col min="14593" max="14593" width="2.5" style="133" customWidth="1"/>
    <col min="14594" max="14594" width="1.875" style="133" customWidth="1"/>
    <col min="14595" max="14596" width="2.5" style="133" customWidth="1"/>
    <col min="14597" max="14597" width="10.5" style="133" customWidth="1"/>
    <col min="14598" max="14598" width="7.875" style="133" customWidth="1"/>
    <col min="14599" max="14600" width="7.375" style="133" customWidth="1"/>
    <col min="14601" max="14607" width="6.375" style="133" customWidth="1"/>
    <col min="14608" max="14848" width="9" style="133"/>
    <col min="14849" max="14849" width="2.5" style="133" customWidth="1"/>
    <col min="14850" max="14850" width="1.875" style="133" customWidth="1"/>
    <col min="14851" max="14852" width="2.5" style="133" customWidth="1"/>
    <col min="14853" max="14853" width="10.5" style="133" customWidth="1"/>
    <col min="14854" max="14854" width="7.875" style="133" customWidth="1"/>
    <col min="14855" max="14856" width="7.375" style="133" customWidth="1"/>
    <col min="14857" max="14863" width="6.375" style="133" customWidth="1"/>
    <col min="14864" max="15104" width="9" style="133"/>
    <col min="15105" max="15105" width="2.5" style="133" customWidth="1"/>
    <col min="15106" max="15106" width="1.875" style="133" customWidth="1"/>
    <col min="15107" max="15108" width="2.5" style="133" customWidth="1"/>
    <col min="15109" max="15109" width="10.5" style="133" customWidth="1"/>
    <col min="15110" max="15110" width="7.875" style="133" customWidth="1"/>
    <col min="15111" max="15112" width="7.375" style="133" customWidth="1"/>
    <col min="15113" max="15119" width="6.375" style="133" customWidth="1"/>
    <col min="15120" max="15360" width="9" style="133"/>
    <col min="15361" max="15361" width="2.5" style="133" customWidth="1"/>
    <col min="15362" max="15362" width="1.875" style="133" customWidth="1"/>
    <col min="15363" max="15364" width="2.5" style="133" customWidth="1"/>
    <col min="15365" max="15365" width="10.5" style="133" customWidth="1"/>
    <col min="15366" max="15366" width="7.875" style="133" customWidth="1"/>
    <col min="15367" max="15368" width="7.375" style="133" customWidth="1"/>
    <col min="15369" max="15375" width="6.375" style="133" customWidth="1"/>
    <col min="15376" max="15616" width="9" style="133"/>
    <col min="15617" max="15617" width="2.5" style="133" customWidth="1"/>
    <col min="15618" max="15618" width="1.875" style="133" customWidth="1"/>
    <col min="15619" max="15620" width="2.5" style="133" customWidth="1"/>
    <col min="15621" max="15621" width="10.5" style="133" customWidth="1"/>
    <col min="15622" max="15622" width="7.875" style="133" customWidth="1"/>
    <col min="15623" max="15624" width="7.375" style="133" customWidth="1"/>
    <col min="15625" max="15631" width="6.375" style="133" customWidth="1"/>
    <col min="15632" max="15872" width="9" style="133"/>
    <col min="15873" max="15873" width="2.5" style="133" customWidth="1"/>
    <col min="15874" max="15874" width="1.875" style="133" customWidth="1"/>
    <col min="15875" max="15876" width="2.5" style="133" customWidth="1"/>
    <col min="15877" max="15877" width="10.5" style="133" customWidth="1"/>
    <col min="15878" max="15878" width="7.875" style="133" customWidth="1"/>
    <col min="15879" max="15880" width="7.375" style="133" customWidth="1"/>
    <col min="15881" max="15887" width="6.375" style="133" customWidth="1"/>
    <col min="15888" max="16128" width="9" style="133"/>
    <col min="16129" max="16129" width="2.5" style="133" customWidth="1"/>
    <col min="16130" max="16130" width="1.875" style="133" customWidth="1"/>
    <col min="16131" max="16132" width="2.5" style="133" customWidth="1"/>
    <col min="16133" max="16133" width="10.5" style="133" customWidth="1"/>
    <col min="16134" max="16134" width="7.875" style="133" customWidth="1"/>
    <col min="16135" max="16136" width="7.375" style="133" customWidth="1"/>
    <col min="16137" max="16143" width="6.375" style="133" customWidth="1"/>
    <col min="16144" max="16384" width="9" style="133"/>
  </cols>
  <sheetData>
    <row r="1" spans="1:15" ht="18.75">
      <c r="A1" s="970" t="s">
        <v>655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</row>
    <row r="2" spans="1:15" ht="18.75">
      <c r="A2" s="970" t="s">
        <v>656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</row>
    <row r="3" spans="1:15" ht="7.5" customHeight="1"/>
    <row r="4" spans="1:15" ht="14.25" customHeight="1" thickBot="1">
      <c r="A4" s="971" t="s">
        <v>657</v>
      </c>
      <c r="B4" s="971"/>
      <c r="C4" s="971"/>
      <c r="D4" s="971"/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162"/>
    </row>
    <row r="5" spans="1:15" ht="10.5" customHeight="1">
      <c r="A5" s="839" t="s">
        <v>658</v>
      </c>
      <c r="B5" s="839"/>
      <c r="C5" s="839"/>
      <c r="D5" s="839"/>
      <c r="E5" s="849"/>
      <c r="F5" s="973" t="s">
        <v>514</v>
      </c>
      <c r="G5" s="841" t="s">
        <v>659</v>
      </c>
      <c r="H5" s="841" t="s">
        <v>660</v>
      </c>
      <c r="I5" s="846" t="s">
        <v>661</v>
      </c>
      <c r="J5" s="839"/>
      <c r="K5" s="839"/>
      <c r="L5" s="839"/>
      <c r="M5" s="839"/>
      <c r="N5" s="849"/>
      <c r="O5" s="846" t="s">
        <v>662</v>
      </c>
    </row>
    <row r="6" spans="1:15" ht="10.5" customHeight="1">
      <c r="A6" s="972"/>
      <c r="B6" s="972"/>
      <c r="C6" s="972"/>
      <c r="D6" s="972"/>
      <c r="E6" s="850"/>
      <c r="F6" s="974"/>
      <c r="G6" s="976"/>
      <c r="H6" s="976"/>
      <c r="I6" s="847"/>
      <c r="J6" s="840"/>
      <c r="K6" s="840"/>
      <c r="L6" s="840"/>
      <c r="M6" s="840"/>
      <c r="N6" s="851"/>
      <c r="O6" s="853"/>
    </row>
    <row r="7" spans="1:15">
      <c r="A7" s="972" t="s">
        <v>663</v>
      </c>
      <c r="B7" s="972"/>
      <c r="C7" s="972"/>
      <c r="D7" s="972"/>
      <c r="E7" s="850"/>
      <c r="F7" s="974"/>
      <c r="G7" s="976"/>
      <c r="H7" s="976"/>
      <c r="I7" s="850" t="s">
        <v>514</v>
      </c>
      <c r="J7" s="399" t="s">
        <v>664</v>
      </c>
      <c r="K7" s="399" t="s">
        <v>665</v>
      </c>
      <c r="L7" s="399" t="s">
        <v>666</v>
      </c>
      <c r="M7" s="399" t="s">
        <v>667</v>
      </c>
      <c r="N7" s="399" t="s">
        <v>668</v>
      </c>
      <c r="O7" s="853"/>
    </row>
    <row r="8" spans="1:15">
      <c r="A8" s="972"/>
      <c r="B8" s="972"/>
      <c r="C8" s="972"/>
      <c r="D8" s="972"/>
      <c r="E8" s="850"/>
      <c r="F8" s="975"/>
      <c r="G8" s="842"/>
      <c r="H8" s="842"/>
      <c r="I8" s="851"/>
      <c r="J8" s="400" t="s">
        <v>669</v>
      </c>
      <c r="K8" s="400" t="s">
        <v>669</v>
      </c>
      <c r="L8" s="400" t="s">
        <v>669</v>
      </c>
      <c r="M8" s="400" t="s">
        <v>669</v>
      </c>
      <c r="N8" s="400" t="s">
        <v>670</v>
      </c>
      <c r="O8" s="847"/>
    </row>
    <row r="9" spans="1:15">
      <c r="A9" s="401" t="s">
        <v>671</v>
      </c>
      <c r="B9" s="401"/>
      <c r="C9" s="401"/>
      <c r="D9" s="401"/>
      <c r="E9" s="402"/>
      <c r="F9" s="254"/>
    </row>
    <row r="10" spans="1:15">
      <c r="B10" s="133" t="s">
        <v>672</v>
      </c>
      <c r="E10" s="403"/>
      <c r="F10" s="254"/>
    </row>
    <row r="11" spans="1:15" ht="18" customHeight="1">
      <c r="C11" s="969" t="s">
        <v>673</v>
      </c>
      <c r="D11" s="969"/>
      <c r="E11" s="867"/>
      <c r="F11" s="404">
        <f>+G11+H11+I11+O11</f>
        <v>56853</v>
      </c>
      <c r="G11" s="405">
        <v>24590</v>
      </c>
      <c r="H11" s="405">
        <v>3532</v>
      </c>
      <c r="I11" s="405">
        <v>28659</v>
      </c>
      <c r="J11" s="405">
        <v>4236</v>
      </c>
      <c r="K11" s="405">
        <v>14077</v>
      </c>
      <c r="L11" s="405">
        <v>6321</v>
      </c>
      <c r="M11" s="405">
        <v>3349</v>
      </c>
      <c r="N11" s="405">
        <v>676</v>
      </c>
      <c r="O11" s="405">
        <v>72</v>
      </c>
    </row>
    <row r="12" spans="1:15" ht="18" customHeight="1">
      <c r="C12" s="969" t="s">
        <v>674</v>
      </c>
      <c r="D12" s="969"/>
      <c r="E12" s="867"/>
      <c r="F12" s="404">
        <f t="shared" ref="F12:F17" si="0">+G12+H12+I12+O12</f>
        <v>56119</v>
      </c>
      <c r="G12" s="405">
        <v>24248</v>
      </c>
      <c r="H12" s="405">
        <v>3483</v>
      </c>
      <c r="I12" s="405">
        <v>28327</v>
      </c>
      <c r="J12" s="405">
        <v>4129</v>
      </c>
      <c r="K12" s="405">
        <v>13938</v>
      </c>
      <c r="L12" s="405">
        <v>6252</v>
      </c>
      <c r="M12" s="405">
        <v>3335</v>
      </c>
      <c r="N12" s="405">
        <v>673</v>
      </c>
      <c r="O12" s="405">
        <v>61</v>
      </c>
    </row>
    <row r="13" spans="1:15" ht="18.75" customHeight="1">
      <c r="D13" s="969" t="s">
        <v>675</v>
      </c>
      <c r="E13" s="867"/>
      <c r="F13" s="404">
        <f t="shared" si="0"/>
        <v>29459</v>
      </c>
      <c r="G13" s="405">
        <v>22821</v>
      </c>
      <c r="H13" s="405">
        <v>1937</v>
      </c>
      <c r="I13" s="405">
        <v>4682</v>
      </c>
      <c r="J13" s="405">
        <v>108</v>
      </c>
      <c r="K13" s="405">
        <v>438</v>
      </c>
      <c r="L13" s="405">
        <v>1288</v>
      </c>
      <c r="M13" s="405">
        <v>2189</v>
      </c>
      <c r="N13" s="405">
        <v>659</v>
      </c>
      <c r="O13" s="405">
        <v>19</v>
      </c>
    </row>
    <row r="14" spans="1:15" ht="21.75" customHeight="1">
      <c r="D14" s="977" t="s">
        <v>676</v>
      </c>
      <c r="E14" s="978"/>
      <c r="F14" s="404">
        <f t="shared" si="0"/>
        <v>4029</v>
      </c>
      <c r="G14" s="406">
        <v>2</v>
      </c>
      <c r="H14" s="406">
        <v>1</v>
      </c>
      <c r="I14" s="406">
        <v>4026</v>
      </c>
      <c r="J14" s="406">
        <v>6</v>
      </c>
      <c r="K14" s="406">
        <v>2019</v>
      </c>
      <c r="L14" s="406">
        <v>1340</v>
      </c>
      <c r="M14" s="406">
        <v>661</v>
      </c>
      <c r="N14" s="407">
        <v>0</v>
      </c>
      <c r="O14" s="407">
        <v>0</v>
      </c>
    </row>
    <row r="15" spans="1:15" ht="18.75" customHeight="1">
      <c r="D15" s="969" t="s">
        <v>677</v>
      </c>
      <c r="E15" s="867"/>
      <c r="F15" s="404">
        <f t="shared" si="0"/>
        <v>21835</v>
      </c>
      <c r="G15" s="405">
        <v>1367</v>
      </c>
      <c r="H15" s="405">
        <v>1523</v>
      </c>
      <c r="I15" s="405">
        <v>18911</v>
      </c>
      <c r="J15" s="405">
        <v>3904</v>
      </c>
      <c r="K15" s="405">
        <v>11168</v>
      </c>
      <c r="L15" s="405">
        <v>3502</v>
      </c>
      <c r="M15" s="405">
        <v>324</v>
      </c>
      <c r="N15" s="405">
        <v>13</v>
      </c>
      <c r="O15" s="405">
        <v>34</v>
      </c>
    </row>
    <row r="16" spans="1:15" ht="18.75" customHeight="1">
      <c r="D16" s="969" t="s">
        <v>678</v>
      </c>
      <c r="E16" s="867"/>
      <c r="F16" s="404">
        <f t="shared" si="0"/>
        <v>796</v>
      </c>
      <c r="G16" s="405">
        <v>58</v>
      </c>
      <c r="H16" s="405">
        <v>22</v>
      </c>
      <c r="I16" s="405">
        <v>708</v>
      </c>
      <c r="J16" s="405">
        <v>111</v>
      </c>
      <c r="K16" s="405">
        <v>313</v>
      </c>
      <c r="L16" s="405">
        <v>122</v>
      </c>
      <c r="M16" s="405">
        <v>161</v>
      </c>
      <c r="N16" s="406">
        <v>1</v>
      </c>
      <c r="O16" s="405">
        <v>8</v>
      </c>
    </row>
    <row r="17" spans="1:15" ht="18" customHeight="1">
      <c r="A17" s="408"/>
      <c r="B17" s="408"/>
      <c r="C17" s="981" t="s">
        <v>512</v>
      </c>
      <c r="D17" s="981"/>
      <c r="E17" s="982"/>
      <c r="F17" s="409">
        <f t="shared" si="0"/>
        <v>734</v>
      </c>
      <c r="G17" s="410">
        <v>342</v>
      </c>
      <c r="H17" s="410">
        <v>49</v>
      </c>
      <c r="I17" s="410">
        <v>332</v>
      </c>
      <c r="J17" s="410">
        <v>107</v>
      </c>
      <c r="K17" s="410">
        <v>139</v>
      </c>
      <c r="L17" s="410">
        <v>69</v>
      </c>
      <c r="M17" s="410">
        <v>14</v>
      </c>
      <c r="N17" s="410">
        <v>3</v>
      </c>
      <c r="O17" s="410">
        <v>11</v>
      </c>
    </row>
    <row r="18" spans="1:15">
      <c r="A18" s="133" t="s">
        <v>679</v>
      </c>
      <c r="E18" s="403"/>
      <c r="F18" s="254"/>
      <c r="G18" s="411"/>
      <c r="H18" s="411"/>
      <c r="I18" s="411"/>
      <c r="J18" s="411"/>
      <c r="K18" s="411"/>
      <c r="L18" s="411"/>
      <c r="M18" s="411"/>
      <c r="N18" s="411"/>
      <c r="O18" s="405"/>
    </row>
    <row r="19" spans="1:15">
      <c r="B19" s="133" t="s">
        <v>672</v>
      </c>
      <c r="E19" s="403"/>
      <c r="F19" s="254"/>
      <c r="G19" s="411"/>
      <c r="H19" s="411"/>
      <c r="I19" s="411"/>
      <c r="J19" s="411"/>
      <c r="K19" s="411"/>
      <c r="L19" s="411"/>
      <c r="M19" s="411"/>
      <c r="N19" s="411"/>
      <c r="O19" s="411"/>
    </row>
    <row r="20" spans="1:15" ht="18" customHeight="1">
      <c r="C20" s="969" t="s">
        <v>680</v>
      </c>
      <c r="D20" s="969"/>
      <c r="E20" s="867"/>
      <c r="F20" s="404">
        <f>+G20+H20+I20+O20</f>
        <v>117234</v>
      </c>
      <c r="G20" s="405">
        <v>62467</v>
      </c>
      <c r="H20" s="405">
        <v>6365</v>
      </c>
      <c r="I20" s="405">
        <v>48269</v>
      </c>
      <c r="J20" s="405">
        <v>6490</v>
      </c>
      <c r="K20" s="405">
        <v>21480</v>
      </c>
      <c r="L20" s="405">
        <v>11773</v>
      </c>
      <c r="M20" s="405">
        <v>6790</v>
      </c>
      <c r="N20" s="405">
        <v>1736</v>
      </c>
      <c r="O20" s="405">
        <v>133</v>
      </c>
    </row>
    <row r="21" spans="1:15" ht="18" customHeight="1">
      <c r="C21" s="969" t="s">
        <v>681</v>
      </c>
      <c r="D21" s="969"/>
      <c r="E21" s="867"/>
      <c r="F21" s="404">
        <f t="shared" ref="F21:F26" si="1">+G21+H21+I21+O21</f>
        <v>116079</v>
      </c>
      <c r="G21" s="405">
        <v>61807</v>
      </c>
      <c r="H21" s="405">
        <v>6295</v>
      </c>
      <c r="I21" s="405">
        <v>47857</v>
      </c>
      <c r="J21" s="405">
        <v>6359</v>
      </c>
      <c r="K21" s="405">
        <v>21311</v>
      </c>
      <c r="L21" s="405">
        <v>11690</v>
      </c>
      <c r="M21" s="405">
        <v>6765</v>
      </c>
      <c r="N21" s="405">
        <v>1732</v>
      </c>
      <c r="O21" s="405">
        <v>120</v>
      </c>
    </row>
    <row r="22" spans="1:15" ht="18" customHeight="1">
      <c r="D22" s="969" t="s">
        <v>682</v>
      </c>
      <c r="E22" s="867"/>
      <c r="F22" s="404">
        <f t="shared" si="1"/>
        <v>72721</v>
      </c>
      <c r="G22" s="405">
        <v>58766</v>
      </c>
      <c r="H22" s="405">
        <v>3713</v>
      </c>
      <c r="I22" s="405">
        <v>10198</v>
      </c>
      <c r="J22" s="405">
        <v>164</v>
      </c>
      <c r="K22" s="405">
        <v>816</v>
      </c>
      <c r="L22" s="405">
        <v>2723</v>
      </c>
      <c r="M22" s="405">
        <v>4804</v>
      </c>
      <c r="N22" s="405">
        <v>1691</v>
      </c>
      <c r="O22" s="405">
        <v>44</v>
      </c>
    </row>
    <row r="23" spans="1:15" ht="21.75" customHeight="1">
      <c r="D23" s="977" t="s">
        <v>676</v>
      </c>
      <c r="E23" s="978"/>
      <c r="F23" s="404">
        <f t="shared" si="1"/>
        <v>7408</v>
      </c>
      <c r="G23" s="406">
        <v>4</v>
      </c>
      <c r="H23" s="406">
        <v>1</v>
      </c>
      <c r="I23" s="406">
        <v>7403</v>
      </c>
      <c r="J23" s="406">
        <v>13</v>
      </c>
      <c r="K23" s="406">
        <v>3733</v>
      </c>
      <c r="L23" s="406">
        <v>2496</v>
      </c>
      <c r="M23" s="406">
        <v>1161</v>
      </c>
      <c r="N23" s="407">
        <v>0</v>
      </c>
      <c r="O23" s="407">
        <v>0</v>
      </c>
    </row>
    <row r="24" spans="1:15" ht="18" customHeight="1">
      <c r="D24" s="969" t="s">
        <v>677</v>
      </c>
      <c r="E24" s="867"/>
      <c r="F24" s="404">
        <f t="shared" si="1"/>
        <v>34891</v>
      </c>
      <c r="G24" s="405">
        <v>2916</v>
      </c>
      <c r="H24" s="405">
        <v>2550</v>
      </c>
      <c r="I24" s="405">
        <v>29365</v>
      </c>
      <c r="J24" s="405">
        <v>6054</v>
      </c>
      <c r="K24" s="405">
        <v>16348</v>
      </c>
      <c r="L24" s="405">
        <v>6319</v>
      </c>
      <c r="M24" s="405">
        <v>605</v>
      </c>
      <c r="N24" s="405">
        <v>39</v>
      </c>
      <c r="O24" s="405">
        <v>60</v>
      </c>
    </row>
    <row r="25" spans="1:15" ht="18" customHeight="1">
      <c r="D25" s="969" t="s">
        <v>683</v>
      </c>
      <c r="E25" s="867"/>
      <c r="F25" s="404">
        <f t="shared" si="1"/>
        <v>1059</v>
      </c>
      <c r="G25" s="405">
        <v>121</v>
      </c>
      <c r="H25" s="405">
        <v>31</v>
      </c>
      <c r="I25" s="405">
        <v>891</v>
      </c>
      <c r="J25" s="405">
        <v>128</v>
      </c>
      <c r="K25" s="405">
        <v>414</v>
      </c>
      <c r="L25" s="405">
        <v>152</v>
      </c>
      <c r="M25" s="405">
        <v>195</v>
      </c>
      <c r="N25" s="406">
        <v>2</v>
      </c>
      <c r="O25" s="405">
        <v>16</v>
      </c>
    </row>
    <row r="26" spans="1:15" ht="18" customHeight="1" thickBot="1">
      <c r="A26" s="162"/>
      <c r="B26" s="162"/>
      <c r="C26" s="979" t="s">
        <v>512</v>
      </c>
      <c r="D26" s="979"/>
      <c r="E26" s="980"/>
      <c r="F26" s="412">
        <f t="shared" si="1"/>
        <v>1155</v>
      </c>
      <c r="G26" s="413">
        <v>660</v>
      </c>
      <c r="H26" s="413">
        <v>70</v>
      </c>
      <c r="I26" s="413">
        <v>412</v>
      </c>
      <c r="J26" s="413">
        <v>131</v>
      </c>
      <c r="K26" s="413">
        <v>169</v>
      </c>
      <c r="L26" s="413">
        <v>83</v>
      </c>
      <c r="M26" s="413">
        <v>25</v>
      </c>
      <c r="N26" s="413">
        <v>4</v>
      </c>
      <c r="O26" s="413">
        <v>13</v>
      </c>
    </row>
    <row r="27" spans="1:15" ht="5.45" customHeight="1">
      <c r="A27" s="150"/>
      <c r="B27" s="150"/>
      <c r="C27" s="167"/>
      <c r="D27" s="167"/>
      <c r="E27" s="167"/>
      <c r="F27" s="404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3.5" customHeight="1">
      <c r="A28" s="150"/>
      <c r="B28" s="133" t="s">
        <v>684</v>
      </c>
      <c r="C28" s="167"/>
      <c r="D28" s="167"/>
      <c r="E28" s="167"/>
      <c r="F28" s="415"/>
      <c r="G28" s="415"/>
      <c r="H28" s="415"/>
      <c r="I28" s="415"/>
      <c r="J28" s="415"/>
      <c r="K28" s="415"/>
      <c r="L28" s="415"/>
      <c r="M28" s="415"/>
      <c r="N28" s="415"/>
      <c r="O28" s="415"/>
    </row>
    <row r="29" spans="1:15">
      <c r="B29" s="133" t="s">
        <v>170</v>
      </c>
    </row>
  </sheetData>
  <mergeCells count="25">
    <mergeCell ref="D24:E24"/>
    <mergeCell ref="D25:E25"/>
    <mergeCell ref="C26:E26"/>
    <mergeCell ref="D16:E16"/>
    <mergeCell ref="C17:E17"/>
    <mergeCell ref="C20:E20"/>
    <mergeCell ref="C21:E21"/>
    <mergeCell ref="D22:E22"/>
    <mergeCell ref="D23:E23"/>
    <mergeCell ref="D15:E15"/>
    <mergeCell ref="A1:O1"/>
    <mergeCell ref="A2:O2"/>
    <mergeCell ref="A4:N4"/>
    <mergeCell ref="A5:E6"/>
    <mergeCell ref="F5:F8"/>
    <mergeCell ref="G5:G8"/>
    <mergeCell ref="H5:H8"/>
    <mergeCell ref="I5:N6"/>
    <mergeCell ref="O5:O8"/>
    <mergeCell ref="A7:E8"/>
    <mergeCell ref="I7:I8"/>
    <mergeCell ref="C11:E11"/>
    <mergeCell ref="C12:E12"/>
    <mergeCell ref="D13:E13"/>
    <mergeCell ref="D14:E14"/>
  </mergeCells>
  <phoneticPr fontId="2"/>
  <pageMargins left="0.78740157480314965" right="0.39370078740157483" top="0.78740157480314965" bottom="0.59055118110236227" header="0.51181102362204722" footer="0.51181102362204722"/>
  <pageSetup paperSize="9" scale="95" firstPageNumber="23" orientation="portrait" useFirstPageNumber="1" r:id="rId1"/>
  <headerFooter alignWithMargins="0">
    <evenHeader>&amp;L&amp;P　〔3〕国勢調査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9"/>
  <sheetViews>
    <sheetView view="pageBreakPreview" zoomScaleNormal="100" zoomScaleSheetLayoutView="100" workbookViewId="0">
      <selection activeCell="G15" sqref="G15"/>
    </sheetView>
  </sheetViews>
  <sheetFormatPr defaultRowHeight="12"/>
  <cols>
    <col min="1" max="1" width="2" style="416" customWidth="1"/>
    <col min="2" max="2" width="3.75" style="416" customWidth="1"/>
    <col min="3" max="3" width="13.875" style="416" customWidth="1"/>
    <col min="4" max="4" width="2" style="416" customWidth="1"/>
    <col min="5" max="14" width="6.625" style="416" customWidth="1"/>
    <col min="15" max="256" width="9" style="416"/>
    <col min="257" max="257" width="2.25" style="416" customWidth="1"/>
    <col min="258" max="258" width="7.5" style="416" customWidth="1"/>
    <col min="259" max="259" width="16.75" style="416" customWidth="1"/>
    <col min="260" max="260" width="2.25" style="416" customWidth="1"/>
    <col min="261" max="261" width="14.125" style="416" customWidth="1"/>
    <col min="262" max="262" width="14.125" style="416" bestFit="1" customWidth="1"/>
    <col min="263" max="268" width="14.125" style="416" customWidth="1"/>
    <col min="269" max="512" width="9" style="416"/>
    <col min="513" max="513" width="2.25" style="416" customWidth="1"/>
    <col min="514" max="514" width="7.5" style="416" customWidth="1"/>
    <col min="515" max="515" width="16.75" style="416" customWidth="1"/>
    <col min="516" max="516" width="2.25" style="416" customWidth="1"/>
    <col min="517" max="517" width="14.125" style="416" customWidth="1"/>
    <col min="518" max="518" width="14.125" style="416" bestFit="1" customWidth="1"/>
    <col min="519" max="524" width="14.125" style="416" customWidth="1"/>
    <col min="525" max="768" width="9" style="416"/>
    <col min="769" max="769" width="2.25" style="416" customWidth="1"/>
    <col min="770" max="770" width="7.5" style="416" customWidth="1"/>
    <col min="771" max="771" width="16.75" style="416" customWidth="1"/>
    <col min="772" max="772" width="2.25" style="416" customWidth="1"/>
    <col min="773" max="773" width="14.125" style="416" customWidth="1"/>
    <col min="774" max="774" width="14.125" style="416" bestFit="1" customWidth="1"/>
    <col min="775" max="780" width="14.125" style="416" customWidth="1"/>
    <col min="781" max="1024" width="9" style="416"/>
    <col min="1025" max="1025" width="2.25" style="416" customWidth="1"/>
    <col min="1026" max="1026" width="7.5" style="416" customWidth="1"/>
    <col min="1027" max="1027" width="16.75" style="416" customWidth="1"/>
    <col min="1028" max="1028" width="2.25" style="416" customWidth="1"/>
    <col min="1029" max="1029" width="14.125" style="416" customWidth="1"/>
    <col min="1030" max="1030" width="14.125" style="416" bestFit="1" customWidth="1"/>
    <col min="1031" max="1036" width="14.125" style="416" customWidth="1"/>
    <col min="1037" max="1280" width="9" style="416"/>
    <col min="1281" max="1281" width="2.25" style="416" customWidth="1"/>
    <col min="1282" max="1282" width="7.5" style="416" customWidth="1"/>
    <col min="1283" max="1283" width="16.75" style="416" customWidth="1"/>
    <col min="1284" max="1284" width="2.25" style="416" customWidth="1"/>
    <col min="1285" max="1285" width="14.125" style="416" customWidth="1"/>
    <col min="1286" max="1286" width="14.125" style="416" bestFit="1" customWidth="1"/>
    <col min="1287" max="1292" width="14.125" style="416" customWidth="1"/>
    <col min="1293" max="1536" width="9" style="416"/>
    <col min="1537" max="1537" width="2.25" style="416" customWidth="1"/>
    <col min="1538" max="1538" width="7.5" style="416" customWidth="1"/>
    <col min="1539" max="1539" width="16.75" style="416" customWidth="1"/>
    <col min="1540" max="1540" width="2.25" style="416" customWidth="1"/>
    <col min="1541" max="1541" width="14.125" style="416" customWidth="1"/>
    <col min="1542" max="1542" width="14.125" style="416" bestFit="1" customWidth="1"/>
    <col min="1543" max="1548" width="14.125" style="416" customWidth="1"/>
    <col min="1549" max="1792" width="9" style="416"/>
    <col min="1793" max="1793" width="2.25" style="416" customWidth="1"/>
    <col min="1794" max="1794" width="7.5" style="416" customWidth="1"/>
    <col min="1795" max="1795" width="16.75" style="416" customWidth="1"/>
    <col min="1796" max="1796" width="2.25" style="416" customWidth="1"/>
    <col min="1797" max="1797" width="14.125" style="416" customWidth="1"/>
    <col min="1798" max="1798" width="14.125" style="416" bestFit="1" customWidth="1"/>
    <col min="1799" max="1804" width="14.125" style="416" customWidth="1"/>
    <col min="1805" max="2048" width="9" style="416"/>
    <col min="2049" max="2049" width="2.25" style="416" customWidth="1"/>
    <col min="2050" max="2050" width="7.5" style="416" customWidth="1"/>
    <col min="2051" max="2051" width="16.75" style="416" customWidth="1"/>
    <col min="2052" max="2052" width="2.25" style="416" customWidth="1"/>
    <col min="2053" max="2053" width="14.125" style="416" customWidth="1"/>
    <col min="2054" max="2054" width="14.125" style="416" bestFit="1" customWidth="1"/>
    <col min="2055" max="2060" width="14.125" style="416" customWidth="1"/>
    <col min="2061" max="2304" width="9" style="416"/>
    <col min="2305" max="2305" width="2.25" style="416" customWidth="1"/>
    <col min="2306" max="2306" width="7.5" style="416" customWidth="1"/>
    <col min="2307" max="2307" width="16.75" style="416" customWidth="1"/>
    <col min="2308" max="2308" width="2.25" style="416" customWidth="1"/>
    <col min="2309" max="2309" width="14.125" style="416" customWidth="1"/>
    <col min="2310" max="2310" width="14.125" style="416" bestFit="1" customWidth="1"/>
    <col min="2311" max="2316" width="14.125" style="416" customWidth="1"/>
    <col min="2317" max="2560" width="9" style="416"/>
    <col min="2561" max="2561" width="2.25" style="416" customWidth="1"/>
    <col min="2562" max="2562" width="7.5" style="416" customWidth="1"/>
    <col min="2563" max="2563" width="16.75" style="416" customWidth="1"/>
    <col min="2564" max="2564" width="2.25" style="416" customWidth="1"/>
    <col min="2565" max="2565" width="14.125" style="416" customWidth="1"/>
    <col min="2566" max="2566" width="14.125" style="416" bestFit="1" customWidth="1"/>
    <col min="2567" max="2572" width="14.125" style="416" customWidth="1"/>
    <col min="2573" max="2816" width="9" style="416"/>
    <col min="2817" max="2817" width="2.25" style="416" customWidth="1"/>
    <col min="2818" max="2818" width="7.5" style="416" customWidth="1"/>
    <col min="2819" max="2819" width="16.75" style="416" customWidth="1"/>
    <col min="2820" max="2820" width="2.25" style="416" customWidth="1"/>
    <col min="2821" max="2821" width="14.125" style="416" customWidth="1"/>
    <col min="2822" max="2822" width="14.125" style="416" bestFit="1" customWidth="1"/>
    <col min="2823" max="2828" width="14.125" style="416" customWidth="1"/>
    <col min="2829" max="3072" width="9" style="416"/>
    <col min="3073" max="3073" width="2.25" style="416" customWidth="1"/>
    <col min="3074" max="3074" width="7.5" style="416" customWidth="1"/>
    <col min="3075" max="3075" width="16.75" style="416" customWidth="1"/>
    <col min="3076" max="3076" width="2.25" style="416" customWidth="1"/>
    <col min="3077" max="3077" width="14.125" style="416" customWidth="1"/>
    <col min="3078" max="3078" width="14.125" style="416" bestFit="1" customWidth="1"/>
    <col min="3079" max="3084" width="14.125" style="416" customWidth="1"/>
    <col min="3085" max="3328" width="9" style="416"/>
    <col min="3329" max="3329" width="2.25" style="416" customWidth="1"/>
    <col min="3330" max="3330" width="7.5" style="416" customWidth="1"/>
    <col min="3331" max="3331" width="16.75" style="416" customWidth="1"/>
    <col min="3332" max="3332" width="2.25" style="416" customWidth="1"/>
    <col min="3333" max="3333" width="14.125" style="416" customWidth="1"/>
    <col min="3334" max="3334" width="14.125" style="416" bestFit="1" customWidth="1"/>
    <col min="3335" max="3340" width="14.125" style="416" customWidth="1"/>
    <col min="3341" max="3584" width="9" style="416"/>
    <col min="3585" max="3585" width="2.25" style="416" customWidth="1"/>
    <col min="3586" max="3586" width="7.5" style="416" customWidth="1"/>
    <col min="3587" max="3587" width="16.75" style="416" customWidth="1"/>
    <col min="3588" max="3588" width="2.25" style="416" customWidth="1"/>
    <col min="3589" max="3589" width="14.125" style="416" customWidth="1"/>
    <col min="3590" max="3590" width="14.125" style="416" bestFit="1" customWidth="1"/>
    <col min="3591" max="3596" width="14.125" style="416" customWidth="1"/>
    <col min="3597" max="3840" width="9" style="416"/>
    <col min="3841" max="3841" width="2.25" style="416" customWidth="1"/>
    <col min="3842" max="3842" width="7.5" style="416" customWidth="1"/>
    <col min="3843" max="3843" width="16.75" style="416" customWidth="1"/>
    <col min="3844" max="3844" width="2.25" style="416" customWidth="1"/>
    <col min="3845" max="3845" width="14.125" style="416" customWidth="1"/>
    <col min="3846" max="3846" width="14.125" style="416" bestFit="1" customWidth="1"/>
    <col min="3847" max="3852" width="14.125" style="416" customWidth="1"/>
    <col min="3853" max="4096" width="9" style="416"/>
    <col min="4097" max="4097" width="2.25" style="416" customWidth="1"/>
    <col min="4098" max="4098" width="7.5" style="416" customWidth="1"/>
    <col min="4099" max="4099" width="16.75" style="416" customWidth="1"/>
    <col min="4100" max="4100" width="2.25" style="416" customWidth="1"/>
    <col min="4101" max="4101" width="14.125" style="416" customWidth="1"/>
    <col min="4102" max="4102" width="14.125" style="416" bestFit="1" customWidth="1"/>
    <col min="4103" max="4108" width="14.125" style="416" customWidth="1"/>
    <col min="4109" max="4352" width="9" style="416"/>
    <col min="4353" max="4353" width="2.25" style="416" customWidth="1"/>
    <col min="4354" max="4354" width="7.5" style="416" customWidth="1"/>
    <col min="4355" max="4355" width="16.75" style="416" customWidth="1"/>
    <col min="4356" max="4356" width="2.25" style="416" customWidth="1"/>
    <col min="4357" max="4357" width="14.125" style="416" customWidth="1"/>
    <col min="4358" max="4358" width="14.125" style="416" bestFit="1" customWidth="1"/>
    <col min="4359" max="4364" width="14.125" style="416" customWidth="1"/>
    <col min="4365" max="4608" width="9" style="416"/>
    <col min="4609" max="4609" width="2.25" style="416" customWidth="1"/>
    <col min="4610" max="4610" width="7.5" style="416" customWidth="1"/>
    <col min="4611" max="4611" width="16.75" style="416" customWidth="1"/>
    <col min="4612" max="4612" width="2.25" style="416" customWidth="1"/>
    <col min="4613" max="4613" width="14.125" style="416" customWidth="1"/>
    <col min="4614" max="4614" width="14.125" style="416" bestFit="1" customWidth="1"/>
    <col min="4615" max="4620" width="14.125" style="416" customWidth="1"/>
    <col min="4621" max="4864" width="9" style="416"/>
    <col min="4865" max="4865" width="2.25" style="416" customWidth="1"/>
    <col min="4866" max="4866" width="7.5" style="416" customWidth="1"/>
    <col min="4867" max="4867" width="16.75" style="416" customWidth="1"/>
    <col min="4868" max="4868" width="2.25" style="416" customWidth="1"/>
    <col min="4869" max="4869" width="14.125" style="416" customWidth="1"/>
    <col min="4870" max="4870" width="14.125" style="416" bestFit="1" customWidth="1"/>
    <col min="4871" max="4876" width="14.125" style="416" customWidth="1"/>
    <col min="4877" max="5120" width="9" style="416"/>
    <col min="5121" max="5121" width="2.25" style="416" customWidth="1"/>
    <col min="5122" max="5122" width="7.5" style="416" customWidth="1"/>
    <col min="5123" max="5123" width="16.75" style="416" customWidth="1"/>
    <col min="5124" max="5124" width="2.25" style="416" customWidth="1"/>
    <col min="5125" max="5125" width="14.125" style="416" customWidth="1"/>
    <col min="5126" max="5126" width="14.125" style="416" bestFit="1" customWidth="1"/>
    <col min="5127" max="5132" width="14.125" style="416" customWidth="1"/>
    <col min="5133" max="5376" width="9" style="416"/>
    <col min="5377" max="5377" width="2.25" style="416" customWidth="1"/>
    <col min="5378" max="5378" width="7.5" style="416" customWidth="1"/>
    <col min="5379" max="5379" width="16.75" style="416" customWidth="1"/>
    <col min="5380" max="5380" width="2.25" style="416" customWidth="1"/>
    <col min="5381" max="5381" width="14.125" style="416" customWidth="1"/>
    <col min="5382" max="5382" width="14.125" style="416" bestFit="1" customWidth="1"/>
    <col min="5383" max="5388" width="14.125" style="416" customWidth="1"/>
    <col min="5389" max="5632" width="9" style="416"/>
    <col min="5633" max="5633" width="2.25" style="416" customWidth="1"/>
    <col min="5634" max="5634" width="7.5" style="416" customWidth="1"/>
    <col min="5635" max="5635" width="16.75" style="416" customWidth="1"/>
    <col min="5636" max="5636" width="2.25" style="416" customWidth="1"/>
    <col min="5637" max="5637" width="14.125" style="416" customWidth="1"/>
    <col min="5638" max="5638" width="14.125" style="416" bestFit="1" customWidth="1"/>
    <col min="5639" max="5644" width="14.125" style="416" customWidth="1"/>
    <col min="5645" max="5888" width="9" style="416"/>
    <col min="5889" max="5889" width="2.25" style="416" customWidth="1"/>
    <col min="5890" max="5890" width="7.5" style="416" customWidth="1"/>
    <col min="5891" max="5891" width="16.75" style="416" customWidth="1"/>
    <col min="5892" max="5892" width="2.25" style="416" customWidth="1"/>
    <col min="5893" max="5893" width="14.125" style="416" customWidth="1"/>
    <col min="5894" max="5894" width="14.125" style="416" bestFit="1" customWidth="1"/>
    <col min="5895" max="5900" width="14.125" style="416" customWidth="1"/>
    <col min="5901" max="6144" width="9" style="416"/>
    <col min="6145" max="6145" width="2.25" style="416" customWidth="1"/>
    <col min="6146" max="6146" width="7.5" style="416" customWidth="1"/>
    <col min="6147" max="6147" width="16.75" style="416" customWidth="1"/>
    <col min="6148" max="6148" width="2.25" style="416" customWidth="1"/>
    <col min="6149" max="6149" width="14.125" style="416" customWidth="1"/>
    <col min="6150" max="6150" width="14.125" style="416" bestFit="1" customWidth="1"/>
    <col min="6151" max="6156" width="14.125" style="416" customWidth="1"/>
    <col min="6157" max="6400" width="9" style="416"/>
    <col min="6401" max="6401" width="2.25" style="416" customWidth="1"/>
    <col min="6402" max="6402" width="7.5" style="416" customWidth="1"/>
    <col min="6403" max="6403" width="16.75" style="416" customWidth="1"/>
    <col min="6404" max="6404" width="2.25" style="416" customWidth="1"/>
    <col min="6405" max="6405" width="14.125" style="416" customWidth="1"/>
    <col min="6406" max="6406" width="14.125" style="416" bestFit="1" customWidth="1"/>
    <col min="6407" max="6412" width="14.125" style="416" customWidth="1"/>
    <col min="6413" max="6656" width="9" style="416"/>
    <col min="6657" max="6657" width="2.25" style="416" customWidth="1"/>
    <col min="6658" max="6658" width="7.5" style="416" customWidth="1"/>
    <col min="6659" max="6659" width="16.75" style="416" customWidth="1"/>
    <col min="6660" max="6660" width="2.25" style="416" customWidth="1"/>
    <col min="6661" max="6661" width="14.125" style="416" customWidth="1"/>
    <col min="6662" max="6662" width="14.125" style="416" bestFit="1" customWidth="1"/>
    <col min="6663" max="6668" width="14.125" style="416" customWidth="1"/>
    <col min="6669" max="6912" width="9" style="416"/>
    <col min="6913" max="6913" width="2.25" style="416" customWidth="1"/>
    <col min="6914" max="6914" width="7.5" style="416" customWidth="1"/>
    <col min="6915" max="6915" width="16.75" style="416" customWidth="1"/>
    <col min="6916" max="6916" width="2.25" style="416" customWidth="1"/>
    <col min="6917" max="6917" width="14.125" style="416" customWidth="1"/>
    <col min="6918" max="6918" width="14.125" style="416" bestFit="1" customWidth="1"/>
    <col min="6919" max="6924" width="14.125" style="416" customWidth="1"/>
    <col min="6925" max="7168" width="9" style="416"/>
    <col min="7169" max="7169" width="2.25" style="416" customWidth="1"/>
    <col min="7170" max="7170" width="7.5" style="416" customWidth="1"/>
    <col min="7171" max="7171" width="16.75" style="416" customWidth="1"/>
    <col min="7172" max="7172" width="2.25" style="416" customWidth="1"/>
    <col min="7173" max="7173" width="14.125" style="416" customWidth="1"/>
    <col min="7174" max="7174" width="14.125" style="416" bestFit="1" customWidth="1"/>
    <col min="7175" max="7180" width="14.125" style="416" customWidth="1"/>
    <col min="7181" max="7424" width="9" style="416"/>
    <col min="7425" max="7425" width="2.25" style="416" customWidth="1"/>
    <col min="7426" max="7426" width="7.5" style="416" customWidth="1"/>
    <col min="7427" max="7427" width="16.75" style="416" customWidth="1"/>
    <col min="7428" max="7428" width="2.25" style="416" customWidth="1"/>
    <col min="7429" max="7429" width="14.125" style="416" customWidth="1"/>
    <col min="7430" max="7430" width="14.125" style="416" bestFit="1" customWidth="1"/>
    <col min="7431" max="7436" width="14.125" style="416" customWidth="1"/>
    <col min="7437" max="7680" width="9" style="416"/>
    <col min="7681" max="7681" width="2.25" style="416" customWidth="1"/>
    <col min="7682" max="7682" width="7.5" style="416" customWidth="1"/>
    <col min="7683" max="7683" width="16.75" style="416" customWidth="1"/>
    <col min="7684" max="7684" width="2.25" style="416" customWidth="1"/>
    <col min="7685" max="7685" width="14.125" style="416" customWidth="1"/>
    <col min="7686" max="7686" width="14.125" style="416" bestFit="1" customWidth="1"/>
    <col min="7687" max="7692" width="14.125" style="416" customWidth="1"/>
    <col min="7693" max="7936" width="9" style="416"/>
    <col min="7937" max="7937" width="2.25" style="416" customWidth="1"/>
    <col min="7938" max="7938" width="7.5" style="416" customWidth="1"/>
    <col min="7939" max="7939" width="16.75" style="416" customWidth="1"/>
    <col min="7940" max="7940" width="2.25" style="416" customWidth="1"/>
    <col min="7941" max="7941" width="14.125" style="416" customWidth="1"/>
    <col min="7942" max="7942" width="14.125" style="416" bestFit="1" customWidth="1"/>
    <col min="7943" max="7948" width="14.125" style="416" customWidth="1"/>
    <col min="7949" max="8192" width="9" style="416"/>
    <col min="8193" max="8193" width="2.25" style="416" customWidth="1"/>
    <col min="8194" max="8194" width="7.5" style="416" customWidth="1"/>
    <col min="8195" max="8195" width="16.75" style="416" customWidth="1"/>
    <col min="8196" max="8196" width="2.25" style="416" customWidth="1"/>
    <col min="8197" max="8197" width="14.125" style="416" customWidth="1"/>
    <col min="8198" max="8198" width="14.125" style="416" bestFit="1" customWidth="1"/>
    <col min="8199" max="8204" width="14.125" style="416" customWidth="1"/>
    <col min="8205" max="8448" width="9" style="416"/>
    <col min="8449" max="8449" width="2.25" style="416" customWidth="1"/>
    <col min="8450" max="8450" width="7.5" style="416" customWidth="1"/>
    <col min="8451" max="8451" width="16.75" style="416" customWidth="1"/>
    <col min="8452" max="8452" width="2.25" style="416" customWidth="1"/>
    <col min="8453" max="8453" width="14.125" style="416" customWidth="1"/>
    <col min="8454" max="8454" width="14.125" style="416" bestFit="1" customWidth="1"/>
    <col min="8455" max="8460" width="14.125" style="416" customWidth="1"/>
    <col min="8461" max="8704" width="9" style="416"/>
    <col min="8705" max="8705" width="2.25" style="416" customWidth="1"/>
    <col min="8706" max="8706" width="7.5" style="416" customWidth="1"/>
    <col min="8707" max="8707" width="16.75" style="416" customWidth="1"/>
    <col min="8708" max="8708" width="2.25" style="416" customWidth="1"/>
    <col min="8709" max="8709" width="14.125" style="416" customWidth="1"/>
    <col min="8710" max="8710" width="14.125" style="416" bestFit="1" customWidth="1"/>
    <col min="8711" max="8716" width="14.125" style="416" customWidth="1"/>
    <col min="8717" max="8960" width="9" style="416"/>
    <col min="8961" max="8961" width="2.25" style="416" customWidth="1"/>
    <col min="8962" max="8962" width="7.5" style="416" customWidth="1"/>
    <col min="8963" max="8963" width="16.75" style="416" customWidth="1"/>
    <col min="8964" max="8964" width="2.25" style="416" customWidth="1"/>
    <col min="8965" max="8965" width="14.125" style="416" customWidth="1"/>
    <col min="8966" max="8966" width="14.125" style="416" bestFit="1" customWidth="1"/>
    <col min="8967" max="8972" width="14.125" style="416" customWidth="1"/>
    <col min="8973" max="9216" width="9" style="416"/>
    <col min="9217" max="9217" width="2.25" style="416" customWidth="1"/>
    <col min="9218" max="9218" width="7.5" style="416" customWidth="1"/>
    <col min="9219" max="9219" width="16.75" style="416" customWidth="1"/>
    <col min="9220" max="9220" width="2.25" style="416" customWidth="1"/>
    <col min="9221" max="9221" width="14.125" style="416" customWidth="1"/>
    <col min="9222" max="9222" width="14.125" style="416" bestFit="1" customWidth="1"/>
    <col min="9223" max="9228" width="14.125" style="416" customWidth="1"/>
    <col min="9229" max="9472" width="9" style="416"/>
    <col min="9473" max="9473" width="2.25" style="416" customWidth="1"/>
    <col min="9474" max="9474" width="7.5" style="416" customWidth="1"/>
    <col min="9475" max="9475" width="16.75" style="416" customWidth="1"/>
    <col min="9476" max="9476" width="2.25" style="416" customWidth="1"/>
    <col min="9477" max="9477" width="14.125" style="416" customWidth="1"/>
    <col min="9478" max="9478" width="14.125" style="416" bestFit="1" customWidth="1"/>
    <col min="9479" max="9484" width="14.125" style="416" customWidth="1"/>
    <col min="9485" max="9728" width="9" style="416"/>
    <col min="9729" max="9729" width="2.25" style="416" customWidth="1"/>
    <col min="9730" max="9730" width="7.5" style="416" customWidth="1"/>
    <col min="9731" max="9731" width="16.75" style="416" customWidth="1"/>
    <col min="9732" max="9732" width="2.25" style="416" customWidth="1"/>
    <col min="9733" max="9733" width="14.125" style="416" customWidth="1"/>
    <col min="9734" max="9734" width="14.125" style="416" bestFit="1" customWidth="1"/>
    <col min="9735" max="9740" width="14.125" style="416" customWidth="1"/>
    <col min="9741" max="9984" width="9" style="416"/>
    <col min="9985" max="9985" width="2.25" style="416" customWidth="1"/>
    <col min="9986" max="9986" width="7.5" style="416" customWidth="1"/>
    <col min="9987" max="9987" width="16.75" style="416" customWidth="1"/>
    <col min="9988" max="9988" width="2.25" style="416" customWidth="1"/>
    <col min="9989" max="9989" width="14.125" style="416" customWidth="1"/>
    <col min="9990" max="9990" width="14.125" style="416" bestFit="1" customWidth="1"/>
    <col min="9991" max="9996" width="14.125" style="416" customWidth="1"/>
    <col min="9997" max="10240" width="9" style="416"/>
    <col min="10241" max="10241" width="2.25" style="416" customWidth="1"/>
    <col min="10242" max="10242" width="7.5" style="416" customWidth="1"/>
    <col min="10243" max="10243" width="16.75" style="416" customWidth="1"/>
    <col min="10244" max="10244" width="2.25" style="416" customWidth="1"/>
    <col min="10245" max="10245" width="14.125" style="416" customWidth="1"/>
    <col min="10246" max="10246" width="14.125" style="416" bestFit="1" customWidth="1"/>
    <col min="10247" max="10252" width="14.125" style="416" customWidth="1"/>
    <col min="10253" max="10496" width="9" style="416"/>
    <col min="10497" max="10497" width="2.25" style="416" customWidth="1"/>
    <col min="10498" max="10498" width="7.5" style="416" customWidth="1"/>
    <col min="10499" max="10499" width="16.75" style="416" customWidth="1"/>
    <col min="10500" max="10500" width="2.25" style="416" customWidth="1"/>
    <col min="10501" max="10501" width="14.125" style="416" customWidth="1"/>
    <col min="10502" max="10502" width="14.125" style="416" bestFit="1" customWidth="1"/>
    <col min="10503" max="10508" width="14.125" style="416" customWidth="1"/>
    <col min="10509" max="10752" width="9" style="416"/>
    <col min="10753" max="10753" width="2.25" style="416" customWidth="1"/>
    <col min="10754" max="10754" width="7.5" style="416" customWidth="1"/>
    <col min="10755" max="10755" width="16.75" style="416" customWidth="1"/>
    <col min="10756" max="10756" width="2.25" style="416" customWidth="1"/>
    <col min="10757" max="10757" width="14.125" style="416" customWidth="1"/>
    <col min="10758" max="10758" width="14.125" style="416" bestFit="1" customWidth="1"/>
    <col min="10759" max="10764" width="14.125" style="416" customWidth="1"/>
    <col min="10765" max="11008" width="9" style="416"/>
    <col min="11009" max="11009" width="2.25" style="416" customWidth="1"/>
    <col min="11010" max="11010" width="7.5" style="416" customWidth="1"/>
    <col min="11011" max="11011" width="16.75" style="416" customWidth="1"/>
    <col min="11012" max="11012" width="2.25" style="416" customWidth="1"/>
    <col min="11013" max="11013" width="14.125" style="416" customWidth="1"/>
    <col min="11014" max="11014" width="14.125" style="416" bestFit="1" customWidth="1"/>
    <col min="11015" max="11020" width="14.125" style="416" customWidth="1"/>
    <col min="11021" max="11264" width="9" style="416"/>
    <col min="11265" max="11265" width="2.25" style="416" customWidth="1"/>
    <col min="11266" max="11266" width="7.5" style="416" customWidth="1"/>
    <col min="11267" max="11267" width="16.75" style="416" customWidth="1"/>
    <col min="11268" max="11268" width="2.25" style="416" customWidth="1"/>
    <col min="11269" max="11269" width="14.125" style="416" customWidth="1"/>
    <col min="11270" max="11270" width="14.125" style="416" bestFit="1" customWidth="1"/>
    <col min="11271" max="11276" width="14.125" style="416" customWidth="1"/>
    <col min="11277" max="11520" width="9" style="416"/>
    <col min="11521" max="11521" width="2.25" style="416" customWidth="1"/>
    <col min="11522" max="11522" width="7.5" style="416" customWidth="1"/>
    <col min="11523" max="11523" width="16.75" style="416" customWidth="1"/>
    <col min="11524" max="11524" width="2.25" style="416" customWidth="1"/>
    <col min="11525" max="11525" width="14.125" style="416" customWidth="1"/>
    <col min="11526" max="11526" width="14.125" style="416" bestFit="1" customWidth="1"/>
    <col min="11527" max="11532" width="14.125" style="416" customWidth="1"/>
    <col min="11533" max="11776" width="9" style="416"/>
    <col min="11777" max="11777" width="2.25" style="416" customWidth="1"/>
    <col min="11778" max="11778" width="7.5" style="416" customWidth="1"/>
    <col min="11779" max="11779" width="16.75" style="416" customWidth="1"/>
    <col min="11780" max="11780" width="2.25" style="416" customWidth="1"/>
    <col min="11781" max="11781" width="14.125" style="416" customWidth="1"/>
    <col min="11782" max="11782" width="14.125" style="416" bestFit="1" customWidth="1"/>
    <col min="11783" max="11788" width="14.125" style="416" customWidth="1"/>
    <col min="11789" max="12032" width="9" style="416"/>
    <col min="12033" max="12033" width="2.25" style="416" customWidth="1"/>
    <col min="12034" max="12034" width="7.5" style="416" customWidth="1"/>
    <col min="12035" max="12035" width="16.75" style="416" customWidth="1"/>
    <col min="12036" max="12036" width="2.25" style="416" customWidth="1"/>
    <col min="12037" max="12037" width="14.125" style="416" customWidth="1"/>
    <col min="12038" max="12038" width="14.125" style="416" bestFit="1" customWidth="1"/>
    <col min="12039" max="12044" width="14.125" style="416" customWidth="1"/>
    <col min="12045" max="12288" width="9" style="416"/>
    <col min="12289" max="12289" width="2.25" style="416" customWidth="1"/>
    <col min="12290" max="12290" width="7.5" style="416" customWidth="1"/>
    <col min="12291" max="12291" width="16.75" style="416" customWidth="1"/>
    <col min="12292" max="12292" width="2.25" style="416" customWidth="1"/>
    <col min="12293" max="12293" width="14.125" style="416" customWidth="1"/>
    <col min="12294" max="12294" width="14.125" style="416" bestFit="1" customWidth="1"/>
    <col min="12295" max="12300" width="14.125" style="416" customWidth="1"/>
    <col min="12301" max="12544" width="9" style="416"/>
    <col min="12545" max="12545" width="2.25" style="416" customWidth="1"/>
    <col min="12546" max="12546" width="7.5" style="416" customWidth="1"/>
    <col min="12547" max="12547" width="16.75" style="416" customWidth="1"/>
    <col min="12548" max="12548" width="2.25" style="416" customWidth="1"/>
    <col min="12549" max="12549" width="14.125" style="416" customWidth="1"/>
    <col min="12550" max="12550" width="14.125" style="416" bestFit="1" customWidth="1"/>
    <col min="12551" max="12556" width="14.125" style="416" customWidth="1"/>
    <col min="12557" max="12800" width="9" style="416"/>
    <col min="12801" max="12801" width="2.25" style="416" customWidth="1"/>
    <col min="12802" max="12802" width="7.5" style="416" customWidth="1"/>
    <col min="12803" max="12803" width="16.75" style="416" customWidth="1"/>
    <col min="12804" max="12804" width="2.25" style="416" customWidth="1"/>
    <col min="12805" max="12805" width="14.125" style="416" customWidth="1"/>
    <col min="12806" max="12806" width="14.125" style="416" bestFit="1" customWidth="1"/>
    <col min="12807" max="12812" width="14.125" style="416" customWidth="1"/>
    <col min="12813" max="13056" width="9" style="416"/>
    <col min="13057" max="13057" width="2.25" style="416" customWidth="1"/>
    <col min="13058" max="13058" width="7.5" style="416" customWidth="1"/>
    <col min="13059" max="13059" width="16.75" style="416" customWidth="1"/>
    <col min="13060" max="13060" width="2.25" style="416" customWidth="1"/>
    <col min="13061" max="13061" width="14.125" style="416" customWidth="1"/>
    <col min="13062" max="13062" width="14.125" style="416" bestFit="1" customWidth="1"/>
    <col min="13063" max="13068" width="14.125" style="416" customWidth="1"/>
    <col min="13069" max="13312" width="9" style="416"/>
    <col min="13313" max="13313" width="2.25" style="416" customWidth="1"/>
    <col min="13314" max="13314" width="7.5" style="416" customWidth="1"/>
    <col min="13315" max="13315" width="16.75" style="416" customWidth="1"/>
    <col min="13316" max="13316" width="2.25" style="416" customWidth="1"/>
    <col min="13317" max="13317" width="14.125" style="416" customWidth="1"/>
    <col min="13318" max="13318" width="14.125" style="416" bestFit="1" customWidth="1"/>
    <col min="13319" max="13324" width="14.125" style="416" customWidth="1"/>
    <col min="13325" max="13568" width="9" style="416"/>
    <col min="13569" max="13569" width="2.25" style="416" customWidth="1"/>
    <col min="13570" max="13570" width="7.5" style="416" customWidth="1"/>
    <col min="13571" max="13571" width="16.75" style="416" customWidth="1"/>
    <col min="13572" max="13572" width="2.25" style="416" customWidth="1"/>
    <col min="13573" max="13573" width="14.125" style="416" customWidth="1"/>
    <col min="13574" max="13574" width="14.125" style="416" bestFit="1" customWidth="1"/>
    <col min="13575" max="13580" width="14.125" style="416" customWidth="1"/>
    <col min="13581" max="13824" width="9" style="416"/>
    <col min="13825" max="13825" width="2.25" style="416" customWidth="1"/>
    <col min="13826" max="13826" width="7.5" style="416" customWidth="1"/>
    <col min="13827" max="13827" width="16.75" style="416" customWidth="1"/>
    <col min="13828" max="13828" width="2.25" style="416" customWidth="1"/>
    <col min="13829" max="13829" width="14.125" style="416" customWidth="1"/>
    <col min="13830" max="13830" width="14.125" style="416" bestFit="1" customWidth="1"/>
    <col min="13831" max="13836" width="14.125" style="416" customWidth="1"/>
    <col min="13837" max="14080" width="9" style="416"/>
    <col min="14081" max="14081" width="2.25" style="416" customWidth="1"/>
    <col min="14082" max="14082" width="7.5" style="416" customWidth="1"/>
    <col min="14083" max="14083" width="16.75" style="416" customWidth="1"/>
    <col min="14084" max="14084" width="2.25" style="416" customWidth="1"/>
    <col min="14085" max="14085" width="14.125" style="416" customWidth="1"/>
    <col min="14086" max="14086" width="14.125" style="416" bestFit="1" customWidth="1"/>
    <col min="14087" max="14092" width="14.125" style="416" customWidth="1"/>
    <col min="14093" max="14336" width="9" style="416"/>
    <col min="14337" max="14337" width="2.25" style="416" customWidth="1"/>
    <col min="14338" max="14338" width="7.5" style="416" customWidth="1"/>
    <col min="14339" max="14339" width="16.75" style="416" customWidth="1"/>
    <col min="14340" max="14340" width="2.25" style="416" customWidth="1"/>
    <col min="14341" max="14341" width="14.125" style="416" customWidth="1"/>
    <col min="14342" max="14342" width="14.125" style="416" bestFit="1" customWidth="1"/>
    <col min="14343" max="14348" width="14.125" style="416" customWidth="1"/>
    <col min="14349" max="14592" width="9" style="416"/>
    <col min="14593" max="14593" width="2.25" style="416" customWidth="1"/>
    <col min="14594" max="14594" width="7.5" style="416" customWidth="1"/>
    <col min="14595" max="14595" width="16.75" style="416" customWidth="1"/>
    <col min="14596" max="14596" width="2.25" style="416" customWidth="1"/>
    <col min="14597" max="14597" width="14.125" style="416" customWidth="1"/>
    <col min="14598" max="14598" width="14.125" style="416" bestFit="1" customWidth="1"/>
    <col min="14599" max="14604" width="14.125" style="416" customWidth="1"/>
    <col min="14605" max="14848" width="9" style="416"/>
    <col min="14849" max="14849" width="2.25" style="416" customWidth="1"/>
    <col min="14850" max="14850" width="7.5" style="416" customWidth="1"/>
    <col min="14851" max="14851" width="16.75" style="416" customWidth="1"/>
    <col min="14852" max="14852" width="2.25" style="416" customWidth="1"/>
    <col min="14853" max="14853" width="14.125" style="416" customWidth="1"/>
    <col min="14854" max="14854" width="14.125" style="416" bestFit="1" customWidth="1"/>
    <col min="14855" max="14860" width="14.125" style="416" customWidth="1"/>
    <col min="14861" max="15104" width="9" style="416"/>
    <col min="15105" max="15105" width="2.25" style="416" customWidth="1"/>
    <col min="15106" max="15106" width="7.5" style="416" customWidth="1"/>
    <col min="15107" max="15107" width="16.75" style="416" customWidth="1"/>
    <col min="15108" max="15108" width="2.25" style="416" customWidth="1"/>
    <col min="15109" max="15109" width="14.125" style="416" customWidth="1"/>
    <col min="15110" max="15110" width="14.125" style="416" bestFit="1" customWidth="1"/>
    <col min="15111" max="15116" width="14.125" style="416" customWidth="1"/>
    <col min="15117" max="15360" width="9" style="416"/>
    <col min="15361" max="15361" width="2.25" style="416" customWidth="1"/>
    <col min="15362" max="15362" width="7.5" style="416" customWidth="1"/>
    <col min="15363" max="15363" width="16.75" style="416" customWidth="1"/>
    <col min="15364" max="15364" width="2.25" style="416" customWidth="1"/>
    <col min="15365" max="15365" width="14.125" style="416" customWidth="1"/>
    <col min="15366" max="15366" width="14.125" style="416" bestFit="1" customWidth="1"/>
    <col min="15367" max="15372" width="14.125" style="416" customWidth="1"/>
    <col min="15373" max="15616" width="9" style="416"/>
    <col min="15617" max="15617" width="2.25" style="416" customWidth="1"/>
    <col min="15618" max="15618" width="7.5" style="416" customWidth="1"/>
    <col min="15619" max="15619" width="16.75" style="416" customWidth="1"/>
    <col min="15620" max="15620" width="2.25" style="416" customWidth="1"/>
    <col min="15621" max="15621" width="14.125" style="416" customWidth="1"/>
    <col min="15622" max="15622" width="14.125" style="416" bestFit="1" customWidth="1"/>
    <col min="15623" max="15628" width="14.125" style="416" customWidth="1"/>
    <col min="15629" max="15872" width="9" style="416"/>
    <col min="15873" max="15873" width="2.25" style="416" customWidth="1"/>
    <col min="15874" max="15874" width="7.5" style="416" customWidth="1"/>
    <col min="15875" max="15875" width="16.75" style="416" customWidth="1"/>
    <col min="15876" max="15876" width="2.25" style="416" customWidth="1"/>
    <col min="15877" max="15877" width="14.125" style="416" customWidth="1"/>
    <col min="15878" max="15878" width="14.125" style="416" bestFit="1" customWidth="1"/>
    <col min="15879" max="15884" width="14.125" style="416" customWidth="1"/>
    <col min="15885" max="16128" width="9" style="416"/>
    <col min="16129" max="16129" width="2.25" style="416" customWidth="1"/>
    <col min="16130" max="16130" width="7.5" style="416" customWidth="1"/>
    <col min="16131" max="16131" width="16.75" style="416" customWidth="1"/>
    <col min="16132" max="16132" width="2.25" style="416" customWidth="1"/>
    <col min="16133" max="16133" width="14.125" style="416" customWidth="1"/>
    <col min="16134" max="16134" width="14.125" style="416" bestFit="1" customWidth="1"/>
    <col min="16135" max="16140" width="14.125" style="416" customWidth="1"/>
    <col min="16141" max="16384" width="9" style="416"/>
  </cols>
  <sheetData>
    <row r="1" spans="1:13" ht="24" customHeight="1">
      <c r="A1" s="1002" t="s">
        <v>685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</row>
    <row r="2" spans="1:13" ht="7.5" customHeight="1"/>
    <row r="3" spans="1:13">
      <c r="A3" s="1003" t="s">
        <v>686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</row>
    <row r="4" spans="1:13" ht="7.5" customHeight="1" thickBot="1">
      <c r="A4" s="1004"/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417"/>
    </row>
    <row r="5" spans="1:13" ht="17.25" customHeight="1">
      <c r="A5" s="418"/>
      <c r="B5" s="1005" t="s">
        <v>671</v>
      </c>
      <c r="C5" s="1005"/>
      <c r="D5" s="419"/>
      <c r="E5" s="1006"/>
      <c r="F5" s="1007"/>
      <c r="G5" s="1008" t="s">
        <v>687</v>
      </c>
      <c r="H5" s="420"/>
      <c r="I5" s="420"/>
      <c r="J5" s="420"/>
      <c r="K5" s="420"/>
      <c r="L5" s="420"/>
      <c r="M5" s="421"/>
    </row>
    <row r="6" spans="1:13" s="418" customFormat="1" ht="17.25" customHeight="1">
      <c r="B6" s="1010" t="s">
        <v>679</v>
      </c>
      <c r="C6" s="1010"/>
      <c r="D6" s="419"/>
      <c r="E6" s="1011" t="s">
        <v>133</v>
      </c>
      <c r="F6" s="1012"/>
      <c r="G6" s="1009"/>
      <c r="H6" s="420" t="s">
        <v>688</v>
      </c>
      <c r="I6" s="420" t="s">
        <v>689</v>
      </c>
      <c r="J6" s="420" t="s">
        <v>690</v>
      </c>
      <c r="K6" s="420" t="s">
        <v>691</v>
      </c>
      <c r="L6" s="420" t="s">
        <v>692</v>
      </c>
      <c r="M6" s="421" t="s">
        <v>693</v>
      </c>
    </row>
    <row r="7" spans="1:13" s="418" customFormat="1" ht="9" customHeight="1">
      <c r="A7" s="422"/>
      <c r="B7" s="423"/>
      <c r="C7" s="423"/>
      <c r="D7" s="424"/>
      <c r="E7" s="425"/>
      <c r="F7" s="426"/>
      <c r="G7" s="427"/>
      <c r="H7" s="428"/>
      <c r="I7" s="429"/>
      <c r="J7" s="428"/>
      <c r="K7" s="429"/>
      <c r="L7" s="429"/>
      <c r="M7" s="428"/>
    </row>
    <row r="8" spans="1:13" s="418" customFormat="1" ht="9" customHeight="1">
      <c r="B8" s="430"/>
      <c r="C8" s="430"/>
      <c r="D8" s="419"/>
      <c r="E8" s="431"/>
      <c r="F8" s="432"/>
      <c r="G8" s="433"/>
      <c r="H8" s="434"/>
      <c r="I8" s="434"/>
      <c r="J8" s="434"/>
      <c r="K8" s="434"/>
      <c r="L8" s="434"/>
      <c r="M8" s="434"/>
    </row>
    <row r="9" spans="1:13" ht="18.75" customHeight="1">
      <c r="B9" s="1000" t="s">
        <v>671</v>
      </c>
      <c r="C9" s="1000"/>
      <c r="D9" s="435"/>
      <c r="E9" s="998">
        <f>SUM(G9:M9)</f>
        <v>57320</v>
      </c>
      <c r="F9" s="999"/>
      <c r="G9" s="436">
        <v>24643</v>
      </c>
      <c r="H9" s="436">
        <v>16025</v>
      </c>
      <c r="I9" s="436">
        <v>8556</v>
      </c>
      <c r="J9" s="436">
        <v>5752</v>
      </c>
      <c r="K9" s="436">
        <v>1786</v>
      </c>
      <c r="L9" s="436">
        <v>400</v>
      </c>
      <c r="M9" s="436">
        <v>158</v>
      </c>
    </row>
    <row r="10" spans="1:13" ht="18.75" customHeight="1">
      <c r="B10" s="1000" t="s">
        <v>679</v>
      </c>
      <c r="C10" s="1000"/>
      <c r="D10" s="435"/>
      <c r="E10" s="998">
        <f>SUM(G10:M10)</f>
        <v>117868</v>
      </c>
      <c r="F10" s="999"/>
      <c r="G10" s="436">
        <v>24643</v>
      </c>
      <c r="H10" s="436">
        <v>32050</v>
      </c>
      <c r="I10" s="436">
        <v>25668</v>
      </c>
      <c r="J10" s="436">
        <v>23008</v>
      </c>
      <c r="K10" s="436">
        <v>8930</v>
      </c>
      <c r="L10" s="436">
        <v>2400</v>
      </c>
      <c r="M10" s="436">
        <v>1169</v>
      </c>
    </row>
    <row r="11" spans="1:13" ht="18.75" customHeight="1">
      <c r="A11" s="418"/>
      <c r="B11" s="1001" t="s">
        <v>694</v>
      </c>
      <c r="C11" s="1001"/>
      <c r="D11" s="435"/>
      <c r="E11" s="437"/>
      <c r="F11" s="438"/>
      <c r="G11" s="436"/>
      <c r="H11" s="436"/>
      <c r="I11" s="436"/>
      <c r="J11" s="436"/>
      <c r="K11" s="436"/>
      <c r="L11" s="436"/>
      <c r="M11" s="436"/>
    </row>
    <row r="12" spans="1:13" ht="24.75" customHeight="1">
      <c r="A12" s="418"/>
      <c r="B12" s="1000" t="s">
        <v>1187</v>
      </c>
      <c r="C12" s="1000"/>
      <c r="D12" s="435"/>
      <c r="E12" s="437"/>
      <c r="F12" s="438"/>
      <c r="G12" s="436"/>
      <c r="H12" s="436"/>
      <c r="I12" s="436"/>
      <c r="J12" s="436"/>
      <c r="K12" s="436"/>
      <c r="L12" s="436"/>
      <c r="M12" s="436"/>
    </row>
    <row r="13" spans="1:13" ht="18.75" customHeight="1">
      <c r="A13" s="418"/>
      <c r="B13" s="418"/>
      <c r="C13" s="439" t="s">
        <v>3</v>
      </c>
      <c r="D13" s="435"/>
      <c r="E13" s="998">
        <f>SUM(G13:M13)</f>
        <v>3160</v>
      </c>
      <c r="F13" s="999"/>
      <c r="G13" s="440">
        <v>0</v>
      </c>
      <c r="H13" s="436">
        <v>128</v>
      </c>
      <c r="I13" s="436">
        <v>1174</v>
      </c>
      <c r="J13" s="436">
        <v>1128</v>
      </c>
      <c r="K13" s="436">
        <v>509</v>
      </c>
      <c r="L13" s="436">
        <v>137</v>
      </c>
      <c r="M13" s="436">
        <v>84</v>
      </c>
    </row>
    <row r="14" spans="1:13" ht="18.75" customHeight="1">
      <c r="A14" s="418"/>
      <c r="B14" s="418"/>
      <c r="C14" s="439" t="s">
        <v>508</v>
      </c>
      <c r="D14" s="435"/>
      <c r="E14" s="998">
        <f>SUM(G14:M14)</f>
        <v>12292</v>
      </c>
      <c r="F14" s="999"/>
      <c r="G14" s="440">
        <v>0</v>
      </c>
      <c r="H14" s="436">
        <v>256</v>
      </c>
      <c r="I14" s="436">
        <v>3522</v>
      </c>
      <c r="J14" s="436">
        <v>4512</v>
      </c>
      <c r="K14" s="436">
        <v>2545</v>
      </c>
      <c r="L14" s="436">
        <v>822</v>
      </c>
      <c r="M14" s="436">
        <v>635</v>
      </c>
    </row>
    <row r="15" spans="1:13" ht="18.75" customHeight="1">
      <c r="A15" s="418"/>
      <c r="B15" s="418"/>
      <c r="C15" s="441" t="s">
        <v>695</v>
      </c>
      <c r="D15" s="435"/>
      <c r="E15" s="998">
        <f>SUM(G15:M15)</f>
        <v>4083</v>
      </c>
      <c r="F15" s="999"/>
      <c r="G15" s="440">
        <v>0</v>
      </c>
      <c r="H15" s="436">
        <v>128</v>
      </c>
      <c r="I15" s="436">
        <v>1207</v>
      </c>
      <c r="J15" s="436">
        <v>1642</v>
      </c>
      <c r="K15" s="436">
        <v>753</v>
      </c>
      <c r="L15" s="436">
        <v>208</v>
      </c>
      <c r="M15" s="436">
        <v>145</v>
      </c>
    </row>
    <row r="16" spans="1:13" ht="27" customHeight="1">
      <c r="A16" s="418"/>
      <c r="B16" s="1000" t="s">
        <v>1188</v>
      </c>
      <c r="C16" s="1000"/>
      <c r="D16" s="435"/>
      <c r="E16" s="437"/>
      <c r="F16" s="438"/>
      <c r="G16" s="436"/>
      <c r="H16" s="436"/>
      <c r="I16" s="436"/>
      <c r="J16" s="436"/>
      <c r="K16" s="436"/>
      <c r="L16" s="436"/>
      <c r="M16" s="436"/>
    </row>
    <row r="17" spans="1:14" ht="18.75" customHeight="1">
      <c r="A17" s="418"/>
      <c r="B17" s="418"/>
      <c r="C17" s="439" t="s">
        <v>3</v>
      </c>
      <c r="D17" s="435"/>
      <c r="E17" s="998">
        <f>SUM(G17:M17)</f>
        <v>8872</v>
      </c>
      <c r="F17" s="999"/>
      <c r="G17" s="436">
        <v>3</v>
      </c>
      <c r="H17" s="436">
        <v>630</v>
      </c>
      <c r="I17" s="436">
        <v>2789</v>
      </c>
      <c r="J17" s="436">
        <v>3536</v>
      </c>
      <c r="K17" s="436">
        <v>1423</v>
      </c>
      <c r="L17" s="436">
        <v>346</v>
      </c>
      <c r="M17" s="436">
        <v>145</v>
      </c>
    </row>
    <row r="18" spans="1:14" ht="18.75" customHeight="1">
      <c r="A18" s="418"/>
      <c r="B18" s="418"/>
      <c r="C18" s="439" t="s">
        <v>508</v>
      </c>
      <c r="D18" s="435"/>
      <c r="E18" s="998">
        <f>SUM(G18:M18)</f>
        <v>34040</v>
      </c>
      <c r="F18" s="999"/>
      <c r="G18" s="436">
        <v>3</v>
      </c>
      <c r="H18" s="436">
        <v>1260</v>
      </c>
      <c r="I18" s="436">
        <v>8367</v>
      </c>
      <c r="J18" s="436">
        <v>14144</v>
      </c>
      <c r="K18" s="436">
        <v>7115</v>
      </c>
      <c r="L18" s="436">
        <v>2076</v>
      </c>
      <c r="M18" s="436">
        <v>1075</v>
      </c>
    </row>
    <row r="19" spans="1:14" ht="18.75" customHeight="1" thickBot="1">
      <c r="A19" s="417"/>
      <c r="B19" s="417"/>
      <c r="C19" s="442" t="s">
        <v>696</v>
      </c>
      <c r="D19" s="443"/>
      <c r="E19" s="990">
        <f>SUM(G19:M19)</f>
        <v>14857</v>
      </c>
      <c r="F19" s="991"/>
      <c r="G19" s="444">
        <v>3</v>
      </c>
      <c r="H19" s="444">
        <v>630</v>
      </c>
      <c r="I19" s="444">
        <v>3178</v>
      </c>
      <c r="J19" s="444">
        <v>6185</v>
      </c>
      <c r="K19" s="444">
        <v>3338</v>
      </c>
      <c r="L19" s="444">
        <v>994</v>
      </c>
      <c r="M19" s="444">
        <v>529</v>
      </c>
    </row>
    <row r="20" spans="1:14" ht="5.45" customHeight="1"/>
    <row r="21" spans="1:14">
      <c r="B21" s="418" t="s">
        <v>170</v>
      </c>
      <c r="C21" s="418"/>
    </row>
    <row r="22" spans="1:14" ht="15.75" customHeight="1"/>
    <row r="23" spans="1:14" ht="15.75" customHeight="1"/>
    <row r="24" spans="1:14" ht="15.75" customHeight="1"/>
    <row r="25" spans="1:14" ht="15.75" customHeight="1"/>
    <row r="26" spans="1:14" ht="15.75" customHeight="1"/>
    <row r="27" spans="1:14" ht="20.25" customHeight="1">
      <c r="B27" s="397" t="s">
        <v>697</v>
      </c>
    </row>
    <row r="28" spans="1:14" s="133" customFormat="1" ht="20.25" customHeight="1">
      <c r="B28" s="397"/>
      <c r="C28" s="397" t="s">
        <v>698</v>
      </c>
      <c r="D28" s="397"/>
      <c r="E28" s="397"/>
      <c r="F28" s="397"/>
      <c r="G28" s="397"/>
      <c r="H28" s="397"/>
      <c r="I28" s="397"/>
      <c r="J28" s="397"/>
      <c r="K28" s="397"/>
      <c r="L28" s="397"/>
      <c r="M28" s="397"/>
    </row>
    <row r="29" spans="1:14" s="133" customFormat="1" ht="7.5" customHeight="1"/>
    <row r="30" spans="1:14" s="133" customFormat="1" ht="12" customHeight="1">
      <c r="B30" s="858" t="s">
        <v>686</v>
      </c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</row>
    <row r="31" spans="1:14" s="133" customFormat="1" ht="7.5" customHeight="1" thickBot="1">
      <c r="A31" s="971"/>
      <c r="B31" s="971"/>
      <c r="C31" s="971"/>
      <c r="D31" s="971"/>
      <c r="E31" s="971"/>
      <c r="F31" s="971"/>
      <c r="G31" s="971"/>
      <c r="H31" s="971"/>
      <c r="I31" s="971"/>
      <c r="J31" s="971"/>
      <c r="K31" s="971"/>
      <c r="L31" s="971"/>
    </row>
    <row r="32" spans="1:14" s="133" customFormat="1" ht="12" customHeight="1">
      <c r="A32" s="992" t="s">
        <v>699</v>
      </c>
      <c r="B32" s="992"/>
      <c r="C32" s="992"/>
      <c r="D32" s="445"/>
      <c r="E32" s="995" t="s">
        <v>700</v>
      </c>
      <c r="F32" s="996"/>
      <c r="G32" s="996"/>
      <c r="H32" s="996"/>
      <c r="I32" s="997"/>
      <c r="J32" s="995" t="s">
        <v>701</v>
      </c>
      <c r="K32" s="996"/>
      <c r="L32" s="996"/>
      <c r="M32" s="996"/>
      <c r="N32" s="996"/>
    </row>
    <row r="33" spans="1:14" s="133" customFormat="1">
      <c r="A33" s="993"/>
      <c r="B33" s="993"/>
      <c r="C33" s="993"/>
      <c r="D33" s="446"/>
      <c r="E33" s="985" t="s">
        <v>133</v>
      </c>
      <c r="F33" s="447" t="s">
        <v>702</v>
      </c>
      <c r="G33" s="985" t="s">
        <v>703</v>
      </c>
      <c r="H33" s="985" t="s">
        <v>704</v>
      </c>
      <c r="I33" s="987" t="s">
        <v>705</v>
      </c>
      <c r="J33" s="985" t="s">
        <v>133</v>
      </c>
      <c r="K33" s="447" t="s">
        <v>702</v>
      </c>
      <c r="L33" s="985" t="s">
        <v>703</v>
      </c>
      <c r="M33" s="985" t="s">
        <v>704</v>
      </c>
      <c r="N33" s="987" t="s">
        <v>705</v>
      </c>
    </row>
    <row r="34" spans="1:14" s="133" customFormat="1">
      <c r="A34" s="994"/>
      <c r="B34" s="994"/>
      <c r="C34" s="994"/>
      <c r="D34" s="448"/>
      <c r="E34" s="986"/>
      <c r="F34" s="449" t="s">
        <v>706</v>
      </c>
      <c r="G34" s="986"/>
      <c r="H34" s="986"/>
      <c r="I34" s="987"/>
      <c r="J34" s="986"/>
      <c r="K34" s="449" t="s">
        <v>706</v>
      </c>
      <c r="L34" s="986"/>
      <c r="M34" s="986"/>
      <c r="N34" s="987"/>
    </row>
    <row r="35" spans="1:14" s="254" customFormat="1" ht="18" customHeight="1">
      <c r="A35" s="988" t="s">
        <v>707</v>
      </c>
      <c r="B35" s="988"/>
      <c r="C35" s="988"/>
      <c r="D35" s="450"/>
      <c r="E35" s="451">
        <v>59</v>
      </c>
      <c r="F35" s="452">
        <v>12</v>
      </c>
      <c r="G35" s="452">
        <v>18</v>
      </c>
      <c r="H35" s="452">
        <v>14</v>
      </c>
      <c r="I35" s="452">
        <v>15</v>
      </c>
      <c r="J35" s="451">
        <v>1896</v>
      </c>
      <c r="K35" s="452">
        <v>30</v>
      </c>
      <c r="L35" s="452">
        <v>311</v>
      </c>
      <c r="M35" s="452">
        <v>586</v>
      </c>
      <c r="N35" s="452">
        <v>969</v>
      </c>
    </row>
    <row r="36" spans="1:14" s="133" customFormat="1" ht="18" customHeight="1">
      <c r="A36" s="150"/>
      <c r="B36" s="989" t="s">
        <v>708</v>
      </c>
      <c r="C36" s="989"/>
      <c r="D36" s="398"/>
      <c r="E36" s="453">
        <v>0</v>
      </c>
      <c r="F36" s="454">
        <v>0</v>
      </c>
      <c r="G36" s="454">
        <v>0</v>
      </c>
      <c r="H36" s="454">
        <v>0</v>
      </c>
      <c r="I36" s="454">
        <v>0</v>
      </c>
      <c r="J36" s="453">
        <v>0</v>
      </c>
      <c r="K36" s="454">
        <v>0</v>
      </c>
      <c r="L36" s="454">
        <v>0</v>
      </c>
      <c r="M36" s="454">
        <v>0</v>
      </c>
      <c r="N36" s="454">
        <v>0</v>
      </c>
    </row>
    <row r="37" spans="1:14" s="133" customFormat="1" ht="18" customHeight="1">
      <c r="A37" s="150"/>
      <c r="B37" s="983" t="s">
        <v>709</v>
      </c>
      <c r="C37" s="983"/>
      <c r="D37" s="398"/>
      <c r="E37" s="455">
        <v>4</v>
      </c>
      <c r="F37" s="224">
        <v>1</v>
      </c>
      <c r="G37" s="133">
        <v>1</v>
      </c>
      <c r="H37" s="224">
        <v>1</v>
      </c>
      <c r="I37" s="133">
        <v>1</v>
      </c>
      <c r="J37" s="455">
        <v>108</v>
      </c>
      <c r="K37" s="510">
        <v>4</v>
      </c>
      <c r="L37" s="150">
        <v>12</v>
      </c>
      <c r="M37" s="510">
        <v>35</v>
      </c>
      <c r="N37" s="150">
        <v>57</v>
      </c>
    </row>
    <row r="38" spans="1:14" s="133" customFormat="1" ht="18" customHeight="1">
      <c r="A38" s="150"/>
      <c r="B38" s="983" t="s">
        <v>710</v>
      </c>
      <c r="C38" s="983"/>
      <c r="D38" s="398"/>
      <c r="E38" s="457">
        <v>54</v>
      </c>
      <c r="F38" s="224">
        <v>10</v>
      </c>
      <c r="G38" s="224">
        <v>17</v>
      </c>
      <c r="H38" s="224">
        <v>13</v>
      </c>
      <c r="I38" s="224">
        <v>14</v>
      </c>
      <c r="J38" s="458">
        <v>1787</v>
      </c>
      <c r="K38" s="510">
        <v>25</v>
      </c>
      <c r="L38" s="510">
        <v>299</v>
      </c>
      <c r="M38" s="510">
        <v>551</v>
      </c>
      <c r="N38" s="510">
        <v>912</v>
      </c>
    </row>
    <row r="39" spans="1:14" s="133" customFormat="1" ht="18" customHeight="1">
      <c r="A39" s="150"/>
      <c r="B39" s="983" t="s">
        <v>711</v>
      </c>
      <c r="C39" s="983"/>
      <c r="D39" s="398"/>
      <c r="E39" s="453">
        <v>0</v>
      </c>
      <c r="F39" s="454">
        <v>0</v>
      </c>
      <c r="G39" s="454">
        <v>0</v>
      </c>
      <c r="H39" s="454">
        <v>0</v>
      </c>
      <c r="I39" s="454">
        <v>0</v>
      </c>
      <c r="J39" s="453">
        <v>0</v>
      </c>
      <c r="K39" s="454">
        <v>0</v>
      </c>
      <c r="L39" s="454">
        <v>0</v>
      </c>
      <c r="M39" s="454">
        <v>0</v>
      </c>
      <c r="N39" s="454">
        <v>0</v>
      </c>
    </row>
    <row r="40" spans="1:14" s="133" customFormat="1" ht="18" customHeight="1">
      <c r="A40" s="150"/>
      <c r="B40" s="983" t="s">
        <v>712</v>
      </c>
      <c r="C40" s="983"/>
      <c r="D40" s="398"/>
      <c r="E40" s="453">
        <v>0</v>
      </c>
      <c r="F40" s="454">
        <v>0</v>
      </c>
      <c r="G40" s="454">
        <v>0</v>
      </c>
      <c r="H40" s="454">
        <v>0</v>
      </c>
      <c r="I40" s="454">
        <v>0</v>
      </c>
      <c r="J40" s="453">
        <v>0</v>
      </c>
      <c r="K40" s="454">
        <v>0</v>
      </c>
      <c r="L40" s="454">
        <v>0</v>
      </c>
      <c r="M40" s="454">
        <v>0</v>
      </c>
      <c r="N40" s="454">
        <v>0</v>
      </c>
    </row>
    <row r="41" spans="1:14" s="133" customFormat="1" ht="18" customHeight="1" thickBot="1">
      <c r="A41" s="268"/>
      <c r="B41" s="984" t="s">
        <v>662</v>
      </c>
      <c r="C41" s="984"/>
      <c r="D41" s="459"/>
      <c r="E41" s="460">
        <v>1</v>
      </c>
      <c r="F41" s="268">
        <v>1</v>
      </c>
      <c r="G41" s="461">
        <v>0</v>
      </c>
      <c r="H41" s="461">
        <v>0</v>
      </c>
      <c r="I41" s="461">
        <v>0</v>
      </c>
      <c r="J41" s="460">
        <v>1</v>
      </c>
      <c r="K41" s="268">
        <v>1</v>
      </c>
      <c r="L41" s="461">
        <v>0</v>
      </c>
      <c r="M41" s="461">
        <v>0</v>
      </c>
      <c r="N41" s="461">
        <v>0</v>
      </c>
    </row>
    <row r="42" spans="1:14" s="133" customFormat="1" ht="5.45" customHeight="1"/>
    <row r="43" spans="1:14" s="133" customFormat="1">
      <c r="B43" s="418" t="s">
        <v>170</v>
      </c>
    </row>
    <row r="44" spans="1:14" s="133" customFormat="1"/>
    <row r="49" spans="5:5">
      <c r="E49" s="418"/>
    </row>
  </sheetData>
  <mergeCells count="41">
    <mergeCell ref="A1:M1"/>
    <mergeCell ref="A3:M3"/>
    <mergeCell ref="A4:L4"/>
    <mergeCell ref="B5:C5"/>
    <mergeCell ref="E5:F5"/>
    <mergeCell ref="G5:G6"/>
    <mergeCell ref="B6:C6"/>
    <mergeCell ref="E6:F6"/>
    <mergeCell ref="E18:F18"/>
    <mergeCell ref="B9:C9"/>
    <mergeCell ref="E9:F9"/>
    <mergeCell ref="B10:C10"/>
    <mergeCell ref="E10:F10"/>
    <mergeCell ref="B11:C11"/>
    <mergeCell ref="B12:C12"/>
    <mergeCell ref="E13:F13"/>
    <mergeCell ref="E14:F14"/>
    <mergeCell ref="E15:F15"/>
    <mergeCell ref="B16:C16"/>
    <mergeCell ref="E17:F17"/>
    <mergeCell ref="B36:C36"/>
    <mergeCell ref="E19:F19"/>
    <mergeCell ref="B30:M30"/>
    <mergeCell ref="A31:L31"/>
    <mergeCell ref="A32:C34"/>
    <mergeCell ref="E32:I32"/>
    <mergeCell ref="J32:N32"/>
    <mergeCell ref="E33:E34"/>
    <mergeCell ref="G33:G34"/>
    <mergeCell ref="H33:H34"/>
    <mergeCell ref="I33:I34"/>
    <mergeCell ref="J33:J34"/>
    <mergeCell ref="L33:L34"/>
    <mergeCell ref="M33:M34"/>
    <mergeCell ref="N33:N34"/>
    <mergeCell ref="A35:C35"/>
    <mergeCell ref="B37:C37"/>
    <mergeCell ref="B38:C38"/>
    <mergeCell ref="B39:C39"/>
    <mergeCell ref="B40:C40"/>
    <mergeCell ref="B41:C41"/>
  </mergeCells>
  <phoneticPr fontId="2"/>
  <pageMargins left="0.78740157480314965" right="0.39370078740157483" top="1.1811023622047245" bottom="0.59055118110236227" header="0.51181102362204722" footer="0.51181102362204722"/>
  <pageSetup paperSize="9" scale="95" firstPageNumber="23" orientation="portrait" useFirstPageNumber="1" r:id="rId1"/>
  <headerFooter alignWithMargins="0">
    <evenHeader>&amp;L&amp;P　〔3〕国勢調査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67"/>
  <sheetViews>
    <sheetView view="pageBreakPreview" zoomScaleNormal="100" zoomScaleSheetLayoutView="100" workbookViewId="0">
      <selection activeCell="K14" sqref="K14"/>
    </sheetView>
  </sheetViews>
  <sheetFormatPr defaultRowHeight="13.5"/>
  <cols>
    <col min="1" max="1" width="2.375" style="462" customWidth="1"/>
    <col min="2" max="5" width="2.25" style="462" customWidth="1"/>
    <col min="6" max="6" width="20.25" style="462" customWidth="1"/>
    <col min="7" max="10" width="17" style="462" customWidth="1"/>
    <col min="11" max="14" width="16" style="462" customWidth="1"/>
    <col min="15" max="15" width="7.5" style="462" customWidth="1"/>
    <col min="16" max="16384" width="9" style="462"/>
  </cols>
  <sheetData>
    <row r="1" spans="1:15" ht="18.75">
      <c r="A1" s="970" t="s">
        <v>713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</row>
    <row r="2" spans="1:15">
      <c r="A2" s="1013"/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</row>
    <row r="3" spans="1:15" s="133" customFormat="1" ht="12">
      <c r="A3" s="858" t="s">
        <v>714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</row>
    <row r="4" spans="1:15" s="133" customFormat="1" ht="12.75" thickBot="1">
      <c r="A4" s="971"/>
      <c r="B4" s="971"/>
      <c r="C4" s="971"/>
      <c r="D4" s="971"/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162"/>
    </row>
    <row r="5" spans="1:15" s="133" customFormat="1" ht="30" customHeight="1">
      <c r="A5" s="844" t="s">
        <v>715</v>
      </c>
      <c r="B5" s="844"/>
      <c r="C5" s="844"/>
      <c r="D5" s="844"/>
      <c r="E5" s="844"/>
      <c r="F5" s="845"/>
      <c r="G5" s="463" t="s">
        <v>153</v>
      </c>
      <c r="H5" s="464" t="s">
        <v>716</v>
      </c>
      <c r="I5" s="464" t="s">
        <v>688</v>
      </c>
      <c r="J5" s="464" t="s">
        <v>689</v>
      </c>
      <c r="K5" s="464" t="s">
        <v>690</v>
      </c>
      <c r="L5" s="464" t="s">
        <v>691</v>
      </c>
      <c r="M5" s="464" t="s">
        <v>692</v>
      </c>
      <c r="N5" s="465" t="s">
        <v>717</v>
      </c>
      <c r="O5" s="466" t="s">
        <v>680</v>
      </c>
    </row>
    <row r="6" spans="1:15" s="133" customFormat="1" ht="17.25" customHeight="1">
      <c r="B6" s="1014" t="s">
        <v>718</v>
      </c>
      <c r="C6" s="1014"/>
      <c r="D6" s="1014"/>
      <c r="E6" s="1014"/>
      <c r="F6" s="1015"/>
      <c r="G6" s="451">
        <v>24639</v>
      </c>
      <c r="H6" s="263">
        <v>9731</v>
      </c>
      <c r="I6" s="263">
        <v>9710</v>
      </c>
      <c r="J6" s="263">
        <v>3473</v>
      </c>
      <c r="K6" s="263">
        <v>1113</v>
      </c>
      <c r="L6" s="263">
        <v>397</v>
      </c>
      <c r="M6" s="263">
        <v>143</v>
      </c>
      <c r="N6" s="263">
        <v>72</v>
      </c>
      <c r="O6" s="467" t="s">
        <v>719</v>
      </c>
    </row>
    <row r="7" spans="1:15" s="133" customFormat="1" ht="17.25" customHeight="1">
      <c r="B7" s="972" t="s">
        <v>720</v>
      </c>
      <c r="C7" s="972"/>
      <c r="D7" s="972"/>
      <c r="E7" s="972"/>
      <c r="F7" s="850"/>
      <c r="G7" s="468">
        <v>47395</v>
      </c>
      <c r="H7" s="247">
        <v>9731</v>
      </c>
      <c r="I7" s="247">
        <v>19420</v>
      </c>
      <c r="J7" s="247">
        <v>10419</v>
      </c>
      <c r="K7" s="247">
        <v>4452</v>
      </c>
      <c r="L7" s="247">
        <v>1985</v>
      </c>
      <c r="M7" s="247">
        <v>858</v>
      </c>
      <c r="N7" s="247">
        <v>530</v>
      </c>
      <c r="O7" s="469" t="s">
        <v>721</v>
      </c>
    </row>
    <row r="8" spans="1:15" s="133" customFormat="1" ht="17.25" customHeight="1" thickBot="1">
      <c r="A8" s="162"/>
      <c r="B8" s="971" t="s">
        <v>722</v>
      </c>
      <c r="C8" s="971"/>
      <c r="D8" s="971"/>
      <c r="E8" s="971"/>
      <c r="F8" s="1016"/>
      <c r="G8" s="256">
        <v>33979</v>
      </c>
      <c r="H8" s="470">
        <v>9731</v>
      </c>
      <c r="I8" s="470">
        <v>15789</v>
      </c>
      <c r="J8" s="470">
        <v>5782</v>
      </c>
      <c r="K8" s="470">
        <v>1779</v>
      </c>
      <c r="L8" s="470">
        <v>556</v>
      </c>
      <c r="M8" s="470">
        <v>216</v>
      </c>
      <c r="N8" s="470">
        <v>126</v>
      </c>
      <c r="O8" s="471" t="s">
        <v>723</v>
      </c>
    </row>
    <row r="9" spans="1:15" s="133" customFormat="1" ht="5.45" customHeight="1"/>
    <row r="10" spans="1:15" s="133" customFormat="1" ht="12">
      <c r="C10" s="418" t="s">
        <v>524</v>
      </c>
    </row>
    <row r="15" spans="1:15" s="378" customFormat="1" ht="21.75" customHeight="1">
      <c r="A15" s="1017" t="s">
        <v>724</v>
      </c>
      <c r="B15" s="1017"/>
      <c r="C15" s="1017"/>
      <c r="D15" s="1017"/>
      <c r="E15" s="1017"/>
      <c r="F15" s="1017"/>
      <c r="G15" s="1017"/>
      <c r="H15" s="1017"/>
      <c r="I15" s="1017"/>
      <c r="J15" s="1017"/>
      <c r="K15" s="1017"/>
      <c r="L15" s="1017"/>
    </row>
    <row r="16" spans="1:15" s="378" customFormat="1" ht="21.75" customHeight="1">
      <c r="A16" s="1017" t="s">
        <v>725</v>
      </c>
      <c r="B16" s="1017"/>
      <c r="C16" s="1017"/>
      <c r="D16" s="1017"/>
      <c r="E16" s="1017"/>
      <c r="F16" s="1017"/>
      <c r="G16" s="1017"/>
      <c r="H16" s="1017"/>
      <c r="I16" s="1017"/>
      <c r="J16" s="1017"/>
      <c r="K16" s="1017"/>
      <c r="L16" s="1017"/>
    </row>
    <row r="17" spans="1:14" s="378" customFormat="1" ht="7.5" customHeight="1">
      <c r="A17" s="1018"/>
      <c r="B17" s="1018"/>
      <c r="C17" s="1018"/>
      <c r="D17" s="1018"/>
      <c r="E17" s="1018"/>
      <c r="F17" s="1018"/>
      <c r="G17" s="1018"/>
      <c r="H17" s="1018"/>
      <c r="I17" s="1018"/>
      <c r="J17" s="1018"/>
      <c r="K17" s="1018"/>
      <c r="L17" s="1018"/>
    </row>
    <row r="18" spans="1:14" s="378" customFormat="1" ht="17.25" customHeight="1">
      <c r="A18" s="957" t="s">
        <v>726</v>
      </c>
      <c r="B18" s="957"/>
      <c r="C18" s="957"/>
      <c r="D18" s="957"/>
      <c r="E18" s="957"/>
      <c r="F18" s="957"/>
      <c r="G18" s="957"/>
      <c r="H18" s="957"/>
      <c r="I18" s="957"/>
      <c r="J18" s="957"/>
      <c r="K18" s="957"/>
      <c r="L18" s="957"/>
      <c r="M18" s="379"/>
      <c r="N18" s="379"/>
    </row>
    <row r="19" spans="1:14" s="378" customFormat="1" ht="7.5" customHeight="1" thickBot="1"/>
    <row r="20" spans="1:14" s="378" customFormat="1" ht="12">
      <c r="A20" s="202"/>
      <c r="B20" s="202" t="s">
        <v>639</v>
      </c>
      <c r="C20" s="202"/>
      <c r="D20" s="202"/>
      <c r="E20" s="202"/>
      <c r="F20" s="380"/>
      <c r="G20" s="381"/>
      <c r="H20" s="381"/>
      <c r="I20" s="381" t="s">
        <v>727</v>
      </c>
      <c r="J20" s="382" t="s">
        <v>640</v>
      </c>
    </row>
    <row r="21" spans="1:14" s="378" customFormat="1" ht="12">
      <c r="A21" s="209"/>
      <c r="B21" s="209" t="s">
        <v>641</v>
      </c>
      <c r="C21" s="209"/>
      <c r="D21" s="209"/>
      <c r="E21" s="209"/>
      <c r="F21" s="383"/>
      <c r="G21" s="384" t="s">
        <v>578</v>
      </c>
      <c r="H21" s="384" t="s">
        <v>581</v>
      </c>
      <c r="I21" s="384" t="s">
        <v>308</v>
      </c>
      <c r="J21" s="385" t="s">
        <v>642</v>
      </c>
    </row>
    <row r="22" spans="1:14" s="378" customFormat="1" ht="12">
      <c r="A22" s="386"/>
      <c r="B22" s="386" t="s">
        <v>643</v>
      </c>
      <c r="C22" s="386"/>
      <c r="D22" s="386"/>
      <c r="E22" s="386"/>
      <c r="F22" s="387"/>
      <c r="G22" s="388"/>
      <c r="H22" s="388"/>
      <c r="I22" s="388" t="s">
        <v>581</v>
      </c>
      <c r="J22" s="389" t="s">
        <v>644</v>
      </c>
    </row>
    <row r="23" spans="1:14" s="378" customFormat="1" ht="15.75" customHeight="1">
      <c r="A23" s="961" t="s">
        <v>728</v>
      </c>
      <c r="B23" s="961"/>
      <c r="C23" s="961"/>
      <c r="D23" s="961"/>
      <c r="E23" s="961"/>
      <c r="F23" s="962"/>
      <c r="G23" s="390">
        <v>24639</v>
      </c>
      <c r="H23" s="390">
        <v>47395</v>
      </c>
      <c r="I23" s="390">
        <v>33979</v>
      </c>
      <c r="J23" s="391">
        <v>1.9235800000000001</v>
      </c>
    </row>
    <row r="24" spans="1:14" s="378" customFormat="1" ht="15.75" customHeight="1">
      <c r="A24" s="392"/>
      <c r="B24" s="955" t="s">
        <v>646</v>
      </c>
      <c r="C24" s="955"/>
      <c r="D24" s="955"/>
      <c r="E24" s="955"/>
      <c r="F24" s="956"/>
      <c r="G24" s="393">
        <v>24569</v>
      </c>
      <c r="H24" s="393">
        <v>47281</v>
      </c>
      <c r="I24" s="393">
        <v>33897</v>
      </c>
      <c r="J24" s="391">
        <v>1.92442</v>
      </c>
    </row>
    <row r="25" spans="1:14" s="378" customFormat="1" ht="15.75" customHeight="1">
      <c r="A25" s="392"/>
      <c r="B25" s="392"/>
      <c r="C25" s="955" t="s">
        <v>647</v>
      </c>
      <c r="D25" s="955"/>
      <c r="E25" s="955"/>
      <c r="F25" s="956"/>
      <c r="G25" s="393">
        <v>24367</v>
      </c>
      <c r="H25" s="393">
        <v>46985</v>
      </c>
      <c r="I25" s="393">
        <v>33645</v>
      </c>
      <c r="J25" s="391">
        <v>1.92822</v>
      </c>
    </row>
    <row r="26" spans="1:14" s="378" customFormat="1" ht="15.75" customHeight="1">
      <c r="A26" s="392"/>
      <c r="B26" s="392"/>
      <c r="C26" s="392"/>
      <c r="D26" s="955" t="s">
        <v>648</v>
      </c>
      <c r="E26" s="955"/>
      <c r="F26" s="956"/>
      <c r="G26" s="393">
        <v>15213</v>
      </c>
      <c r="H26" s="393">
        <v>32824</v>
      </c>
      <c r="I26" s="393">
        <v>22302</v>
      </c>
      <c r="J26" s="391">
        <v>2.1576300000000002</v>
      </c>
    </row>
    <row r="27" spans="1:14" s="378" customFormat="1" ht="15.75" customHeight="1">
      <c r="A27" s="392"/>
      <c r="B27" s="392"/>
      <c r="C27" s="392"/>
      <c r="D27" s="1019" t="s">
        <v>729</v>
      </c>
      <c r="E27" s="955"/>
      <c r="F27" s="956"/>
      <c r="G27" s="393">
        <v>2720</v>
      </c>
      <c r="H27" s="393">
        <v>4459</v>
      </c>
      <c r="I27" s="393">
        <v>3633</v>
      </c>
      <c r="J27" s="391">
        <v>1.63934</v>
      </c>
    </row>
    <row r="28" spans="1:14" s="378" customFormat="1" ht="15.75" customHeight="1">
      <c r="A28" s="392"/>
      <c r="B28" s="392"/>
      <c r="C28" s="392"/>
      <c r="D28" s="955" t="s">
        <v>650</v>
      </c>
      <c r="E28" s="955"/>
      <c r="F28" s="956"/>
      <c r="G28" s="393">
        <v>6381</v>
      </c>
      <c r="H28" s="393">
        <v>9621</v>
      </c>
      <c r="I28" s="393">
        <v>7646</v>
      </c>
      <c r="J28" s="391">
        <v>1.50776</v>
      </c>
    </row>
    <row r="29" spans="1:14" s="378" customFormat="1" ht="15.75" customHeight="1">
      <c r="A29" s="392"/>
      <c r="B29" s="392"/>
      <c r="C29" s="392"/>
      <c r="D29" s="955" t="s">
        <v>651</v>
      </c>
      <c r="E29" s="955"/>
      <c r="F29" s="956"/>
      <c r="G29" s="393">
        <v>53</v>
      </c>
      <c r="H29" s="393">
        <v>81</v>
      </c>
      <c r="I29" s="393">
        <v>64</v>
      </c>
      <c r="J29" s="391">
        <v>1.5283</v>
      </c>
    </row>
    <row r="30" spans="1:14" s="378" customFormat="1" ht="15.75" customHeight="1">
      <c r="A30" s="392"/>
      <c r="B30" s="392"/>
      <c r="C30" s="955" t="s">
        <v>652</v>
      </c>
      <c r="D30" s="955"/>
      <c r="E30" s="955"/>
      <c r="F30" s="956"/>
      <c r="G30" s="393">
        <v>202</v>
      </c>
      <c r="H30" s="393">
        <v>296</v>
      </c>
      <c r="I30" s="393">
        <v>252</v>
      </c>
      <c r="J30" s="391">
        <v>1.4653499999999999</v>
      </c>
    </row>
    <row r="31" spans="1:14" s="378" customFormat="1" ht="15.75" customHeight="1">
      <c r="A31" s="392"/>
      <c r="B31" s="1019" t="s">
        <v>730</v>
      </c>
      <c r="C31" s="1019"/>
      <c r="D31" s="1019"/>
      <c r="E31" s="1019"/>
      <c r="F31" s="1020"/>
      <c r="G31" s="393">
        <v>70</v>
      </c>
      <c r="H31" s="393">
        <v>114</v>
      </c>
      <c r="I31" s="393">
        <v>82</v>
      </c>
      <c r="J31" s="391">
        <v>1.6285700000000001</v>
      </c>
    </row>
    <row r="32" spans="1:14" s="378" customFormat="1" ht="15.75" customHeight="1" thickBot="1">
      <c r="A32" s="395"/>
      <c r="B32" s="964" t="s">
        <v>731</v>
      </c>
      <c r="C32" s="964"/>
      <c r="D32" s="964"/>
      <c r="E32" s="964"/>
      <c r="F32" s="965"/>
      <c r="G32" s="396">
        <v>0</v>
      </c>
      <c r="H32" s="396">
        <v>0</v>
      </c>
      <c r="I32" s="396">
        <v>0</v>
      </c>
      <c r="J32" s="396">
        <v>0</v>
      </c>
      <c r="K32" s="209"/>
      <c r="L32" s="209"/>
    </row>
    <row r="33" spans="3:3" s="378" customFormat="1" ht="5.45" customHeight="1"/>
    <row r="34" spans="3:3" s="378" customFormat="1" ht="12">
      <c r="C34" s="472" t="s">
        <v>588</v>
      </c>
    </row>
    <row r="67" spans="8:8">
      <c r="H67" s="133"/>
    </row>
  </sheetData>
  <mergeCells count="22">
    <mergeCell ref="D29:F29"/>
    <mergeCell ref="C30:F30"/>
    <mergeCell ref="B31:F31"/>
    <mergeCell ref="B32:F32"/>
    <mergeCell ref="A23:F23"/>
    <mergeCell ref="B24:F24"/>
    <mergeCell ref="C25:F25"/>
    <mergeCell ref="D26:F26"/>
    <mergeCell ref="D27:F27"/>
    <mergeCell ref="D28:F28"/>
    <mergeCell ref="A18:L18"/>
    <mergeCell ref="A1:N1"/>
    <mergeCell ref="A2:N2"/>
    <mergeCell ref="A3:N3"/>
    <mergeCell ref="A4:N4"/>
    <mergeCell ref="A5:F5"/>
    <mergeCell ref="B6:F6"/>
    <mergeCell ref="B7:F7"/>
    <mergeCell ref="B8:F8"/>
    <mergeCell ref="A15:L15"/>
    <mergeCell ref="A16:L16"/>
    <mergeCell ref="A17:L17"/>
  </mergeCells>
  <phoneticPr fontId="2"/>
  <pageMargins left="0.78740157480314965" right="0.39370078740157483" top="1.1811023622047245" bottom="0.59055118110236227" header="0.51181102362204722" footer="0.51181102362204722"/>
  <pageSetup paperSize="9" scale="48" firstPageNumber="23" orientation="portrait" useFirstPageNumber="1" r:id="rId1"/>
  <headerFooter alignWithMargins="0">
    <evenHeader>&amp;L&amp;P　〔3〕国勢調査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3"/>
  <sheetViews>
    <sheetView view="pageBreakPreview" topLeftCell="B1" zoomScaleNormal="100" zoomScaleSheetLayoutView="100" workbookViewId="0">
      <selection activeCell="E27" sqref="E27"/>
    </sheetView>
  </sheetViews>
  <sheetFormatPr defaultRowHeight="12"/>
  <cols>
    <col min="1" max="1" width="3.625" style="378" customWidth="1"/>
    <col min="2" max="3" width="3.25" style="378" customWidth="1"/>
    <col min="4" max="4" width="4" style="378" customWidth="1"/>
    <col min="5" max="5" width="21.125" style="378" customWidth="1"/>
    <col min="6" max="6" width="3.625" style="378" customWidth="1"/>
    <col min="7" max="14" width="14.375" style="378" customWidth="1"/>
    <col min="15" max="15" width="12.125" style="378" customWidth="1"/>
    <col min="16" max="256" width="9" style="378"/>
    <col min="257" max="257" width="3.625" style="378" customWidth="1"/>
    <col min="258" max="259" width="3.25" style="378" customWidth="1"/>
    <col min="260" max="260" width="4" style="378" customWidth="1"/>
    <col min="261" max="261" width="19.625" style="378" customWidth="1"/>
    <col min="262" max="262" width="3.625" style="378" customWidth="1"/>
    <col min="263" max="270" width="14.375" style="378" customWidth="1"/>
    <col min="271" max="512" width="9" style="378"/>
    <col min="513" max="513" width="3.625" style="378" customWidth="1"/>
    <col min="514" max="515" width="3.25" style="378" customWidth="1"/>
    <col min="516" max="516" width="4" style="378" customWidth="1"/>
    <col min="517" max="517" width="19.625" style="378" customWidth="1"/>
    <col min="518" max="518" width="3.625" style="378" customWidth="1"/>
    <col min="519" max="526" width="14.375" style="378" customWidth="1"/>
    <col min="527" max="768" width="9" style="378"/>
    <col min="769" max="769" width="3.625" style="378" customWidth="1"/>
    <col min="770" max="771" width="3.25" style="378" customWidth="1"/>
    <col min="772" max="772" width="4" style="378" customWidth="1"/>
    <col min="773" max="773" width="19.625" style="378" customWidth="1"/>
    <col min="774" max="774" width="3.625" style="378" customWidth="1"/>
    <col min="775" max="782" width="14.375" style="378" customWidth="1"/>
    <col min="783" max="1024" width="9" style="378"/>
    <col min="1025" max="1025" width="3.625" style="378" customWidth="1"/>
    <col min="1026" max="1027" width="3.25" style="378" customWidth="1"/>
    <col min="1028" max="1028" width="4" style="378" customWidth="1"/>
    <col min="1029" max="1029" width="19.625" style="378" customWidth="1"/>
    <col min="1030" max="1030" width="3.625" style="378" customWidth="1"/>
    <col min="1031" max="1038" width="14.375" style="378" customWidth="1"/>
    <col min="1039" max="1280" width="9" style="378"/>
    <col min="1281" max="1281" width="3.625" style="378" customWidth="1"/>
    <col min="1282" max="1283" width="3.25" style="378" customWidth="1"/>
    <col min="1284" max="1284" width="4" style="378" customWidth="1"/>
    <col min="1285" max="1285" width="19.625" style="378" customWidth="1"/>
    <col min="1286" max="1286" width="3.625" style="378" customWidth="1"/>
    <col min="1287" max="1294" width="14.375" style="378" customWidth="1"/>
    <col min="1295" max="1536" width="9" style="378"/>
    <col min="1537" max="1537" width="3.625" style="378" customWidth="1"/>
    <col min="1538" max="1539" width="3.25" style="378" customWidth="1"/>
    <col min="1540" max="1540" width="4" style="378" customWidth="1"/>
    <col min="1541" max="1541" width="19.625" style="378" customWidth="1"/>
    <col min="1542" max="1542" width="3.625" style="378" customWidth="1"/>
    <col min="1543" max="1550" width="14.375" style="378" customWidth="1"/>
    <col min="1551" max="1792" width="9" style="378"/>
    <col min="1793" max="1793" width="3.625" style="378" customWidth="1"/>
    <col min="1794" max="1795" width="3.25" style="378" customWidth="1"/>
    <col min="1796" max="1796" width="4" style="378" customWidth="1"/>
    <col min="1797" max="1797" width="19.625" style="378" customWidth="1"/>
    <col min="1798" max="1798" width="3.625" style="378" customWidth="1"/>
    <col min="1799" max="1806" width="14.375" style="378" customWidth="1"/>
    <col min="1807" max="2048" width="9" style="378"/>
    <col min="2049" max="2049" width="3.625" style="378" customWidth="1"/>
    <col min="2050" max="2051" width="3.25" style="378" customWidth="1"/>
    <col min="2052" max="2052" width="4" style="378" customWidth="1"/>
    <col min="2053" max="2053" width="19.625" style="378" customWidth="1"/>
    <col min="2054" max="2054" width="3.625" style="378" customWidth="1"/>
    <col min="2055" max="2062" width="14.375" style="378" customWidth="1"/>
    <col min="2063" max="2304" width="9" style="378"/>
    <col min="2305" max="2305" width="3.625" style="378" customWidth="1"/>
    <col min="2306" max="2307" width="3.25" style="378" customWidth="1"/>
    <col min="2308" max="2308" width="4" style="378" customWidth="1"/>
    <col min="2309" max="2309" width="19.625" style="378" customWidth="1"/>
    <col min="2310" max="2310" width="3.625" style="378" customWidth="1"/>
    <col min="2311" max="2318" width="14.375" style="378" customWidth="1"/>
    <col min="2319" max="2560" width="9" style="378"/>
    <col min="2561" max="2561" width="3.625" style="378" customWidth="1"/>
    <col min="2562" max="2563" width="3.25" style="378" customWidth="1"/>
    <col min="2564" max="2564" width="4" style="378" customWidth="1"/>
    <col min="2565" max="2565" width="19.625" style="378" customWidth="1"/>
    <col min="2566" max="2566" width="3.625" style="378" customWidth="1"/>
    <col min="2567" max="2574" width="14.375" style="378" customWidth="1"/>
    <col min="2575" max="2816" width="9" style="378"/>
    <col min="2817" max="2817" width="3.625" style="378" customWidth="1"/>
    <col min="2818" max="2819" width="3.25" style="378" customWidth="1"/>
    <col min="2820" max="2820" width="4" style="378" customWidth="1"/>
    <col min="2821" max="2821" width="19.625" style="378" customWidth="1"/>
    <col min="2822" max="2822" width="3.625" style="378" customWidth="1"/>
    <col min="2823" max="2830" width="14.375" style="378" customWidth="1"/>
    <col min="2831" max="3072" width="9" style="378"/>
    <col min="3073" max="3073" width="3.625" style="378" customWidth="1"/>
    <col min="3074" max="3075" width="3.25" style="378" customWidth="1"/>
    <col min="3076" max="3076" width="4" style="378" customWidth="1"/>
    <col min="3077" max="3077" width="19.625" style="378" customWidth="1"/>
    <col min="3078" max="3078" width="3.625" style="378" customWidth="1"/>
    <col min="3079" max="3086" width="14.375" style="378" customWidth="1"/>
    <col min="3087" max="3328" width="9" style="378"/>
    <col min="3329" max="3329" width="3.625" style="378" customWidth="1"/>
    <col min="3330" max="3331" width="3.25" style="378" customWidth="1"/>
    <col min="3332" max="3332" width="4" style="378" customWidth="1"/>
    <col min="3333" max="3333" width="19.625" style="378" customWidth="1"/>
    <col min="3334" max="3334" width="3.625" style="378" customWidth="1"/>
    <col min="3335" max="3342" width="14.375" style="378" customWidth="1"/>
    <col min="3343" max="3584" width="9" style="378"/>
    <col min="3585" max="3585" width="3.625" style="378" customWidth="1"/>
    <col min="3586" max="3587" width="3.25" style="378" customWidth="1"/>
    <col min="3588" max="3588" width="4" style="378" customWidth="1"/>
    <col min="3589" max="3589" width="19.625" style="378" customWidth="1"/>
    <col min="3590" max="3590" width="3.625" style="378" customWidth="1"/>
    <col min="3591" max="3598" width="14.375" style="378" customWidth="1"/>
    <col min="3599" max="3840" width="9" style="378"/>
    <col min="3841" max="3841" width="3.625" style="378" customWidth="1"/>
    <col min="3842" max="3843" width="3.25" style="378" customWidth="1"/>
    <col min="3844" max="3844" width="4" style="378" customWidth="1"/>
    <col min="3845" max="3845" width="19.625" style="378" customWidth="1"/>
    <col min="3846" max="3846" width="3.625" style="378" customWidth="1"/>
    <col min="3847" max="3854" width="14.375" style="378" customWidth="1"/>
    <col min="3855" max="4096" width="9" style="378"/>
    <col min="4097" max="4097" width="3.625" style="378" customWidth="1"/>
    <col min="4098" max="4099" width="3.25" style="378" customWidth="1"/>
    <col min="4100" max="4100" width="4" style="378" customWidth="1"/>
    <col min="4101" max="4101" width="19.625" style="378" customWidth="1"/>
    <col min="4102" max="4102" width="3.625" style="378" customWidth="1"/>
    <col min="4103" max="4110" width="14.375" style="378" customWidth="1"/>
    <col min="4111" max="4352" width="9" style="378"/>
    <col min="4353" max="4353" width="3.625" style="378" customWidth="1"/>
    <col min="4354" max="4355" width="3.25" style="378" customWidth="1"/>
    <col min="4356" max="4356" width="4" style="378" customWidth="1"/>
    <col min="4357" max="4357" width="19.625" style="378" customWidth="1"/>
    <col min="4358" max="4358" width="3.625" style="378" customWidth="1"/>
    <col min="4359" max="4366" width="14.375" style="378" customWidth="1"/>
    <col min="4367" max="4608" width="9" style="378"/>
    <col min="4609" max="4609" width="3.625" style="378" customWidth="1"/>
    <col min="4610" max="4611" width="3.25" style="378" customWidth="1"/>
    <col min="4612" max="4612" width="4" style="378" customWidth="1"/>
    <col min="4613" max="4613" width="19.625" style="378" customWidth="1"/>
    <col min="4614" max="4614" width="3.625" style="378" customWidth="1"/>
    <col min="4615" max="4622" width="14.375" style="378" customWidth="1"/>
    <col min="4623" max="4864" width="9" style="378"/>
    <col min="4865" max="4865" width="3.625" style="378" customWidth="1"/>
    <col min="4866" max="4867" width="3.25" style="378" customWidth="1"/>
    <col min="4868" max="4868" width="4" style="378" customWidth="1"/>
    <col min="4869" max="4869" width="19.625" style="378" customWidth="1"/>
    <col min="4870" max="4870" width="3.625" style="378" customWidth="1"/>
    <col min="4871" max="4878" width="14.375" style="378" customWidth="1"/>
    <col min="4879" max="5120" width="9" style="378"/>
    <col min="5121" max="5121" width="3.625" style="378" customWidth="1"/>
    <col min="5122" max="5123" width="3.25" style="378" customWidth="1"/>
    <col min="5124" max="5124" width="4" style="378" customWidth="1"/>
    <col min="5125" max="5125" width="19.625" style="378" customWidth="1"/>
    <col min="5126" max="5126" width="3.625" style="378" customWidth="1"/>
    <col min="5127" max="5134" width="14.375" style="378" customWidth="1"/>
    <col min="5135" max="5376" width="9" style="378"/>
    <col min="5377" max="5377" width="3.625" style="378" customWidth="1"/>
    <col min="5378" max="5379" width="3.25" style="378" customWidth="1"/>
    <col min="5380" max="5380" width="4" style="378" customWidth="1"/>
    <col min="5381" max="5381" width="19.625" style="378" customWidth="1"/>
    <col min="5382" max="5382" width="3.625" style="378" customWidth="1"/>
    <col min="5383" max="5390" width="14.375" style="378" customWidth="1"/>
    <col min="5391" max="5632" width="9" style="378"/>
    <col min="5633" max="5633" width="3.625" style="378" customWidth="1"/>
    <col min="5634" max="5635" width="3.25" style="378" customWidth="1"/>
    <col min="5636" max="5636" width="4" style="378" customWidth="1"/>
    <col min="5637" max="5637" width="19.625" style="378" customWidth="1"/>
    <col min="5638" max="5638" width="3.625" style="378" customWidth="1"/>
    <col min="5639" max="5646" width="14.375" style="378" customWidth="1"/>
    <col min="5647" max="5888" width="9" style="378"/>
    <col min="5889" max="5889" width="3.625" style="378" customWidth="1"/>
    <col min="5890" max="5891" width="3.25" style="378" customWidth="1"/>
    <col min="5892" max="5892" width="4" style="378" customWidth="1"/>
    <col min="5893" max="5893" width="19.625" style="378" customWidth="1"/>
    <col min="5894" max="5894" width="3.625" style="378" customWidth="1"/>
    <col min="5895" max="5902" width="14.375" style="378" customWidth="1"/>
    <col min="5903" max="6144" width="9" style="378"/>
    <col min="6145" max="6145" width="3.625" style="378" customWidth="1"/>
    <col min="6146" max="6147" width="3.25" style="378" customWidth="1"/>
    <col min="6148" max="6148" width="4" style="378" customWidth="1"/>
    <col min="6149" max="6149" width="19.625" style="378" customWidth="1"/>
    <col min="6150" max="6150" width="3.625" style="378" customWidth="1"/>
    <col min="6151" max="6158" width="14.375" style="378" customWidth="1"/>
    <col min="6159" max="6400" width="9" style="378"/>
    <col min="6401" max="6401" width="3.625" style="378" customWidth="1"/>
    <col min="6402" max="6403" width="3.25" style="378" customWidth="1"/>
    <col min="6404" max="6404" width="4" style="378" customWidth="1"/>
    <col min="6405" max="6405" width="19.625" style="378" customWidth="1"/>
    <col min="6406" max="6406" width="3.625" style="378" customWidth="1"/>
    <col min="6407" max="6414" width="14.375" style="378" customWidth="1"/>
    <col min="6415" max="6656" width="9" style="378"/>
    <col min="6657" max="6657" width="3.625" style="378" customWidth="1"/>
    <col min="6658" max="6659" width="3.25" style="378" customWidth="1"/>
    <col min="6660" max="6660" width="4" style="378" customWidth="1"/>
    <col min="6661" max="6661" width="19.625" style="378" customWidth="1"/>
    <col min="6662" max="6662" width="3.625" style="378" customWidth="1"/>
    <col min="6663" max="6670" width="14.375" style="378" customWidth="1"/>
    <col min="6671" max="6912" width="9" style="378"/>
    <col min="6913" max="6913" width="3.625" style="378" customWidth="1"/>
    <col min="6914" max="6915" width="3.25" style="378" customWidth="1"/>
    <col min="6916" max="6916" width="4" style="378" customWidth="1"/>
    <col min="6917" max="6917" width="19.625" style="378" customWidth="1"/>
    <col min="6918" max="6918" width="3.625" style="378" customWidth="1"/>
    <col min="6919" max="6926" width="14.375" style="378" customWidth="1"/>
    <col min="6927" max="7168" width="9" style="378"/>
    <col min="7169" max="7169" width="3.625" style="378" customWidth="1"/>
    <col min="7170" max="7171" width="3.25" style="378" customWidth="1"/>
    <col min="7172" max="7172" width="4" style="378" customWidth="1"/>
    <col min="7173" max="7173" width="19.625" style="378" customWidth="1"/>
    <col min="7174" max="7174" width="3.625" style="378" customWidth="1"/>
    <col min="7175" max="7182" width="14.375" style="378" customWidth="1"/>
    <col min="7183" max="7424" width="9" style="378"/>
    <col min="7425" max="7425" width="3.625" style="378" customWidth="1"/>
    <col min="7426" max="7427" width="3.25" style="378" customWidth="1"/>
    <col min="7428" max="7428" width="4" style="378" customWidth="1"/>
    <col min="7429" max="7429" width="19.625" style="378" customWidth="1"/>
    <col min="7430" max="7430" width="3.625" style="378" customWidth="1"/>
    <col min="7431" max="7438" width="14.375" style="378" customWidth="1"/>
    <col min="7439" max="7680" width="9" style="378"/>
    <col min="7681" max="7681" width="3.625" style="378" customWidth="1"/>
    <col min="7682" max="7683" width="3.25" style="378" customWidth="1"/>
    <col min="7684" max="7684" width="4" style="378" customWidth="1"/>
    <col min="7685" max="7685" width="19.625" style="378" customWidth="1"/>
    <col min="7686" max="7686" width="3.625" style="378" customWidth="1"/>
    <col min="7687" max="7694" width="14.375" style="378" customWidth="1"/>
    <col min="7695" max="7936" width="9" style="378"/>
    <col min="7937" max="7937" width="3.625" style="378" customWidth="1"/>
    <col min="7938" max="7939" width="3.25" style="378" customWidth="1"/>
    <col min="7940" max="7940" width="4" style="378" customWidth="1"/>
    <col min="7941" max="7941" width="19.625" style="378" customWidth="1"/>
    <col min="7942" max="7942" width="3.625" style="378" customWidth="1"/>
    <col min="7943" max="7950" width="14.375" style="378" customWidth="1"/>
    <col min="7951" max="8192" width="9" style="378"/>
    <col min="8193" max="8193" width="3.625" style="378" customWidth="1"/>
    <col min="8194" max="8195" width="3.25" style="378" customWidth="1"/>
    <col min="8196" max="8196" width="4" style="378" customWidth="1"/>
    <col min="8197" max="8197" width="19.625" style="378" customWidth="1"/>
    <col min="8198" max="8198" width="3.625" style="378" customWidth="1"/>
    <col min="8199" max="8206" width="14.375" style="378" customWidth="1"/>
    <col min="8207" max="8448" width="9" style="378"/>
    <col min="8449" max="8449" width="3.625" style="378" customWidth="1"/>
    <col min="8450" max="8451" width="3.25" style="378" customWidth="1"/>
    <col min="8452" max="8452" width="4" style="378" customWidth="1"/>
    <col min="8453" max="8453" width="19.625" style="378" customWidth="1"/>
    <col min="8454" max="8454" width="3.625" style="378" customWidth="1"/>
    <col min="8455" max="8462" width="14.375" style="378" customWidth="1"/>
    <col min="8463" max="8704" width="9" style="378"/>
    <col min="8705" max="8705" width="3.625" style="378" customWidth="1"/>
    <col min="8706" max="8707" width="3.25" style="378" customWidth="1"/>
    <col min="8708" max="8708" width="4" style="378" customWidth="1"/>
    <col min="8709" max="8709" width="19.625" style="378" customWidth="1"/>
    <col min="8710" max="8710" width="3.625" style="378" customWidth="1"/>
    <col min="8711" max="8718" width="14.375" style="378" customWidth="1"/>
    <col min="8719" max="8960" width="9" style="378"/>
    <col min="8961" max="8961" width="3.625" style="378" customWidth="1"/>
    <col min="8962" max="8963" width="3.25" style="378" customWidth="1"/>
    <col min="8964" max="8964" width="4" style="378" customWidth="1"/>
    <col min="8965" max="8965" width="19.625" style="378" customWidth="1"/>
    <col min="8966" max="8966" width="3.625" style="378" customWidth="1"/>
    <col min="8967" max="8974" width="14.375" style="378" customWidth="1"/>
    <col min="8975" max="9216" width="9" style="378"/>
    <col min="9217" max="9217" width="3.625" style="378" customWidth="1"/>
    <col min="9218" max="9219" width="3.25" style="378" customWidth="1"/>
    <col min="9220" max="9220" width="4" style="378" customWidth="1"/>
    <col min="9221" max="9221" width="19.625" style="378" customWidth="1"/>
    <col min="9222" max="9222" width="3.625" style="378" customWidth="1"/>
    <col min="9223" max="9230" width="14.375" style="378" customWidth="1"/>
    <col min="9231" max="9472" width="9" style="378"/>
    <col min="9473" max="9473" width="3.625" style="378" customWidth="1"/>
    <col min="9474" max="9475" width="3.25" style="378" customWidth="1"/>
    <col min="9476" max="9476" width="4" style="378" customWidth="1"/>
    <col min="9477" max="9477" width="19.625" style="378" customWidth="1"/>
    <col min="9478" max="9478" width="3.625" style="378" customWidth="1"/>
    <col min="9479" max="9486" width="14.375" style="378" customWidth="1"/>
    <col min="9487" max="9728" width="9" style="378"/>
    <col min="9729" max="9729" width="3.625" style="378" customWidth="1"/>
    <col min="9730" max="9731" width="3.25" style="378" customWidth="1"/>
    <col min="9732" max="9732" width="4" style="378" customWidth="1"/>
    <col min="9733" max="9733" width="19.625" style="378" customWidth="1"/>
    <col min="9734" max="9734" width="3.625" style="378" customWidth="1"/>
    <col min="9735" max="9742" width="14.375" style="378" customWidth="1"/>
    <col min="9743" max="9984" width="9" style="378"/>
    <col min="9985" max="9985" width="3.625" style="378" customWidth="1"/>
    <col min="9986" max="9987" width="3.25" style="378" customWidth="1"/>
    <col min="9988" max="9988" width="4" style="378" customWidth="1"/>
    <col min="9989" max="9989" width="19.625" style="378" customWidth="1"/>
    <col min="9990" max="9990" width="3.625" style="378" customWidth="1"/>
    <col min="9991" max="9998" width="14.375" style="378" customWidth="1"/>
    <col min="9999" max="10240" width="9" style="378"/>
    <col min="10241" max="10241" width="3.625" style="378" customWidth="1"/>
    <col min="10242" max="10243" width="3.25" style="378" customWidth="1"/>
    <col min="10244" max="10244" width="4" style="378" customWidth="1"/>
    <col min="10245" max="10245" width="19.625" style="378" customWidth="1"/>
    <col min="10246" max="10246" width="3.625" style="378" customWidth="1"/>
    <col min="10247" max="10254" width="14.375" style="378" customWidth="1"/>
    <col min="10255" max="10496" width="9" style="378"/>
    <col min="10497" max="10497" width="3.625" style="378" customWidth="1"/>
    <col min="10498" max="10499" width="3.25" style="378" customWidth="1"/>
    <col min="10500" max="10500" width="4" style="378" customWidth="1"/>
    <col min="10501" max="10501" width="19.625" style="378" customWidth="1"/>
    <col min="10502" max="10502" width="3.625" style="378" customWidth="1"/>
    <col min="10503" max="10510" width="14.375" style="378" customWidth="1"/>
    <col min="10511" max="10752" width="9" style="378"/>
    <col min="10753" max="10753" width="3.625" style="378" customWidth="1"/>
    <col min="10754" max="10755" width="3.25" style="378" customWidth="1"/>
    <col min="10756" max="10756" width="4" style="378" customWidth="1"/>
    <col min="10757" max="10757" width="19.625" style="378" customWidth="1"/>
    <col min="10758" max="10758" width="3.625" style="378" customWidth="1"/>
    <col min="10759" max="10766" width="14.375" style="378" customWidth="1"/>
    <col min="10767" max="11008" width="9" style="378"/>
    <col min="11009" max="11009" width="3.625" style="378" customWidth="1"/>
    <col min="11010" max="11011" width="3.25" style="378" customWidth="1"/>
    <col min="11012" max="11012" width="4" style="378" customWidth="1"/>
    <col min="11013" max="11013" width="19.625" style="378" customWidth="1"/>
    <col min="11014" max="11014" width="3.625" style="378" customWidth="1"/>
    <col min="11015" max="11022" width="14.375" style="378" customWidth="1"/>
    <col min="11023" max="11264" width="9" style="378"/>
    <col min="11265" max="11265" width="3.625" style="378" customWidth="1"/>
    <col min="11266" max="11267" width="3.25" style="378" customWidth="1"/>
    <col min="11268" max="11268" width="4" style="378" customWidth="1"/>
    <col min="11269" max="11269" width="19.625" style="378" customWidth="1"/>
    <col min="11270" max="11270" width="3.625" style="378" customWidth="1"/>
    <col min="11271" max="11278" width="14.375" style="378" customWidth="1"/>
    <col min="11279" max="11520" width="9" style="378"/>
    <col min="11521" max="11521" width="3.625" style="378" customWidth="1"/>
    <col min="11522" max="11523" width="3.25" style="378" customWidth="1"/>
    <col min="11524" max="11524" width="4" style="378" customWidth="1"/>
    <col min="11525" max="11525" width="19.625" style="378" customWidth="1"/>
    <col min="11526" max="11526" width="3.625" style="378" customWidth="1"/>
    <col min="11527" max="11534" width="14.375" style="378" customWidth="1"/>
    <col min="11535" max="11776" width="9" style="378"/>
    <col min="11777" max="11777" width="3.625" style="378" customWidth="1"/>
    <col min="11778" max="11779" width="3.25" style="378" customWidth="1"/>
    <col min="11780" max="11780" width="4" style="378" customWidth="1"/>
    <col min="11781" max="11781" width="19.625" style="378" customWidth="1"/>
    <col min="11782" max="11782" width="3.625" style="378" customWidth="1"/>
    <col min="11783" max="11790" width="14.375" style="378" customWidth="1"/>
    <col min="11791" max="12032" width="9" style="378"/>
    <col min="12033" max="12033" width="3.625" style="378" customWidth="1"/>
    <col min="12034" max="12035" width="3.25" style="378" customWidth="1"/>
    <col min="12036" max="12036" width="4" style="378" customWidth="1"/>
    <col min="12037" max="12037" width="19.625" style="378" customWidth="1"/>
    <col min="12038" max="12038" width="3.625" style="378" customWidth="1"/>
    <col min="12039" max="12046" width="14.375" style="378" customWidth="1"/>
    <col min="12047" max="12288" width="9" style="378"/>
    <col min="12289" max="12289" width="3.625" style="378" customWidth="1"/>
    <col min="12290" max="12291" width="3.25" style="378" customWidth="1"/>
    <col min="12292" max="12292" width="4" style="378" customWidth="1"/>
    <col min="12293" max="12293" width="19.625" style="378" customWidth="1"/>
    <col min="12294" max="12294" width="3.625" style="378" customWidth="1"/>
    <col min="12295" max="12302" width="14.375" style="378" customWidth="1"/>
    <col min="12303" max="12544" width="9" style="378"/>
    <col min="12545" max="12545" width="3.625" style="378" customWidth="1"/>
    <col min="12546" max="12547" width="3.25" style="378" customWidth="1"/>
    <col min="12548" max="12548" width="4" style="378" customWidth="1"/>
    <col min="12549" max="12549" width="19.625" style="378" customWidth="1"/>
    <col min="12550" max="12550" width="3.625" style="378" customWidth="1"/>
    <col min="12551" max="12558" width="14.375" style="378" customWidth="1"/>
    <col min="12559" max="12800" width="9" style="378"/>
    <col min="12801" max="12801" width="3.625" style="378" customWidth="1"/>
    <col min="12802" max="12803" width="3.25" style="378" customWidth="1"/>
    <col min="12804" max="12804" width="4" style="378" customWidth="1"/>
    <col min="12805" max="12805" width="19.625" style="378" customWidth="1"/>
    <col min="12806" max="12806" width="3.625" style="378" customWidth="1"/>
    <col min="12807" max="12814" width="14.375" style="378" customWidth="1"/>
    <col min="12815" max="13056" width="9" style="378"/>
    <col min="13057" max="13057" width="3.625" style="378" customWidth="1"/>
    <col min="13058" max="13059" width="3.25" style="378" customWidth="1"/>
    <col min="13060" max="13060" width="4" style="378" customWidth="1"/>
    <col min="13061" max="13061" width="19.625" style="378" customWidth="1"/>
    <col min="13062" max="13062" width="3.625" style="378" customWidth="1"/>
    <col min="13063" max="13070" width="14.375" style="378" customWidth="1"/>
    <col min="13071" max="13312" width="9" style="378"/>
    <col min="13313" max="13313" width="3.625" style="378" customWidth="1"/>
    <col min="13314" max="13315" width="3.25" style="378" customWidth="1"/>
    <col min="13316" max="13316" width="4" style="378" customWidth="1"/>
    <col min="13317" max="13317" width="19.625" style="378" customWidth="1"/>
    <col min="13318" max="13318" width="3.625" style="378" customWidth="1"/>
    <col min="13319" max="13326" width="14.375" style="378" customWidth="1"/>
    <col min="13327" max="13568" width="9" style="378"/>
    <col min="13569" max="13569" width="3.625" style="378" customWidth="1"/>
    <col min="13570" max="13571" width="3.25" style="378" customWidth="1"/>
    <col min="13572" max="13572" width="4" style="378" customWidth="1"/>
    <col min="13573" max="13573" width="19.625" style="378" customWidth="1"/>
    <col min="13574" max="13574" width="3.625" style="378" customWidth="1"/>
    <col min="13575" max="13582" width="14.375" style="378" customWidth="1"/>
    <col min="13583" max="13824" width="9" style="378"/>
    <col min="13825" max="13825" width="3.625" style="378" customWidth="1"/>
    <col min="13826" max="13827" width="3.25" style="378" customWidth="1"/>
    <col min="13828" max="13828" width="4" style="378" customWidth="1"/>
    <col min="13829" max="13829" width="19.625" style="378" customWidth="1"/>
    <col min="13830" max="13830" width="3.625" style="378" customWidth="1"/>
    <col min="13831" max="13838" width="14.375" style="378" customWidth="1"/>
    <col min="13839" max="14080" width="9" style="378"/>
    <col min="14081" max="14081" width="3.625" style="378" customWidth="1"/>
    <col min="14082" max="14083" width="3.25" style="378" customWidth="1"/>
    <col min="14084" max="14084" width="4" style="378" customWidth="1"/>
    <col min="14085" max="14085" width="19.625" style="378" customWidth="1"/>
    <col min="14086" max="14086" width="3.625" style="378" customWidth="1"/>
    <col min="14087" max="14094" width="14.375" style="378" customWidth="1"/>
    <col min="14095" max="14336" width="9" style="378"/>
    <col min="14337" max="14337" width="3.625" style="378" customWidth="1"/>
    <col min="14338" max="14339" width="3.25" style="378" customWidth="1"/>
    <col min="14340" max="14340" width="4" style="378" customWidth="1"/>
    <col min="14341" max="14341" width="19.625" style="378" customWidth="1"/>
    <col min="14342" max="14342" width="3.625" style="378" customWidth="1"/>
    <col min="14343" max="14350" width="14.375" style="378" customWidth="1"/>
    <col min="14351" max="14592" width="9" style="378"/>
    <col min="14593" max="14593" width="3.625" style="378" customWidth="1"/>
    <col min="14594" max="14595" width="3.25" style="378" customWidth="1"/>
    <col min="14596" max="14596" width="4" style="378" customWidth="1"/>
    <col min="14597" max="14597" width="19.625" style="378" customWidth="1"/>
    <col min="14598" max="14598" width="3.625" style="378" customWidth="1"/>
    <col min="14599" max="14606" width="14.375" style="378" customWidth="1"/>
    <col min="14607" max="14848" width="9" style="378"/>
    <col min="14849" max="14849" width="3.625" style="378" customWidth="1"/>
    <col min="14850" max="14851" width="3.25" style="378" customWidth="1"/>
    <col min="14852" max="14852" width="4" style="378" customWidth="1"/>
    <col min="14853" max="14853" width="19.625" style="378" customWidth="1"/>
    <col min="14854" max="14854" width="3.625" style="378" customWidth="1"/>
    <col min="14855" max="14862" width="14.375" style="378" customWidth="1"/>
    <col min="14863" max="15104" width="9" style="378"/>
    <col min="15105" max="15105" width="3.625" style="378" customWidth="1"/>
    <col min="15106" max="15107" width="3.25" style="378" customWidth="1"/>
    <col min="15108" max="15108" width="4" style="378" customWidth="1"/>
    <col min="15109" max="15109" width="19.625" style="378" customWidth="1"/>
    <col min="15110" max="15110" width="3.625" style="378" customWidth="1"/>
    <col min="15111" max="15118" width="14.375" style="378" customWidth="1"/>
    <col min="15119" max="15360" width="9" style="378"/>
    <col min="15361" max="15361" width="3.625" style="378" customWidth="1"/>
    <col min="15362" max="15363" width="3.25" style="378" customWidth="1"/>
    <col min="15364" max="15364" width="4" style="378" customWidth="1"/>
    <col min="15365" max="15365" width="19.625" style="378" customWidth="1"/>
    <col min="15366" max="15366" width="3.625" style="378" customWidth="1"/>
    <col min="15367" max="15374" width="14.375" style="378" customWidth="1"/>
    <col min="15375" max="15616" width="9" style="378"/>
    <col min="15617" max="15617" width="3.625" style="378" customWidth="1"/>
    <col min="15618" max="15619" width="3.25" style="378" customWidth="1"/>
    <col min="15620" max="15620" width="4" style="378" customWidth="1"/>
    <col min="15621" max="15621" width="19.625" style="378" customWidth="1"/>
    <col min="15622" max="15622" width="3.625" style="378" customWidth="1"/>
    <col min="15623" max="15630" width="14.375" style="378" customWidth="1"/>
    <col min="15631" max="15872" width="9" style="378"/>
    <col min="15873" max="15873" width="3.625" style="378" customWidth="1"/>
    <col min="15874" max="15875" width="3.25" style="378" customWidth="1"/>
    <col min="15876" max="15876" width="4" style="378" customWidth="1"/>
    <col min="15877" max="15877" width="19.625" style="378" customWidth="1"/>
    <col min="15878" max="15878" width="3.625" style="378" customWidth="1"/>
    <col min="15879" max="15886" width="14.375" style="378" customWidth="1"/>
    <col min="15887" max="16128" width="9" style="378"/>
    <col min="16129" max="16129" width="3.625" style="378" customWidth="1"/>
    <col min="16130" max="16131" width="3.25" style="378" customWidth="1"/>
    <col min="16132" max="16132" width="4" style="378" customWidth="1"/>
    <col min="16133" max="16133" width="19.625" style="378" customWidth="1"/>
    <col min="16134" max="16134" width="3.625" style="378" customWidth="1"/>
    <col min="16135" max="16142" width="14.375" style="378" customWidth="1"/>
    <col min="16143" max="16384" width="9" style="378"/>
  </cols>
  <sheetData>
    <row r="1" spans="1:15" ht="18.75">
      <c r="A1" s="1017" t="s">
        <v>732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</row>
    <row r="2" spans="1:15" ht="7.5" customHeight="1">
      <c r="A2" s="1018"/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</row>
    <row r="3" spans="1:15">
      <c r="I3" s="183" t="s">
        <v>733</v>
      </c>
      <c r="J3" s="378" t="s">
        <v>734</v>
      </c>
    </row>
    <row r="4" spans="1:15" ht="7.5" customHeight="1" thickBot="1">
      <c r="O4" s="473"/>
    </row>
    <row r="5" spans="1:15" ht="10.5" customHeight="1">
      <c r="A5" s="202"/>
      <c r="B5" s="958"/>
      <c r="C5" s="958"/>
      <c r="D5" s="958"/>
      <c r="E5" s="958"/>
      <c r="F5" s="380"/>
      <c r="G5" s="381"/>
      <c r="H5" s="381"/>
      <c r="I5" s="381"/>
      <c r="J5" s="381"/>
      <c r="K5" s="381"/>
      <c r="L5" s="474"/>
      <c r="M5" s="381"/>
      <c r="N5" s="474"/>
      <c r="O5" s="1021" t="s">
        <v>735</v>
      </c>
    </row>
    <row r="6" spans="1:15" ht="14.25" customHeight="1">
      <c r="A6" s="1024" t="s">
        <v>735</v>
      </c>
      <c r="B6" s="1024"/>
      <c r="C6" s="1024"/>
      <c r="D6" s="1024"/>
      <c r="E6" s="1024"/>
      <c r="F6" s="963"/>
      <c r="G6" s="384" t="s">
        <v>264</v>
      </c>
      <c r="H6" s="384" t="s">
        <v>736</v>
      </c>
      <c r="I6" s="475" t="s">
        <v>688</v>
      </c>
      <c r="J6" s="475" t="s">
        <v>689</v>
      </c>
      <c r="K6" s="475" t="s">
        <v>690</v>
      </c>
      <c r="L6" s="475" t="s">
        <v>691</v>
      </c>
      <c r="M6" s="475" t="s">
        <v>692</v>
      </c>
      <c r="N6" s="213" t="s">
        <v>737</v>
      </c>
      <c r="O6" s="1022"/>
    </row>
    <row r="7" spans="1:15" ht="10.5" customHeight="1">
      <c r="A7" s="386"/>
      <c r="B7" s="960"/>
      <c r="C7" s="960"/>
      <c r="D7" s="960"/>
      <c r="E7" s="960"/>
      <c r="F7" s="387"/>
      <c r="G7" s="388"/>
      <c r="H7" s="388"/>
      <c r="I7" s="388"/>
      <c r="J7" s="388"/>
      <c r="K7" s="388"/>
      <c r="L7" s="476"/>
      <c r="M7" s="388"/>
      <c r="N7" s="476"/>
      <c r="O7" s="1023"/>
    </row>
    <row r="8" spans="1:15" s="479" customFormat="1" ht="14.25" customHeight="1">
      <c r="A8" s="961" t="s">
        <v>264</v>
      </c>
      <c r="B8" s="961"/>
      <c r="C8" s="961"/>
      <c r="D8" s="961"/>
      <c r="E8" s="961"/>
      <c r="F8" s="962"/>
      <c r="G8" s="477">
        <f>+G9+G16</f>
        <v>24639</v>
      </c>
      <c r="H8" s="477">
        <f t="shared" ref="H8:N8" si="0">+H9+H16</f>
        <v>9731</v>
      </c>
      <c r="I8" s="477">
        <f t="shared" si="0"/>
        <v>9710</v>
      </c>
      <c r="J8" s="477">
        <f t="shared" si="0"/>
        <v>3473</v>
      </c>
      <c r="K8" s="477">
        <f t="shared" si="0"/>
        <v>1113</v>
      </c>
      <c r="L8" s="477">
        <f t="shared" si="0"/>
        <v>397</v>
      </c>
      <c r="M8" s="477">
        <f t="shared" si="0"/>
        <v>143</v>
      </c>
      <c r="N8" s="477">
        <f t="shared" si="0"/>
        <v>72</v>
      </c>
      <c r="O8" s="478" t="s">
        <v>264</v>
      </c>
    </row>
    <row r="9" spans="1:15" s="479" customFormat="1" ht="14.25" customHeight="1">
      <c r="A9" s="1027" t="s">
        <v>738</v>
      </c>
      <c r="B9" s="1027"/>
      <c r="C9" s="1027"/>
      <c r="D9" s="1027"/>
      <c r="E9" s="1027"/>
      <c r="F9" s="1028"/>
      <c r="G9" s="477">
        <v>24569</v>
      </c>
      <c r="H9" s="477">
        <v>9688</v>
      </c>
      <c r="I9" s="477">
        <v>9690</v>
      </c>
      <c r="J9" s="477">
        <v>3472</v>
      </c>
      <c r="K9" s="477">
        <v>1111</v>
      </c>
      <c r="L9" s="477">
        <v>393</v>
      </c>
      <c r="M9" s="477">
        <v>143</v>
      </c>
      <c r="N9" s="477">
        <v>72</v>
      </c>
      <c r="O9" s="478" t="s">
        <v>739</v>
      </c>
    </row>
    <row r="10" spans="1:15" ht="14.25" customHeight="1">
      <c r="A10" s="392"/>
      <c r="B10" s="955" t="s">
        <v>647</v>
      </c>
      <c r="C10" s="955"/>
      <c r="D10" s="955"/>
      <c r="E10" s="955"/>
      <c r="F10" s="956"/>
      <c r="G10" s="480">
        <v>24367</v>
      </c>
      <c r="H10" s="480">
        <v>9555</v>
      </c>
      <c r="I10" s="480">
        <v>9638</v>
      </c>
      <c r="J10" s="480">
        <v>3460</v>
      </c>
      <c r="K10" s="480">
        <v>1109</v>
      </c>
      <c r="L10" s="480">
        <v>390</v>
      </c>
      <c r="M10" s="480">
        <v>143</v>
      </c>
      <c r="N10" s="480">
        <v>72</v>
      </c>
      <c r="O10" s="481" t="s">
        <v>647</v>
      </c>
    </row>
    <row r="11" spans="1:15" ht="14.25" customHeight="1">
      <c r="A11" s="392"/>
      <c r="B11" s="392"/>
      <c r="C11" s="955" t="s">
        <v>648</v>
      </c>
      <c r="D11" s="955"/>
      <c r="E11" s="955"/>
      <c r="F11" s="956"/>
      <c r="G11" s="480">
        <v>15213</v>
      </c>
      <c r="H11" s="480">
        <v>4184</v>
      </c>
      <c r="I11" s="480">
        <v>6767</v>
      </c>
      <c r="J11" s="480">
        <v>2772</v>
      </c>
      <c r="K11" s="480">
        <v>941</v>
      </c>
      <c r="L11" s="480">
        <v>351</v>
      </c>
      <c r="M11" s="480">
        <v>135</v>
      </c>
      <c r="N11" s="480">
        <v>63</v>
      </c>
      <c r="O11" s="481" t="s">
        <v>648</v>
      </c>
    </row>
    <row r="12" spans="1:15" ht="14.25" customHeight="1">
      <c r="A12" s="392"/>
      <c r="B12" s="392"/>
      <c r="C12" s="1019" t="s">
        <v>729</v>
      </c>
      <c r="D12" s="955"/>
      <c r="E12" s="955"/>
      <c r="F12" s="956"/>
      <c r="G12" s="480">
        <v>2720</v>
      </c>
      <c r="H12" s="480">
        <v>1303</v>
      </c>
      <c r="I12" s="480">
        <v>1147</v>
      </c>
      <c r="J12" s="480">
        <v>227</v>
      </c>
      <c r="K12" s="480">
        <v>36</v>
      </c>
      <c r="L12" s="480">
        <v>6</v>
      </c>
      <c r="M12" s="482">
        <v>0</v>
      </c>
      <c r="N12" s="480">
        <v>1</v>
      </c>
      <c r="O12" s="481" t="s">
        <v>740</v>
      </c>
    </row>
    <row r="13" spans="1:15" ht="14.25" customHeight="1">
      <c r="A13" s="392"/>
      <c r="B13" s="392"/>
      <c r="C13" s="955" t="s">
        <v>650</v>
      </c>
      <c r="D13" s="955"/>
      <c r="E13" s="955"/>
      <c r="F13" s="956"/>
      <c r="G13" s="480">
        <v>6381</v>
      </c>
      <c r="H13" s="480">
        <v>4036</v>
      </c>
      <c r="I13" s="480">
        <v>1706</v>
      </c>
      <c r="J13" s="480">
        <v>460</v>
      </c>
      <c r="K13" s="480">
        <v>132</v>
      </c>
      <c r="L13" s="480">
        <v>31</v>
      </c>
      <c r="M13" s="480">
        <v>8</v>
      </c>
      <c r="N13" s="480">
        <v>8</v>
      </c>
      <c r="O13" s="481" t="s">
        <v>650</v>
      </c>
    </row>
    <row r="14" spans="1:15" ht="14.25" customHeight="1">
      <c r="A14" s="392"/>
      <c r="B14" s="392"/>
      <c r="C14" s="955" t="s">
        <v>651</v>
      </c>
      <c r="D14" s="955"/>
      <c r="E14" s="955"/>
      <c r="F14" s="956"/>
      <c r="G14" s="480">
        <v>53</v>
      </c>
      <c r="H14" s="480">
        <v>32</v>
      </c>
      <c r="I14" s="480">
        <v>18</v>
      </c>
      <c r="J14" s="480">
        <v>1</v>
      </c>
      <c r="K14" s="482">
        <v>0</v>
      </c>
      <c r="L14" s="480">
        <v>2</v>
      </c>
      <c r="M14" s="482">
        <v>0</v>
      </c>
      <c r="N14" s="482">
        <v>0</v>
      </c>
      <c r="O14" s="481" t="s">
        <v>651</v>
      </c>
    </row>
    <row r="15" spans="1:15" ht="14.25" customHeight="1">
      <c r="A15" s="483"/>
      <c r="B15" s="959" t="s">
        <v>652</v>
      </c>
      <c r="C15" s="959"/>
      <c r="D15" s="959"/>
      <c r="E15" s="959"/>
      <c r="F15" s="956"/>
      <c r="G15" s="484">
        <v>202</v>
      </c>
      <c r="H15" s="484">
        <v>133</v>
      </c>
      <c r="I15" s="484">
        <v>52</v>
      </c>
      <c r="J15" s="484">
        <v>12</v>
      </c>
      <c r="K15" s="484">
        <v>2</v>
      </c>
      <c r="L15" s="484">
        <v>3</v>
      </c>
      <c r="M15" s="485">
        <v>0</v>
      </c>
      <c r="N15" s="485">
        <v>0</v>
      </c>
      <c r="O15" s="481" t="s">
        <v>652</v>
      </c>
    </row>
    <row r="16" spans="1:15" ht="14.25" customHeight="1" thickBot="1">
      <c r="A16" s="1025" t="s">
        <v>741</v>
      </c>
      <c r="B16" s="1025"/>
      <c r="C16" s="1025"/>
      <c r="D16" s="1025"/>
      <c r="E16" s="1025"/>
      <c r="F16" s="1026"/>
      <c r="G16" s="486">
        <v>70</v>
      </c>
      <c r="H16" s="486">
        <v>43</v>
      </c>
      <c r="I16" s="486">
        <v>20</v>
      </c>
      <c r="J16" s="486">
        <v>1</v>
      </c>
      <c r="K16" s="486">
        <v>2</v>
      </c>
      <c r="L16" s="486">
        <v>4</v>
      </c>
      <c r="M16" s="487">
        <v>0</v>
      </c>
      <c r="N16" s="487">
        <v>0</v>
      </c>
      <c r="O16" s="488" t="s">
        <v>742</v>
      </c>
    </row>
    <row r="17" spans="2:10" ht="5.45" customHeight="1"/>
    <row r="18" spans="2:10">
      <c r="B18" s="472" t="s">
        <v>743</v>
      </c>
    </row>
    <row r="23" spans="2:10">
      <c r="J23" s="209"/>
    </row>
  </sheetData>
  <mergeCells count="15">
    <mergeCell ref="C14:F14"/>
    <mergeCell ref="B15:F15"/>
    <mergeCell ref="A16:F16"/>
    <mergeCell ref="A8:F8"/>
    <mergeCell ref="A9:F9"/>
    <mergeCell ref="B10:F10"/>
    <mergeCell ref="C11:F11"/>
    <mergeCell ref="C12:F12"/>
    <mergeCell ref="C13:F13"/>
    <mergeCell ref="A1:N1"/>
    <mergeCell ref="A2:L2"/>
    <mergeCell ref="B5:E5"/>
    <mergeCell ref="O5:O7"/>
    <mergeCell ref="A6:F6"/>
    <mergeCell ref="B7:E7"/>
  </mergeCells>
  <phoneticPr fontId="2"/>
  <pageMargins left="0.78740157480314965" right="0.39370078740157483" top="0.78740157480314965" bottom="0.59055118110236227" header="0.51181102362204722" footer="0.51181102362204722"/>
  <pageSetup paperSize="9" scale="49" firstPageNumber="23" orientation="portrait" useFirstPageNumber="1" r:id="rId1"/>
  <headerFooter alignWithMargins="0">
    <evenHeader>&amp;L&amp;P　〔3〕国勢調査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2"/>
  <sheetViews>
    <sheetView view="pageBreakPreview" zoomScaleNormal="90" zoomScaleSheetLayoutView="100" workbookViewId="0">
      <selection activeCell="J53" sqref="J53"/>
    </sheetView>
  </sheetViews>
  <sheetFormatPr defaultRowHeight="12"/>
  <cols>
    <col min="1" max="1" width="2.375" style="133" customWidth="1"/>
    <col min="2" max="2" width="4.125" style="133" customWidth="1"/>
    <col min="3" max="3" width="4.5" style="133" bestFit="1" customWidth="1"/>
    <col min="4" max="4" width="3.375" style="133" bestFit="1" customWidth="1"/>
    <col min="5" max="5" width="4.5" style="133" bestFit="1" customWidth="1"/>
    <col min="6" max="7" width="3.125" style="133" customWidth="1"/>
    <col min="8" max="8" width="2.375" style="133" customWidth="1"/>
    <col min="9" max="10" width="10.625" style="133" customWidth="1"/>
    <col min="11" max="11" width="9.375" style="133" customWidth="1"/>
    <col min="12" max="13" width="4.375" style="133" customWidth="1"/>
    <col min="14" max="14" width="9.375" style="133" customWidth="1"/>
    <col min="15" max="15" width="8.625" style="133" customWidth="1"/>
    <col min="16" max="16384" width="9" style="133"/>
  </cols>
  <sheetData>
    <row r="1" spans="1:17" ht="20.25" customHeight="1">
      <c r="A1" s="375" t="s">
        <v>752</v>
      </c>
      <c r="C1" s="378"/>
    </row>
    <row r="2" spans="1:17" ht="22.5" customHeight="1">
      <c r="A2" s="376" t="s">
        <v>753</v>
      </c>
      <c r="C2" s="378"/>
    </row>
    <row r="3" spans="1:17" ht="6" customHeight="1">
      <c r="B3" s="375"/>
      <c r="C3" s="375"/>
    </row>
    <row r="4" spans="1:17" ht="15" customHeight="1">
      <c r="B4" s="378"/>
      <c r="C4" s="377" t="s">
        <v>754</v>
      </c>
    </row>
    <row r="5" spans="1:17" ht="6" customHeight="1" thickBot="1"/>
    <row r="6" spans="1:17" ht="15" customHeight="1">
      <c r="C6" s="202"/>
      <c r="D6" s="1029" t="s">
        <v>755</v>
      </c>
      <c r="E6" s="1029"/>
      <c r="F6" s="1029"/>
      <c r="G6" s="1029"/>
      <c r="H6" s="202"/>
      <c r="I6" s="1031" t="s">
        <v>578</v>
      </c>
      <c r="J6" s="1031" t="s">
        <v>581</v>
      </c>
      <c r="K6" s="1033" t="s">
        <v>756</v>
      </c>
      <c r="L6" s="1034"/>
      <c r="M6" s="1033" t="s">
        <v>757</v>
      </c>
      <c r="N6" s="958"/>
    </row>
    <row r="7" spans="1:17" ht="15" customHeight="1">
      <c r="C7" s="386"/>
      <c r="D7" s="1030"/>
      <c r="E7" s="1030"/>
      <c r="F7" s="1030"/>
      <c r="G7" s="1030"/>
      <c r="H7" s="386"/>
      <c r="I7" s="1032"/>
      <c r="J7" s="1032"/>
      <c r="K7" s="1035" t="s">
        <v>581</v>
      </c>
      <c r="L7" s="1036"/>
      <c r="M7" s="1035" t="s">
        <v>644</v>
      </c>
      <c r="N7" s="960"/>
    </row>
    <row r="8" spans="1:17" ht="15" customHeight="1">
      <c r="C8" s="961" t="s">
        <v>264</v>
      </c>
      <c r="D8" s="961"/>
      <c r="E8" s="961"/>
      <c r="F8" s="961"/>
      <c r="G8" s="961"/>
      <c r="H8" s="962"/>
      <c r="I8" s="489">
        <f>SUM(I9:I11,I15:I17)</f>
        <v>24639</v>
      </c>
      <c r="J8" s="490">
        <f>SUM(J9:J11,J15:J17)</f>
        <v>47395</v>
      </c>
      <c r="K8" s="1037">
        <f>SUM(K9:L11,K15:L17)</f>
        <v>33979</v>
      </c>
      <c r="L8" s="1037"/>
      <c r="M8" s="1038">
        <f t="shared" ref="M8:M16" si="0">J8/I8</f>
        <v>1.9235764438491822</v>
      </c>
      <c r="N8" s="1038"/>
    </row>
    <row r="9" spans="1:17" ht="16.5" customHeight="1">
      <c r="C9" s="392"/>
      <c r="D9" s="955" t="s">
        <v>758</v>
      </c>
      <c r="E9" s="955"/>
      <c r="F9" s="955"/>
      <c r="G9" s="955"/>
      <c r="H9" s="956"/>
      <c r="I9" s="393">
        <v>12737</v>
      </c>
      <c r="J9" s="393">
        <v>27959</v>
      </c>
      <c r="K9" s="1039">
        <v>18718</v>
      </c>
      <c r="L9" s="1039"/>
      <c r="M9" s="1040">
        <f t="shared" si="0"/>
        <v>2.1951008871790845</v>
      </c>
      <c r="N9" s="1040"/>
    </row>
    <row r="10" spans="1:17" ht="16.5" customHeight="1">
      <c r="C10" s="392"/>
      <c r="D10" s="955" t="s">
        <v>759</v>
      </c>
      <c r="E10" s="955"/>
      <c r="F10" s="955"/>
      <c r="G10" s="955"/>
      <c r="H10" s="956"/>
      <c r="I10" s="393">
        <v>2475</v>
      </c>
      <c r="J10" s="393">
        <v>4389</v>
      </c>
      <c r="K10" s="1039">
        <v>3396</v>
      </c>
      <c r="L10" s="1039"/>
      <c r="M10" s="1040">
        <f t="shared" si="0"/>
        <v>1.7733333333333334</v>
      </c>
      <c r="N10" s="1040"/>
    </row>
    <row r="11" spans="1:17" ht="16.5" customHeight="1">
      <c r="C11" s="392"/>
      <c r="D11" s="955" t="s">
        <v>760</v>
      </c>
      <c r="E11" s="955"/>
      <c r="F11" s="955"/>
      <c r="G11" s="955"/>
      <c r="H11" s="956"/>
      <c r="I11" s="393">
        <v>9320</v>
      </c>
      <c r="J11" s="393">
        <v>14863</v>
      </c>
      <c r="K11" s="1039">
        <v>11732</v>
      </c>
      <c r="L11" s="1039"/>
      <c r="M11" s="1040">
        <f t="shared" si="0"/>
        <v>1.5947424892703863</v>
      </c>
      <c r="N11" s="1040"/>
    </row>
    <row r="12" spans="1:17" ht="16.5" customHeight="1">
      <c r="C12" s="392"/>
      <c r="D12" s="392"/>
      <c r="E12" s="955" t="s">
        <v>761</v>
      </c>
      <c r="F12" s="955"/>
      <c r="G12" s="955"/>
      <c r="H12" s="956"/>
      <c r="I12" s="393">
        <v>1503</v>
      </c>
      <c r="J12" s="393">
        <v>2062</v>
      </c>
      <c r="K12" s="1039">
        <v>1737</v>
      </c>
      <c r="L12" s="1039"/>
      <c r="M12" s="1040">
        <f t="shared" si="0"/>
        <v>1.3719228210246175</v>
      </c>
      <c r="N12" s="1040"/>
    </row>
    <row r="13" spans="1:17" ht="16.5" customHeight="1">
      <c r="C13" s="392"/>
      <c r="D13" s="392"/>
      <c r="E13" s="955" t="s">
        <v>762</v>
      </c>
      <c r="F13" s="955"/>
      <c r="G13" s="955"/>
      <c r="H13" s="956"/>
      <c r="I13" s="393">
        <v>3872</v>
      </c>
      <c r="J13" s="393">
        <v>5743</v>
      </c>
      <c r="K13" s="1039">
        <v>4703</v>
      </c>
      <c r="L13" s="1039"/>
      <c r="M13" s="1040">
        <f t="shared" si="0"/>
        <v>1.4832128099173554</v>
      </c>
      <c r="N13" s="1040"/>
    </row>
    <row r="14" spans="1:17" ht="16.5" customHeight="1">
      <c r="C14" s="392"/>
      <c r="D14" s="392"/>
      <c r="E14" s="955" t="s">
        <v>763</v>
      </c>
      <c r="F14" s="955"/>
      <c r="G14" s="955"/>
      <c r="H14" s="956"/>
      <c r="I14" s="393">
        <v>3945</v>
      </c>
      <c r="J14" s="393">
        <v>7058</v>
      </c>
      <c r="K14" s="1039">
        <v>5292</v>
      </c>
      <c r="L14" s="1039"/>
      <c r="M14" s="1040">
        <f t="shared" si="0"/>
        <v>1.7891001267427122</v>
      </c>
      <c r="N14" s="1040"/>
      <c r="P14" s="376"/>
      <c r="Q14" s="376"/>
    </row>
    <row r="15" spans="1:17" ht="16.5" customHeight="1">
      <c r="C15" s="392"/>
      <c r="D15" s="959" t="s">
        <v>764</v>
      </c>
      <c r="E15" s="959"/>
      <c r="F15" s="959"/>
      <c r="G15" s="959"/>
      <c r="H15" s="956"/>
      <c r="I15" s="393">
        <v>37</v>
      </c>
      <c r="J15" s="393">
        <v>70</v>
      </c>
      <c r="K15" s="1041">
        <v>51</v>
      </c>
      <c r="L15" s="1041"/>
      <c r="M15" s="1040">
        <f t="shared" si="0"/>
        <v>1.8918918918918919</v>
      </c>
      <c r="N15" s="1040"/>
      <c r="P15" s="376"/>
      <c r="Q15" s="376"/>
    </row>
    <row r="16" spans="1:17" ht="16.5" customHeight="1">
      <c r="C16" s="1042" t="s">
        <v>765</v>
      </c>
      <c r="D16" s="1042"/>
      <c r="E16" s="1042"/>
      <c r="F16" s="1042"/>
      <c r="G16" s="1042"/>
      <c r="H16" s="1020"/>
      <c r="I16" s="393">
        <v>70</v>
      </c>
      <c r="J16" s="393">
        <v>114</v>
      </c>
      <c r="K16" s="1041">
        <v>82</v>
      </c>
      <c r="L16" s="1041"/>
      <c r="M16" s="1040">
        <f t="shared" si="0"/>
        <v>1.6285714285714286</v>
      </c>
      <c r="N16" s="1040"/>
      <c r="P16" s="376"/>
      <c r="Q16" s="376"/>
    </row>
    <row r="17" spans="3:17" ht="16.5" customHeight="1" thickBot="1">
      <c r="C17" s="1043" t="s">
        <v>766</v>
      </c>
      <c r="D17" s="1043"/>
      <c r="E17" s="1043"/>
      <c r="F17" s="1043"/>
      <c r="G17" s="1043"/>
      <c r="H17" s="1044"/>
      <c r="I17" s="396">
        <v>0</v>
      </c>
      <c r="J17" s="396">
        <v>0</v>
      </c>
      <c r="K17" s="1045">
        <v>0</v>
      </c>
      <c r="L17" s="1045"/>
      <c r="M17" s="1045">
        <v>0</v>
      </c>
      <c r="N17" s="1045"/>
      <c r="P17" s="376"/>
      <c r="Q17" s="376"/>
    </row>
    <row r="18" spans="3:17" ht="6" customHeight="1"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P18" s="378"/>
      <c r="Q18" s="378"/>
    </row>
    <row r="19" spans="3:17" ht="13.5" customHeight="1">
      <c r="C19" s="378"/>
      <c r="D19" s="378" t="s">
        <v>767</v>
      </c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P19" s="378"/>
      <c r="Q19" s="378"/>
    </row>
    <row r="20" spans="3:17" ht="13.5" customHeight="1">
      <c r="C20" s="378"/>
      <c r="D20" s="418" t="s">
        <v>588</v>
      </c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P20" s="379"/>
      <c r="Q20" s="379"/>
    </row>
    <row r="21" spans="3:17" ht="15" customHeight="1">
      <c r="P21" s="209"/>
      <c r="Q21" s="209"/>
    </row>
    <row r="22" spans="3:17" ht="15" customHeight="1">
      <c r="P22" s="150"/>
      <c r="Q22" s="150"/>
    </row>
    <row r="23" spans="3:17">
      <c r="P23" s="150"/>
      <c r="Q23" s="150"/>
    </row>
    <row r="24" spans="3:17" ht="13.5" customHeight="1">
      <c r="P24" s="150"/>
      <c r="Q24" s="150"/>
    </row>
    <row r="25" spans="3:17">
      <c r="P25" s="150"/>
      <c r="Q25" s="150"/>
    </row>
    <row r="26" spans="3:17" ht="13.5" customHeight="1">
      <c r="P26" s="150"/>
      <c r="Q26" s="150"/>
    </row>
    <row r="27" spans="3:17" ht="13.5" customHeight="1">
      <c r="P27" s="150"/>
      <c r="Q27" s="150"/>
    </row>
    <row r="28" spans="3:17" ht="13.5" customHeight="1">
      <c r="P28" s="150"/>
      <c r="Q28" s="150"/>
    </row>
    <row r="29" spans="3:17" ht="13.5" customHeight="1">
      <c r="P29" s="150"/>
      <c r="Q29" s="150"/>
    </row>
    <row r="30" spans="3:17" ht="11.1" customHeight="1">
      <c r="P30" s="150"/>
      <c r="Q30" s="150"/>
    </row>
    <row r="31" spans="3:17" ht="13.5" customHeight="1">
      <c r="P31" s="378"/>
      <c r="Q31" s="378"/>
    </row>
    <row r="32" spans="3:17" ht="13.5" customHeight="1"/>
  </sheetData>
  <mergeCells count="37">
    <mergeCell ref="C16:H16"/>
    <mergeCell ref="K16:L16"/>
    <mergeCell ref="M16:N16"/>
    <mergeCell ref="C17:H17"/>
    <mergeCell ref="K17:L17"/>
    <mergeCell ref="M17:N17"/>
    <mergeCell ref="E14:H14"/>
    <mergeCell ref="K14:L14"/>
    <mergeCell ref="M14:N14"/>
    <mergeCell ref="D15:H15"/>
    <mergeCell ref="K15:L15"/>
    <mergeCell ref="M15:N15"/>
    <mergeCell ref="E12:H12"/>
    <mergeCell ref="K12:L12"/>
    <mergeCell ref="M12:N12"/>
    <mergeCell ref="E13:H13"/>
    <mergeCell ref="K13:L13"/>
    <mergeCell ref="M13:N13"/>
    <mergeCell ref="D10:H10"/>
    <mergeCell ref="K10:L10"/>
    <mergeCell ref="M10:N10"/>
    <mergeCell ref="D11:H11"/>
    <mergeCell ref="K11:L11"/>
    <mergeCell ref="M11:N11"/>
    <mergeCell ref="C8:H8"/>
    <mergeCell ref="K8:L8"/>
    <mergeCell ref="M8:N8"/>
    <mergeCell ref="D9:H9"/>
    <mergeCell ref="K9:L9"/>
    <mergeCell ref="M9:N9"/>
    <mergeCell ref="D6:G7"/>
    <mergeCell ref="I6:I7"/>
    <mergeCell ref="J6:J7"/>
    <mergeCell ref="K6:L6"/>
    <mergeCell ref="M6:N6"/>
    <mergeCell ref="K7:L7"/>
    <mergeCell ref="M7:N7"/>
  </mergeCells>
  <phoneticPr fontId="2"/>
  <pageMargins left="0.78740157480314965" right="0.78740157480314965" top="0.98425196850393704" bottom="0.98425196850393704" header="0.51181102362204722" footer="0.51181102362204722"/>
  <pageSetup paperSize="9" firstPageNumber="46" orientation="portrait" useFirstPageNumber="1" r:id="rId1"/>
  <headerFooter alignWithMargins="0">
    <evenHeader>&amp;R&amp;10〔3〕国勢調査　&amp;P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2"/>
  <sheetViews>
    <sheetView view="pageBreakPreview" zoomScaleNormal="90" zoomScaleSheetLayoutView="100" workbookViewId="0">
      <selection activeCell="D13" sqref="D13"/>
    </sheetView>
  </sheetViews>
  <sheetFormatPr defaultRowHeight="12"/>
  <cols>
    <col min="1" max="1" width="2.625" style="133" customWidth="1"/>
    <col min="2" max="2" width="4" style="133" customWidth="1"/>
    <col min="3" max="3" width="13.625" style="133" customWidth="1"/>
    <col min="4" max="10" width="11.125" style="133" customWidth="1"/>
    <col min="11" max="11" width="9.375" style="133" customWidth="1"/>
    <col min="12" max="13" width="4.375" style="133" customWidth="1"/>
    <col min="14" max="14" width="9.375" style="133" customWidth="1"/>
    <col min="15" max="15" width="8.625" style="133" customWidth="1"/>
    <col min="16" max="16" width="9.375" style="133" customWidth="1"/>
    <col min="17" max="18" width="4.75" style="133" customWidth="1"/>
    <col min="19" max="25" width="9.625" style="133" customWidth="1"/>
    <col min="26" max="16384" width="9" style="133"/>
  </cols>
  <sheetData>
    <row r="1" spans="1:12" ht="18.75">
      <c r="A1" s="857" t="s">
        <v>768</v>
      </c>
      <c r="B1" s="857"/>
      <c r="C1" s="857"/>
      <c r="D1" s="857"/>
      <c r="E1" s="857"/>
      <c r="F1" s="857"/>
      <c r="G1" s="857"/>
      <c r="H1" s="857"/>
      <c r="I1" s="134"/>
      <c r="J1" s="134"/>
    </row>
    <row r="2" spans="1:12" ht="11.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376"/>
      <c r="L2" s="376"/>
    </row>
    <row r="3" spans="1:12">
      <c r="A3" s="972" t="s">
        <v>769</v>
      </c>
      <c r="B3" s="972"/>
      <c r="C3" s="972"/>
      <c r="D3" s="972"/>
      <c r="E3" s="972"/>
      <c r="F3" s="972"/>
      <c r="G3" s="972"/>
      <c r="H3" s="972"/>
      <c r="I3" s="150"/>
      <c r="J3" s="150"/>
      <c r="K3" s="378"/>
      <c r="L3" s="378"/>
    </row>
    <row r="4" spans="1:12" ht="12.75" thickBot="1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379"/>
      <c r="L4" s="379"/>
    </row>
    <row r="5" spans="1:12" ht="12" customHeight="1">
      <c r="A5" s="839" t="s">
        <v>770</v>
      </c>
      <c r="B5" s="839"/>
      <c r="C5" s="849"/>
      <c r="D5" s="973" t="s">
        <v>133</v>
      </c>
      <c r="E5" s="841" t="s">
        <v>140</v>
      </c>
      <c r="F5" s="841" t="s">
        <v>150</v>
      </c>
      <c r="G5" s="841" t="s">
        <v>156</v>
      </c>
      <c r="H5" s="841" t="s">
        <v>162</v>
      </c>
      <c r="I5" s="841" t="s">
        <v>771</v>
      </c>
      <c r="J5" s="491" t="s">
        <v>772</v>
      </c>
      <c r="K5" s="209"/>
      <c r="L5" s="209"/>
    </row>
    <row r="6" spans="1:12">
      <c r="A6" s="840"/>
      <c r="B6" s="840"/>
      <c r="C6" s="851"/>
      <c r="D6" s="975"/>
      <c r="E6" s="842"/>
      <c r="F6" s="842"/>
      <c r="G6" s="842"/>
      <c r="H6" s="842"/>
      <c r="I6" s="842"/>
      <c r="J6" s="492" t="s">
        <v>773</v>
      </c>
      <c r="K6" s="150"/>
      <c r="L6" s="150"/>
    </row>
    <row r="7" spans="1:12" ht="13.5" customHeight="1">
      <c r="A7" s="1046" t="s">
        <v>774</v>
      </c>
      <c r="B7" s="1046"/>
      <c r="C7" s="1047"/>
      <c r="D7" s="493">
        <f>+D8+D9</f>
        <v>9731</v>
      </c>
      <c r="E7" s="493">
        <f t="shared" ref="E7:J7" si="0">+E8+E9</f>
        <v>1853</v>
      </c>
      <c r="F7" s="493">
        <f t="shared" si="0"/>
        <v>2437</v>
      </c>
      <c r="G7" s="493">
        <f t="shared" si="0"/>
        <v>2243</v>
      </c>
      <c r="H7" s="493">
        <f t="shared" si="0"/>
        <v>1814</v>
      </c>
      <c r="I7" s="493">
        <f t="shared" si="0"/>
        <v>1384</v>
      </c>
      <c r="J7" s="493">
        <f t="shared" si="0"/>
        <v>11182</v>
      </c>
      <c r="K7" s="150"/>
      <c r="L7" s="150"/>
    </row>
    <row r="8" spans="1:12" ht="13.5" customHeight="1">
      <c r="A8" s="150"/>
      <c r="B8" s="150"/>
      <c r="C8" s="494" t="s">
        <v>7</v>
      </c>
      <c r="D8" s="493">
        <f>SUM(E8:I8)</f>
        <v>3857</v>
      </c>
      <c r="E8" s="495">
        <v>1092</v>
      </c>
      <c r="F8" s="495">
        <v>1161</v>
      </c>
      <c r="G8" s="495">
        <v>774</v>
      </c>
      <c r="H8" s="495">
        <v>501</v>
      </c>
      <c r="I8" s="495">
        <v>329</v>
      </c>
      <c r="J8" s="495">
        <v>4753</v>
      </c>
      <c r="K8" s="150"/>
      <c r="L8" s="150"/>
    </row>
    <row r="9" spans="1:12" ht="13.5" customHeight="1" thickBot="1">
      <c r="A9" s="162"/>
      <c r="B9" s="162"/>
      <c r="C9" s="496" t="s">
        <v>8</v>
      </c>
      <c r="D9" s="497">
        <f>SUM(E9:I9)</f>
        <v>5874</v>
      </c>
      <c r="E9" s="498">
        <v>761</v>
      </c>
      <c r="F9" s="498">
        <v>1276</v>
      </c>
      <c r="G9" s="498">
        <v>1469</v>
      </c>
      <c r="H9" s="498">
        <v>1313</v>
      </c>
      <c r="I9" s="498">
        <v>1055</v>
      </c>
      <c r="J9" s="498">
        <v>6429</v>
      </c>
      <c r="K9" s="150"/>
      <c r="L9" s="150"/>
    </row>
    <row r="10" spans="1:12" ht="13.5" customHeight="1">
      <c r="B10" s="133" t="s">
        <v>775</v>
      </c>
      <c r="K10" s="150"/>
      <c r="L10" s="150"/>
    </row>
    <row r="11" spans="1:12" ht="13.5" customHeight="1">
      <c r="B11" s="418" t="s">
        <v>170</v>
      </c>
      <c r="C11" s="418"/>
      <c r="K11" s="150"/>
      <c r="L11" s="150"/>
    </row>
    <row r="12" spans="1:12" ht="13.5" customHeight="1">
      <c r="K12" s="150"/>
      <c r="L12" s="150"/>
    </row>
    <row r="13" spans="1:12" ht="14.25" customHeight="1">
      <c r="K13" s="150"/>
      <c r="L13" s="150"/>
    </row>
    <row r="14" spans="1:12">
      <c r="K14" s="150"/>
      <c r="L14" s="150"/>
    </row>
    <row r="15" spans="1:12">
      <c r="K15" s="378"/>
      <c r="L15" s="378"/>
    </row>
    <row r="22" ht="12" customHeight="1"/>
  </sheetData>
  <mergeCells count="10">
    <mergeCell ref="I5:I6"/>
    <mergeCell ref="A7:C7"/>
    <mergeCell ref="A1:H1"/>
    <mergeCell ref="A3:H3"/>
    <mergeCell ref="A5:C6"/>
    <mergeCell ref="D5:D6"/>
    <mergeCell ref="E5:E6"/>
    <mergeCell ref="F5:F6"/>
    <mergeCell ref="G5:G6"/>
    <mergeCell ref="H5:H6"/>
  </mergeCells>
  <phoneticPr fontId="2"/>
  <pageMargins left="0.78740157480314965" right="0.78740157480314965" top="0.98425196850393704" bottom="0.98425196850393704" header="0.51181102362204722" footer="0.51181102362204722"/>
  <pageSetup paperSize="9" scale="79" firstPageNumber="46" orientation="portrait" useFirstPageNumber="1" r:id="rId1"/>
  <headerFooter alignWithMargins="0">
    <evenHeader>&amp;R&amp;10〔3〕国勢調査　&amp;P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1"/>
  <sheetViews>
    <sheetView view="pageBreakPreview" zoomScale="130" zoomScaleNormal="100" zoomScaleSheetLayoutView="130" workbookViewId="0">
      <selection activeCell="Q3" sqref="Q3"/>
    </sheetView>
  </sheetViews>
  <sheetFormatPr defaultRowHeight="12"/>
  <cols>
    <col min="1" max="3" width="3.875" style="133" customWidth="1"/>
    <col min="4" max="4" width="12.125" style="133" customWidth="1"/>
    <col min="5" max="7" width="3.5" style="133" customWidth="1"/>
    <col min="8" max="13" width="10.5" style="133" customWidth="1"/>
    <col min="14" max="23" width="8.875" style="133" customWidth="1"/>
    <col min="24" max="24" width="1.375" style="133" customWidth="1"/>
    <col min="25" max="16384" width="9" style="133"/>
  </cols>
  <sheetData>
    <row r="1" spans="1:26" s="378" customFormat="1" ht="19.5" customHeight="1">
      <c r="A1" s="857" t="s">
        <v>1184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133"/>
      <c r="R1" s="133"/>
      <c r="S1" s="133"/>
      <c r="T1" s="133"/>
      <c r="U1" s="133"/>
      <c r="V1" s="133"/>
      <c r="W1" s="133"/>
      <c r="X1" s="499"/>
      <c r="Y1" s="499"/>
      <c r="Z1" s="499"/>
    </row>
    <row r="2" spans="1:26" s="378" customFormat="1" ht="14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500"/>
    </row>
    <row r="3" spans="1:26" s="378" customFormat="1" ht="14.25" customHeight="1">
      <c r="A3" s="858" t="s">
        <v>769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133"/>
      <c r="R3" s="133"/>
      <c r="S3" s="133"/>
      <c r="T3" s="133"/>
      <c r="U3" s="133"/>
      <c r="V3" s="133"/>
      <c r="W3" s="133"/>
      <c r="X3" s="500"/>
    </row>
    <row r="4" spans="1:26" s="378" customFormat="1" ht="14.25" customHeight="1" thickBot="1">
      <c r="A4" s="971"/>
      <c r="B4" s="971"/>
      <c r="C4" s="971"/>
      <c r="D4" s="971"/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971"/>
      <c r="P4" s="971"/>
      <c r="Q4" s="133"/>
      <c r="R4" s="133"/>
      <c r="S4" s="133"/>
      <c r="T4" s="133"/>
      <c r="U4" s="133"/>
      <c r="V4" s="133"/>
      <c r="W4" s="133"/>
      <c r="X4" s="500"/>
    </row>
    <row r="5" spans="1:26" s="378" customFormat="1" ht="22.5" customHeight="1">
      <c r="A5" s="166"/>
      <c r="B5" s="1049" t="s">
        <v>776</v>
      </c>
      <c r="C5" s="1049"/>
      <c r="D5" s="1049"/>
      <c r="E5" s="1049"/>
      <c r="F5" s="501"/>
      <c r="G5" s="502"/>
      <c r="H5" s="1051" t="s">
        <v>777</v>
      </c>
      <c r="I5" s="1051"/>
      <c r="J5" s="1051"/>
      <c r="K5" s="1051"/>
      <c r="L5" s="1051"/>
      <c r="M5" s="1051"/>
      <c r="N5" s="1051"/>
      <c r="O5" s="1052"/>
      <c r="P5" s="1053" t="s">
        <v>778</v>
      </c>
      <c r="Q5" s="133"/>
      <c r="R5" s="133"/>
      <c r="S5" s="133"/>
      <c r="T5" s="133"/>
      <c r="U5" s="133"/>
      <c r="V5" s="133"/>
      <c r="W5" s="133"/>
      <c r="X5" s="500"/>
    </row>
    <row r="6" spans="1:26" s="479" customFormat="1" ht="22.5" customHeight="1">
      <c r="A6" s="503"/>
      <c r="B6" s="1050"/>
      <c r="C6" s="1050"/>
      <c r="D6" s="1050"/>
      <c r="E6" s="1050"/>
      <c r="F6" s="504"/>
      <c r="G6" s="505"/>
      <c r="H6" s="506" t="s">
        <v>779</v>
      </c>
      <c r="I6" s="506" t="s">
        <v>780</v>
      </c>
      <c r="J6" s="226" t="s">
        <v>136</v>
      </c>
      <c r="K6" s="226" t="s">
        <v>140</v>
      </c>
      <c r="L6" s="226" t="s">
        <v>150</v>
      </c>
      <c r="M6" s="226" t="s">
        <v>156</v>
      </c>
      <c r="N6" s="227" t="s">
        <v>162</v>
      </c>
      <c r="O6" s="227" t="s">
        <v>771</v>
      </c>
      <c r="P6" s="1054"/>
      <c r="Q6" s="133"/>
      <c r="R6" s="133"/>
      <c r="S6" s="133"/>
      <c r="T6" s="133"/>
      <c r="U6" s="133"/>
      <c r="V6" s="133"/>
      <c r="W6" s="133"/>
      <c r="X6" s="500"/>
    </row>
    <row r="7" spans="1:26" s="378" customFormat="1" ht="15.75" customHeight="1">
      <c r="A7" s="507"/>
      <c r="B7" s="818" t="s">
        <v>6</v>
      </c>
      <c r="C7" s="818"/>
      <c r="D7" s="818"/>
      <c r="E7" s="818"/>
      <c r="F7" s="819"/>
      <c r="G7" s="508"/>
      <c r="H7" s="509">
        <f>SUM(H8:H14)</f>
        <v>10466</v>
      </c>
      <c r="I7" s="509">
        <f t="shared" ref="I7:O7" si="0">SUM(I8:I14)</f>
        <v>3569</v>
      </c>
      <c r="J7" s="509">
        <f>SUM(J8:J14)</f>
        <v>944</v>
      </c>
      <c r="K7" s="509">
        <f t="shared" si="0"/>
        <v>1398</v>
      </c>
      <c r="L7" s="509">
        <f t="shared" si="0"/>
        <v>1859</v>
      </c>
      <c r="M7" s="509">
        <f t="shared" si="0"/>
        <v>1588</v>
      </c>
      <c r="N7" s="509">
        <f t="shared" si="0"/>
        <v>838</v>
      </c>
      <c r="O7" s="509">
        <f t="shared" si="0"/>
        <v>270</v>
      </c>
      <c r="P7" s="509">
        <f>SUM(P8:P14)</f>
        <v>5953</v>
      </c>
      <c r="Q7" s="254"/>
      <c r="R7" s="254"/>
      <c r="S7" s="254"/>
      <c r="T7" s="254"/>
      <c r="U7" s="254"/>
      <c r="V7" s="254"/>
      <c r="W7" s="254"/>
      <c r="X7" s="500"/>
    </row>
    <row r="8" spans="1:26" s="378" customFormat="1" ht="15.75" customHeight="1">
      <c r="A8" s="507"/>
      <c r="B8" s="1048" t="s">
        <v>781</v>
      </c>
      <c r="C8" s="1048"/>
      <c r="D8" s="167" t="s">
        <v>782</v>
      </c>
      <c r="E8" s="456" t="s">
        <v>783</v>
      </c>
      <c r="F8" s="511"/>
      <c r="G8" s="508"/>
      <c r="H8" s="509">
        <f>SUM(I8:O8)</f>
        <v>3121</v>
      </c>
      <c r="I8" s="512">
        <v>2997</v>
      </c>
      <c r="J8" s="512">
        <v>86</v>
      </c>
      <c r="K8" s="512">
        <v>23</v>
      </c>
      <c r="L8" s="512">
        <v>13</v>
      </c>
      <c r="M8" s="512">
        <v>2</v>
      </c>
      <c r="N8" s="454">
        <v>0</v>
      </c>
      <c r="O8" s="454">
        <v>0</v>
      </c>
      <c r="P8" s="512">
        <v>38</v>
      </c>
      <c r="Q8" s="254"/>
      <c r="R8" s="254"/>
      <c r="S8" s="254"/>
      <c r="T8" s="254"/>
      <c r="U8" s="254"/>
      <c r="V8" s="254"/>
      <c r="W8" s="254"/>
      <c r="X8" s="500"/>
    </row>
    <row r="9" spans="1:26" s="378" customFormat="1" ht="15.75" customHeight="1">
      <c r="A9" s="507"/>
      <c r="B9" s="456"/>
      <c r="C9" s="456"/>
      <c r="D9" s="167" t="s">
        <v>784</v>
      </c>
      <c r="E9" s="456" t="s">
        <v>785</v>
      </c>
      <c r="F9" s="511"/>
      <c r="G9" s="150"/>
      <c r="H9" s="509">
        <f t="shared" ref="H9:H14" si="1">SUM(I9:O9)</f>
        <v>851</v>
      </c>
      <c r="I9" s="512">
        <v>368</v>
      </c>
      <c r="J9" s="512">
        <v>362</v>
      </c>
      <c r="K9" s="512">
        <v>83</v>
      </c>
      <c r="L9" s="512">
        <v>29</v>
      </c>
      <c r="M9" s="512">
        <v>7</v>
      </c>
      <c r="N9" s="512">
        <v>2</v>
      </c>
      <c r="O9" s="454">
        <v>0</v>
      </c>
      <c r="P9" s="512">
        <v>121</v>
      </c>
      <c r="Q9" s="133"/>
      <c r="R9" s="133"/>
      <c r="S9" s="254"/>
      <c r="T9" s="254"/>
      <c r="U9" s="254"/>
      <c r="V9" s="254"/>
      <c r="W9" s="254"/>
      <c r="X9" s="500"/>
    </row>
    <row r="10" spans="1:26" s="378" customFormat="1" ht="15.75" customHeight="1">
      <c r="A10" s="150"/>
      <c r="D10" s="167" t="s">
        <v>786</v>
      </c>
      <c r="E10" s="456"/>
      <c r="F10" s="403"/>
      <c r="G10" s="150"/>
      <c r="H10" s="509">
        <f t="shared" si="1"/>
        <v>1229</v>
      </c>
      <c r="I10" s="512">
        <v>128</v>
      </c>
      <c r="J10" s="512">
        <v>349</v>
      </c>
      <c r="K10" s="512">
        <v>554</v>
      </c>
      <c r="L10" s="512">
        <v>155</v>
      </c>
      <c r="M10" s="512">
        <v>39</v>
      </c>
      <c r="N10" s="512">
        <v>4</v>
      </c>
      <c r="O10" s="454">
        <v>0</v>
      </c>
      <c r="P10" s="512">
        <v>752</v>
      </c>
      <c r="Q10" s="133"/>
      <c r="R10" s="133"/>
      <c r="S10" s="133"/>
      <c r="T10" s="133"/>
      <c r="U10" s="133"/>
      <c r="V10" s="133"/>
      <c r="W10" s="133"/>
      <c r="X10" s="500"/>
    </row>
    <row r="11" spans="1:26" s="378" customFormat="1" ht="15.75" customHeight="1">
      <c r="A11" s="150"/>
      <c r="B11" s="150"/>
      <c r="C11" s="167"/>
      <c r="D11" s="167" t="s">
        <v>787</v>
      </c>
      <c r="E11" s="150"/>
      <c r="F11" s="403"/>
      <c r="G11" s="150"/>
      <c r="H11" s="509">
        <f t="shared" si="1"/>
        <v>1787</v>
      </c>
      <c r="I11" s="512">
        <v>58</v>
      </c>
      <c r="J11" s="512">
        <v>113</v>
      </c>
      <c r="K11" s="512">
        <v>611</v>
      </c>
      <c r="L11" s="512">
        <v>853</v>
      </c>
      <c r="M11" s="512">
        <v>125</v>
      </c>
      <c r="N11" s="512">
        <v>20</v>
      </c>
      <c r="O11" s="512">
        <v>7</v>
      </c>
      <c r="P11" s="512">
        <v>1616</v>
      </c>
      <c r="Q11" s="133"/>
      <c r="R11" s="133"/>
      <c r="S11" s="133"/>
      <c r="T11" s="133"/>
      <c r="U11" s="133"/>
      <c r="V11" s="133"/>
      <c r="W11" s="133"/>
      <c r="X11" s="500"/>
    </row>
    <row r="12" spans="1:26" s="378" customFormat="1" ht="15.75" customHeight="1">
      <c r="A12" s="150"/>
      <c r="B12" s="150"/>
      <c r="C12" s="167"/>
      <c r="D12" s="167" t="s">
        <v>788</v>
      </c>
      <c r="E12" s="150"/>
      <c r="F12" s="403"/>
      <c r="G12" s="150"/>
      <c r="H12" s="509">
        <f t="shared" si="1"/>
        <v>1639</v>
      </c>
      <c r="I12" s="512">
        <v>12</v>
      </c>
      <c r="J12" s="512">
        <v>24</v>
      </c>
      <c r="K12" s="512">
        <v>111</v>
      </c>
      <c r="L12" s="512">
        <v>681</v>
      </c>
      <c r="M12" s="512">
        <v>691</v>
      </c>
      <c r="N12" s="512">
        <v>110</v>
      </c>
      <c r="O12" s="512">
        <v>10</v>
      </c>
      <c r="P12" s="512">
        <v>1603</v>
      </c>
      <c r="Q12" s="133"/>
      <c r="R12" s="133"/>
      <c r="S12" s="133"/>
      <c r="T12" s="133"/>
      <c r="U12" s="133"/>
      <c r="V12" s="133"/>
      <c r="W12" s="133"/>
      <c r="X12" s="500"/>
    </row>
    <row r="13" spans="1:26" s="378" customFormat="1" ht="15.75" customHeight="1">
      <c r="A13" s="150"/>
      <c r="B13" s="150"/>
      <c r="C13" s="150"/>
      <c r="D13" s="167" t="s">
        <v>789</v>
      </c>
      <c r="E13" s="150"/>
      <c r="F13" s="403"/>
      <c r="G13" s="150"/>
      <c r="H13" s="509">
        <f t="shared" si="1"/>
        <v>1196</v>
      </c>
      <c r="I13" s="512">
        <v>4</v>
      </c>
      <c r="J13" s="512">
        <v>9</v>
      </c>
      <c r="K13" s="512">
        <v>15</v>
      </c>
      <c r="L13" s="512">
        <v>119</v>
      </c>
      <c r="M13" s="512">
        <v>610</v>
      </c>
      <c r="N13" s="512">
        <v>400</v>
      </c>
      <c r="O13" s="512">
        <v>39</v>
      </c>
      <c r="P13" s="512">
        <v>1183</v>
      </c>
      <c r="Q13" s="133"/>
      <c r="R13" s="133"/>
      <c r="S13" s="133"/>
      <c r="T13" s="133"/>
      <c r="U13" s="133"/>
      <c r="V13" s="133"/>
      <c r="W13" s="133"/>
      <c r="X13" s="500"/>
    </row>
    <row r="14" spans="1:26" s="378" customFormat="1" ht="15.75" customHeight="1">
      <c r="A14" s="150"/>
      <c r="B14" s="150"/>
      <c r="C14" s="150"/>
      <c r="D14" s="167" t="s">
        <v>790</v>
      </c>
      <c r="E14" s="456" t="s">
        <v>791</v>
      </c>
      <c r="F14" s="403"/>
      <c r="G14" s="150"/>
      <c r="H14" s="509">
        <f t="shared" si="1"/>
        <v>643</v>
      </c>
      <c r="I14" s="512">
        <v>2</v>
      </c>
      <c r="J14" s="512">
        <v>1</v>
      </c>
      <c r="K14" s="512">
        <v>1</v>
      </c>
      <c r="L14" s="512">
        <v>9</v>
      </c>
      <c r="M14" s="512">
        <v>114</v>
      </c>
      <c r="N14" s="512">
        <v>302</v>
      </c>
      <c r="O14" s="512">
        <v>214</v>
      </c>
      <c r="P14" s="512">
        <v>640</v>
      </c>
      <c r="Q14" s="133"/>
      <c r="R14" s="133"/>
      <c r="S14" s="133"/>
      <c r="T14" s="133"/>
      <c r="U14" s="133"/>
      <c r="V14" s="133"/>
      <c r="W14" s="133"/>
      <c r="X14" s="500"/>
    </row>
    <row r="15" spans="1:26" s="378" customFormat="1" ht="15" customHeight="1">
      <c r="A15" s="150"/>
      <c r="B15" s="150" t="s">
        <v>792</v>
      </c>
      <c r="C15" s="150"/>
      <c r="D15" s="133"/>
      <c r="E15" s="133"/>
      <c r="F15" s="403"/>
      <c r="G15" s="150"/>
      <c r="H15" s="509"/>
      <c r="I15" s="512"/>
      <c r="J15" s="512"/>
      <c r="K15" s="512"/>
      <c r="L15" s="512"/>
      <c r="M15" s="512"/>
      <c r="N15" s="512"/>
      <c r="O15" s="512"/>
      <c r="P15" s="512"/>
      <c r="Q15" s="133"/>
      <c r="R15" s="133"/>
      <c r="S15" s="133"/>
      <c r="T15" s="133"/>
      <c r="U15" s="133"/>
      <c r="V15" s="133"/>
      <c r="W15" s="133"/>
      <c r="X15" s="500"/>
    </row>
    <row r="16" spans="1:26" s="378" customFormat="1" ht="15" customHeight="1" thickBot="1">
      <c r="A16" s="162"/>
      <c r="B16" s="162"/>
      <c r="C16" s="162"/>
      <c r="D16" s="513" t="s">
        <v>793</v>
      </c>
      <c r="E16" s="514" t="s">
        <v>794</v>
      </c>
      <c r="F16" s="515"/>
      <c r="G16" s="460"/>
      <c r="H16" s="516">
        <f>SUM(I16:O16)</f>
        <v>6494</v>
      </c>
      <c r="I16" s="517">
        <v>204</v>
      </c>
      <c r="J16" s="517">
        <v>496</v>
      </c>
      <c r="K16" s="517">
        <v>1292</v>
      </c>
      <c r="L16" s="517">
        <v>1817</v>
      </c>
      <c r="M16" s="517">
        <v>1579</v>
      </c>
      <c r="N16" s="517">
        <v>836</v>
      </c>
      <c r="O16" s="517">
        <v>270</v>
      </c>
      <c r="P16" s="517">
        <v>5794</v>
      </c>
      <c r="Q16" s="133"/>
      <c r="R16" s="133"/>
      <c r="S16" s="133"/>
      <c r="T16" s="133"/>
      <c r="U16" s="133"/>
      <c r="V16" s="133"/>
      <c r="W16" s="133"/>
      <c r="X16" s="500"/>
    </row>
    <row r="17" spans="1:26" s="519" customFormat="1" ht="23.25" customHeight="1">
      <c r="A17" s="133"/>
      <c r="B17" s="418" t="s">
        <v>170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518"/>
      <c r="R17" s="518"/>
      <c r="S17" s="133"/>
      <c r="T17" s="133"/>
      <c r="U17" s="133"/>
      <c r="V17" s="133"/>
      <c r="W17" s="133"/>
      <c r="X17" s="500"/>
    </row>
    <row r="18" spans="1:26" s="519" customFormat="1" ht="13.5" customHeight="1">
      <c r="A18" s="209"/>
      <c r="N18" s="520"/>
      <c r="O18" s="518"/>
      <c r="P18" s="518"/>
      <c r="Q18" s="518"/>
      <c r="R18" s="518"/>
      <c r="S18" s="518"/>
      <c r="T18" s="518"/>
      <c r="U18" s="518"/>
      <c r="V18" s="518"/>
      <c r="W18" s="518"/>
      <c r="X18" s="500"/>
    </row>
    <row r="19" spans="1:26" s="519" customFormat="1" ht="14.2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520"/>
      <c r="O19" s="520"/>
      <c r="P19" s="518"/>
      <c r="S19" s="518"/>
      <c r="T19" s="518"/>
      <c r="U19" s="518"/>
      <c r="V19" s="518"/>
      <c r="W19" s="518"/>
      <c r="X19" s="500"/>
    </row>
    <row r="20" spans="1:26" s="519" customFormat="1" ht="13.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X20" s="521"/>
    </row>
    <row r="21" spans="1:26" s="522" customForma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519"/>
      <c r="O21" s="519"/>
      <c r="P21" s="519"/>
      <c r="Q21" s="133"/>
      <c r="R21" s="133"/>
      <c r="S21" s="519"/>
      <c r="T21" s="519"/>
      <c r="U21" s="519"/>
      <c r="V21" s="519"/>
      <c r="W21" s="519"/>
      <c r="X21" s="521"/>
    </row>
    <row r="22" spans="1:26" s="522" customForma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521"/>
    </row>
    <row r="23" spans="1:26" s="519" customFormat="1" ht="1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500"/>
    </row>
    <row r="24" spans="1:26" s="519" customFormat="1" ht="1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50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500"/>
    </row>
    <row r="25" spans="1:26" s="519" customFormat="1" ht="1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500"/>
      <c r="Y25" s="500"/>
    </row>
    <row r="26" spans="1:26" s="519" customFormat="1" ht="15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500"/>
      <c r="Y26" s="500"/>
      <c r="Z26" s="500"/>
    </row>
    <row r="27" spans="1:26" s="519" customForma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</row>
    <row r="28" spans="1:26" s="518" customForma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</row>
    <row r="29" spans="1:26" s="518" customForma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  <row r="30" spans="1:26" s="519" customFormat="1" ht="14.2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</row>
    <row r="31" spans="1:26" s="519" customFormat="1" ht="14.2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</row>
  </sheetData>
  <mergeCells count="8">
    <mergeCell ref="B7:F7"/>
    <mergeCell ref="B8:C8"/>
    <mergeCell ref="A1:P1"/>
    <mergeCell ref="A3:P3"/>
    <mergeCell ref="A4:P4"/>
    <mergeCell ref="B5:E6"/>
    <mergeCell ref="H5:O5"/>
    <mergeCell ref="P5:P6"/>
  </mergeCells>
  <phoneticPr fontId="2"/>
  <pageMargins left="0.70866141732283472" right="0.59055118110236227" top="0.9055118110236221" bottom="0.78740157480314965" header="0.51181102362204722" footer="0.51181102362204722"/>
  <pageSetup paperSize="9" scale="65" firstPageNumber="46" orientation="portrait" useFirstPageNumber="1" r:id="rId1"/>
  <headerFooter alignWithMargins="0">
    <evenHeader>&amp;R&amp;10〔3〕国勢調査　&amp;P</even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4"/>
  <sheetViews>
    <sheetView view="pageBreakPreview" zoomScaleNormal="90" zoomScaleSheetLayoutView="100" workbookViewId="0">
      <selection activeCell="B8" sqref="B8:E8"/>
    </sheetView>
  </sheetViews>
  <sheetFormatPr defaultRowHeight="12"/>
  <cols>
    <col min="1" max="1" width="2.625" style="133" customWidth="1"/>
    <col min="2" max="2" width="4" style="133" customWidth="1"/>
    <col min="3" max="3" width="2.25" style="133" customWidth="1"/>
    <col min="4" max="4" width="5" style="133" customWidth="1"/>
    <col min="5" max="5" width="23" style="133" customWidth="1"/>
    <col min="6" max="6" width="11.375" style="133" customWidth="1"/>
    <col min="7" max="7" width="6.125" style="133" customWidth="1"/>
    <col min="8" max="8" width="12.625" style="133" customWidth="1"/>
    <col min="9" max="9" width="6.125" style="133" customWidth="1"/>
    <col min="10" max="10" width="12.625" style="133" customWidth="1"/>
    <col min="11" max="11" width="9.375" style="133" customWidth="1"/>
    <col min="12" max="13" width="4.375" style="133" customWidth="1"/>
    <col min="14" max="14" width="9.375" style="133" customWidth="1"/>
    <col min="15" max="15" width="8.625" style="133" customWidth="1"/>
    <col min="16" max="16" width="9.375" style="133" customWidth="1"/>
    <col min="17" max="18" width="4.75" style="133" customWidth="1"/>
    <col min="19" max="25" width="9.625" style="133" customWidth="1"/>
    <col min="26" max="16384" width="9" style="133"/>
  </cols>
  <sheetData>
    <row r="1" spans="1:12" ht="18.75">
      <c r="A1" s="1055" t="s">
        <v>795</v>
      </c>
      <c r="B1" s="1055"/>
      <c r="C1" s="1055"/>
      <c r="D1" s="1055"/>
      <c r="E1" s="1055"/>
      <c r="F1" s="1055"/>
      <c r="G1" s="1055"/>
      <c r="H1" s="1055"/>
      <c r="I1" s="1055"/>
      <c r="J1" s="1055"/>
    </row>
    <row r="2" spans="1:12" ht="11.1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6"/>
      <c r="L2" s="376"/>
    </row>
    <row r="3" spans="1:12">
      <c r="A3" s="957" t="s">
        <v>796</v>
      </c>
      <c r="B3" s="957"/>
      <c r="C3" s="957"/>
      <c r="D3" s="957"/>
      <c r="E3" s="957"/>
      <c r="F3" s="957"/>
      <c r="G3" s="957"/>
      <c r="H3" s="957"/>
      <c r="I3" s="957"/>
      <c r="J3" s="957"/>
      <c r="K3" s="378"/>
      <c r="L3" s="378"/>
    </row>
    <row r="4" spans="1:12" ht="12.75" thickBot="1">
      <c r="A4" s="378"/>
      <c r="B4" s="378"/>
      <c r="C4" s="378"/>
      <c r="D4" s="378"/>
      <c r="E4" s="378"/>
      <c r="F4" s="378"/>
      <c r="G4" s="378"/>
      <c r="H4" s="378"/>
      <c r="I4" s="473"/>
      <c r="J4" s="473"/>
      <c r="K4" s="379"/>
      <c r="L4" s="379"/>
    </row>
    <row r="5" spans="1:12" ht="22.5" customHeight="1">
      <c r="A5" s="1029" t="s">
        <v>797</v>
      </c>
      <c r="B5" s="1029"/>
      <c r="C5" s="1029"/>
      <c r="D5" s="1029"/>
      <c r="E5" s="1056"/>
      <c r="F5" s="1057" t="s">
        <v>798</v>
      </c>
      <c r="G5" s="1021" t="s">
        <v>799</v>
      </c>
      <c r="H5" s="1059"/>
      <c r="I5" s="1021" t="s">
        <v>800</v>
      </c>
      <c r="J5" s="1062"/>
      <c r="K5" s="209"/>
      <c r="L5" s="209"/>
    </row>
    <row r="6" spans="1:12" ht="22.5" customHeight="1">
      <c r="A6" s="1030" t="s">
        <v>801</v>
      </c>
      <c r="B6" s="1030"/>
      <c r="C6" s="1030"/>
      <c r="D6" s="1030"/>
      <c r="E6" s="1064"/>
      <c r="F6" s="1058"/>
      <c r="G6" s="1060"/>
      <c r="H6" s="1061"/>
      <c r="I6" s="1060"/>
      <c r="J6" s="1063"/>
      <c r="K6" s="150"/>
      <c r="L6" s="150"/>
    </row>
    <row r="7" spans="1:12" ht="15" customHeight="1">
      <c r="A7" s="961" t="s">
        <v>76</v>
      </c>
      <c r="B7" s="961"/>
      <c r="C7" s="961"/>
      <c r="D7" s="961"/>
      <c r="E7" s="962"/>
      <c r="F7" s="523">
        <f>+F8+F15</f>
        <v>6290</v>
      </c>
      <c r="G7" s="1065">
        <f>+G8+G15</f>
        <v>5794</v>
      </c>
      <c r="H7" s="1066"/>
      <c r="I7" s="1065">
        <f>+I8+I15</f>
        <v>6653</v>
      </c>
      <c r="J7" s="1066"/>
      <c r="K7" s="150"/>
      <c r="L7" s="150"/>
    </row>
    <row r="8" spans="1:12" ht="15" customHeight="1">
      <c r="A8" s="524"/>
      <c r="B8" s="1027" t="s">
        <v>802</v>
      </c>
      <c r="C8" s="1027"/>
      <c r="D8" s="1027"/>
      <c r="E8" s="1027"/>
      <c r="F8" s="525">
        <f>+F9+F14</f>
        <v>6278</v>
      </c>
      <c r="G8" s="1067">
        <f>+G9+G14</f>
        <v>5782</v>
      </c>
      <c r="H8" s="1067"/>
      <c r="I8" s="1067">
        <f>+I9+I14</f>
        <v>6641</v>
      </c>
      <c r="J8" s="1067"/>
      <c r="K8" s="150"/>
      <c r="L8" s="150"/>
    </row>
    <row r="9" spans="1:12" ht="15" customHeight="1">
      <c r="A9" s="526"/>
      <c r="B9" s="483"/>
      <c r="C9" s="959" t="s">
        <v>647</v>
      </c>
      <c r="D9" s="959"/>
      <c r="E9" s="959"/>
      <c r="F9" s="527">
        <v>6240</v>
      </c>
      <c r="G9" s="1068">
        <v>5747</v>
      </c>
      <c r="H9" s="1068"/>
      <c r="I9" s="1068">
        <v>6602</v>
      </c>
      <c r="J9" s="1068"/>
      <c r="K9" s="150"/>
      <c r="L9" s="150"/>
    </row>
    <row r="10" spans="1:12" ht="15" customHeight="1">
      <c r="A10" s="526"/>
      <c r="B10" s="483"/>
      <c r="C10" s="483"/>
      <c r="D10" s="959" t="s">
        <v>648</v>
      </c>
      <c r="E10" s="959"/>
      <c r="F10" s="527">
        <v>4573</v>
      </c>
      <c r="G10" s="1068">
        <v>4211</v>
      </c>
      <c r="H10" s="1068"/>
      <c r="I10" s="1068">
        <v>4791</v>
      </c>
      <c r="J10" s="1068"/>
      <c r="K10" s="150"/>
      <c r="L10" s="150"/>
    </row>
    <row r="11" spans="1:12" ht="15" customHeight="1">
      <c r="A11" s="526"/>
      <c r="B11" s="483"/>
      <c r="C11" s="483"/>
      <c r="D11" s="1069" t="s">
        <v>729</v>
      </c>
      <c r="E11" s="1069"/>
      <c r="F11" s="527">
        <v>747</v>
      </c>
      <c r="G11" s="1068">
        <v>710</v>
      </c>
      <c r="H11" s="1068"/>
      <c r="I11" s="1068">
        <v>774</v>
      </c>
      <c r="J11" s="1068"/>
      <c r="K11" s="150"/>
      <c r="L11" s="150"/>
    </row>
    <row r="12" spans="1:12" ht="15" customHeight="1">
      <c r="A12" s="526"/>
      <c r="B12" s="483"/>
      <c r="C12" s="483"/>
      <c r="D12" s="959" t="s">
        <v>650</v>
      </c>
      <c r="E12" s="959"/>
      <c r="F12" s="527">
        <v>908</v>
      </c>
      <c r="G12" s="1068">
        <v>815</v>
      </c>
      <c r="H12" s="1068"/>
      <c r="I12" s="1068">
        <v>1024</v>
      </c>
      <c r="J12" s="1068"/>
      <c r="K12" s="150"/>
      <c r="L12" s="150"/>
    </row>
    <row r="13" spans="1:12" ht="15" customHeight="1">
      <c r="A13" s="526"/>
      <c r="B13" s="483"/>
      <c r="C13" s="483"/>
      <c r="D13" s="959" t="s">
        <v>651</v>
      </c>
      <c r="E13" s="959"/>
      <c r="F13" s="527">
        <v>12</v>
      </c>
      <c r="G13" s="1068">
        <v>11</v>
      </c>
      <c r="H13" s="1068"/>
      <c r="I13" s="1068">
        <v>13</v>
      </c>
      <c r="J13" s="1068"/>
      <c r="K13" s="150"/>
      <c r="L13" s="150"/>
    </row>
    <row r="14" spans="1:12" ht="15" customHeight="1">
      <c r="A14" s="526"/>
      <c r="B14" s="483"/>
      <c r="C14" s="959" t="s">
        <v>652</v>
      </c>
      <c r="D14" s="959"/>
      <c r="E14" s="959"/>
      <c r="F14" s="527">
        <v>38</v>
      </c>
      <c r="G14" s="1068">
        <v>35</v>
      </c>
      <c r="H14" s="1068"/>
      <c r="I14" s="1071">
        <v>39</v>
      </c>
      <c r="J14" s="1071"/>
      <c r="K14" s="150"/>
      <c r="L14" s="150"/>
    </row>
    <row r="15" spans="1:12" ht="15" customHeight="1" thickBot="1">
      <c r="A15" s="528"/>
      <c r="B15" s="1025" t="s">
        <v>803</v>
      </c>
      <c r="C15" s="1025"/>
      <c r="D15" s="1025"/>
      <c r="E15" s="1026"/>
      <c r="F15" s="529">
        <v>12</v>
      </c>
      <c r="G15" s="1070">
        <v>12</v>
      </c>
      <c r="H15" s="1070"/>
      <c r="I15" s="1070">
        <v>12</v>
      </c>
      <c r="J15" s="1070"/>
      <c r="K15" s="150"/>
      <c r="L15" s="150"/>
    </row>
    <row r="16" spans="1:12">
      <c r="A16" s="378"/>
      <c r="B16" s="418" t="s">
        <v>804</v>
      </c>
      <c r="C16" s="378"/>
      <c r="D16" s="378"/>
      <c r="E16" s="378"/>
      <c r="F16" s="378"/>
      <c r="G16" s="378"/>
      <c r="H16" s="378"/>
      <c r="I16" s="378"/>
      <c r="J16" s="378"/>
      <c r="K16" s="150"/>
      <c r="L16" s="150"/>
    </row>
    <row r="17" spans="2:12">
      <c r="B17" s="418" t="s">
        <v>360</v>
      </c>
      <c r="K17" s="378"/>
      <c r="L17" s="378"/>
    </row>
    <row r="19" spans="2:12">
      <c r="D19" s="150"/>
    </row>
    <row r="24" spans="2:12" ht="12" customHeight="1"/>
  </sheetData>
  <mergeCells count="34">
    <mergeCell ref="B15:E15"/>
    <mergeCell ref="G15:H15"/>
    <mergeCell ref="I15:J15"/>
    <mergeCell ref="D13:E13"/>
    <mergeCell ref="G13:H13"/>
    <mergeCell ref="I13:J13"/>
    <mergeCell ref="C14:E14"/>
    <mergeCell ref="G14:H14"/>
    <mergeCell ref="I14:J14"/>
    <mergeCell ref="D11:E11"/>
    <mergeCell ref="G11:H11"/>
    <mergeCell ref="I11:J11"/>
    <mergeCell ref="D12:E12"/>
    <mergeCell ref="G12:H12"/>
    <mergeCell ref="I12:J12"/>
    <mergeCell ref="C9:E9"/>
    <mergeCell ref="G9:H9"/>
    <mergeCell ref="I9:J9"/>
    <mergeCell ref="D10:E10"/>
    <mergeCell ref="G10:H10"/>
    <mergeCell ref="I10:J10"/>
    <mergeCell ref="A7:E7"/>
    <mergeCell ref="G7:H7"/>
    <mergeCell ref="I7:J7"/>
    <mergeCell ref="B8:E8"/>
    <mergeCell ref="G8:H8"/>
    <mergeCell ref="I8:J8"/>
    <mergeCell ref="A1:J1"/>
    <mergeCell ref="A3:J3"/>
    <mergeCell ref="A5:E5"/>
    <mergeCell ref="F5:F6"/>
    <mergeCell ref="G5:H6"/>
    <mergeCell ref="I5:J6"/>
    <mergeCell ref="A6:E6"/>
  </mergeCells>
  <phoneticPr fontId="2"/>
  <pageMargins left="0.78740157480314965" right="0.78740157480314965" top="0.98425196850393704" bottom="0.98425196850393704" header="0.51181102362204722" footer="0.51181102362204722"/>
  <pageSetup paperSize="9" scale="91" firstPageNumber="46" orientation="portrait" useFirstPageNumber="1" r:id="rId1"/>
  <headerFooter alignWithMargins="0">
    <evenHeader>&amp;R&amp;10〔3〕国勢調査　&amp;P</even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61"/>
  <sheetViews>
    <sheetView view="pageBreakPreview" zoomScale="90" zoomScaleNormal="100" zoomScaleSheetLayoutView="90" workbookViewId="0">
      <selection activeCell="J53" sqref="J53"/>
    </sheetView>
  </sheetViews>
  <sheetFormatPr defaultRowHeight="12"/>
  <cols>
    <col min="1" max="3" width="3.875" style="133" customWidth="1"/>
    <col min="4" max="4" width="5.25" style="133" customWidth="1"/>
    <col min="5" max="5" width="3.5" style="133" customWidth="1"/>
    <col min="6" max="6" width="10.5" style="133" customWidth="1"/>
    <col min="7" max="9" width="8.625" style="133" customWidth="1"/>
    <col min="10" max="10" width="12.5" style="133" customWidth="1"/>
    <col min="11" max="11" width="10.75" style="133" customWidth="1"/>
    <col min="12" max="12" width="6.75" style="133" customWidth="1"/>
    <col min="13" max="20" width="8.875" style="133" customWidth="1"/>
    <col min="21" max="21" width="1.375" style="133" customWidth="1"/>
    <col min="22" max="16384" width="9" style="133"/>
  </cols>
  <sheetData>
    <row r="1" spans="1:13" ht="18.75">
      <c r="A1" s="1072" t="s">
        <v>805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134"/>
    </row>
    <row r="2" spans="1:13" ht="30" customHeight="1">
      <c r="A2" s="857"/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</row>
    <row r="3" spans="1:13" ht="7.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3" ht="12.95" customHeight="1">
      <c r="A4" s="858" t="s">
        <v>769</v>
      </c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</row>
    <row r="5" spans="1:13" ht="7.5" customHeight="1" thickBot="1">
      <c r="A5" s="971"/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971"/>
      <c r="M5" s="972"/>
    </row>
    <row r="6" spans="1:13" ht="18.75" customHeight="1">
      <c r="A6" s="1073" t="s">
        <v>806</v>
      </c>
      <c r="B6" s="1049"/>
      <c r="C6" s="1049"/>
      <c r="D6" s="1049"/>
      <c r="E6" s="1049"/>
      <c r="F6" s="1074" t="s">
        <v>76</v>
      </c>
      <c r="G6" s="1074" t="s">
        <v>807</v>
      </c>
      <c r="H6" s="1074"/>
      <c r="I6" s="1074"/>
      <c r="J6" s="1075" t="s">
        <v>808</v>
      </c>
      <c r="K6" s="1075" t="s">
        <v>809</v>
      </c>
      <c r="L6" s="1076"/>
      <c r="M6" s="150"/>
    </row>
    <row r="7" spans="1:13" ht="18.75" customHeight="1">
      <c r="A7" s="1050"/>
      <c r="B7" s="1050"/>
      <c r="C7" s="1050"/>
      <c r="D7" s="1050"/>
      <c r="E7" s="1050"/>
      <c r="F7" s="870"/>
      <c r="G7" s="530" t="s">
        <v>810</v>
      </c>
      <c r="H7" s="530" t="s">
        <v>811</v>
      </c>
      <c r="I7" s="530" t="s">
        <v>812</v>
      </c>
      <c r="J7" s="871"/>
      <c r="K7" s="1077"/>
      <c r="L7" s="1078"/>
      <c r="M7" s="150"/>
    </row>
    <row r="8" spans="1:13" s="254" customFormat="1" ht="18.75" customHeight="1">
      <c r="A8" s="1079" t="s">
        <v>813</v>
      </c>
      <c r="B8" s="1079"/>
      <c r="C8" s="1079"/>
      <c r="D8" s="1079"/>
      <c r="E8" s="1079"/>
      <c r="F8" s="531"/>
      <c r="G8" s="531"/>
      <c r="H8" s="531"/>
      <c r="I8" s="531"/>
      <c r="J8" s="531"/>
      <c r="K8" s="531"/>
      <c r="L8" s="531"/>
      <c r="M8" s="532"/>
    </row>
    <row r="9" spans="1:13" s="254" customFormat="1" ht="18.75" customHeight="1">
      <c r="A9" s="508"/>
      <c r="B9" s="1080" t="s">
        <v>814</v>
      </c>
      <c r="C9" s="1080"/>
      <c r="D9" s="1080"/>
      <c r="E9" s="1080"/>
      <c r="F9" s="531"/>
      <c r="G9" s="531"/>
      <c r="H9" s="531"/>
      <c r="I9" s="531"/>
      <c r="J9" s="531"/>
      <c r="K9" s="531"/>
      <c r="L9" s="531"/>
      <c r="M9" s="532"/>
    </row>
    <row r="10" spans="1:13" ht="18.75" customHeight="1">
      <c r="A10" s="150"/>
      <c r="B10" s="1080" t="s">
        <v>815</v>
      </c>
      <c r="C10" s="1080"/>
      <c r="D10" s="1080"/>
      <c r="E10" s="1080"/>
      <c r="F10" s="456">
        <v>811</v>
      </c>
      <c r="G10" s="533">
        <v>434</v>
      </c>
      <c r="H10" s="533">
        <v>282</v>
      </c>
      <c r="I10" s="533">
        <v>95</v>
      </c>
      <c r="J10" s="534"/>
      <c r="K10" s="1081">
        <v>147</v>
      </c>
      <c r="L10" s="1081"/>
      <c r="M10" s="535"/>
    </row>
    <row r="11" spans="1:13" ht="18.75" customHeight="1">
      <c r="A11" s="150"/>
      <c r="B11" s="1080" t="s">
        <v>816</v>
      </c>
      <c r="C11" s="1080"/>
      <c r="D11" s="1080"/>
      <c r="E11" s="1080"/>
      <c r="F11" s="536">
        <v>401</v>
      </c>
      <c r="G11" s="533">
        <v>868</v>
      </c>
      <c r="H11" s="533">
        <v>846</v>
      </c>
      <c r="I11" s="533">
        <v>401</v>
      </c>
      <c r="J11" s="537">
        <v>1.60789</v>
      </c>
      <c r="K11" s="1081">
        <v>401</v>
      </c>
      <c r="L11" s="1081"/>
      <c r="M11" s="535"/>
    </row>
    <row r="12" spans="1:13" ht="18.75" customHeight="1">
      <c r="A12" s="538"/>
      <c r="B12" s="1082" t="s">
        <v>817</v>
      </c>
      <c r="C12" s="1082"/>
      <c r="D12" s="1082"/>
      <c r="E12" s="1082"/>
      <c r="F12" s="536"/>
      <c r="G12" s="533"/>
      <c r="H12" s="533"/>
      <c r="I12" s="533"/>
      <c r="J12" s="537"/>
      <c r="K12" s="539"/>
      <c r="L12" s="539"/>
      <c r="M12" s="535"/>
    </row>
    <row r="13" spans="1:13" ht="18.75" customHeight="1">
      <c r="A13" s="150"/>
      <c r="B13" s="1080" t="s">
        <v>815</v>
      </c>
      <c r="C13" s="1080"/>
      <c r="D13" s="1080"/>
      <c r="E13" s="1080"/>
      <c r="F13" s="182">
        <v>1046</v>
      </c>
      <c r="G13" s="533">
        <v>600</v>
      </c>
      <c r="H13" s="533">
        <v>337</v>
      </c>
      <c r="I13" s="533">
        <v>109</v>
      </c>
      <c r="J13" s="534"/>
      <c r="K13" s="1081">
        <v>218</v>
      </c>
      <c r="L13" s="1081"/>
      <c r="M13" s="535"/>
    </row>
    <row r="14" spans="1:13" ht="18.75" customHeight="1">
      <c r="A14" s="150"/>
      <c r="B14" s="1080" t="s">
        <v>816</v>
      </c>
      <c r="C14" s="1080"/>
      <c r="D14" s="1080"/>
      <c r="E14" s="1080"/>
      <c r="F14" s="536">
        <v>3099</v>
      </c>
      <c r="G14" s="533">
        <v>1512</v>
      </c>
      <c r="H14" s="533">
        <v>1105</v>
      </c>
      <c r="I14" s="533">
        <v>182</v>
      </c>
      <c r="J14" s="537">
        <v>1.55</v>
      </c>
      <c r="K14" s="1081">
        <v>740</v>
      </c>
      <c r="L14" s="1081"/>
      <c r="M14" s="535"/>
    </row>
    <row r="15" spans="1:13" ht="18.75" customHeight="1">
      <c r="A15" s="818" t="s">
        <v>818</v>
      </c>
      <c r="B15" s="818"/>
      <c r="C15" s="818"/>
      <c r="D15" s="818"/>
      <c r="E15" s="818"/>
      <c r="F15" s="531"/>
      <c r="G15" s="534"/>
      <c r="H15" s="534"/>
      <c r="I15" s="534"/>
      <c r="J15" s="534"/>
      <c r="K15" s="534"/>
      <c r="L15" s="534"/>
      <c r="M15" s="535"/>
    </row>
    <row r="16" spans="1:13" ht="18.75" customHeight="1">
      <c r="A16" s="508"/>
      <c r="B16" s="1080" t="s">
        <v>814</v>
      </c>
      <c r="C16" s="1080"/>
      <c r="D16" s="1080"/>
      <c r="E16" s="1080"/>
      <c r="F16" s="531"/>
      <c r="G16" s="534"/>
      <c r="H16" s="534"/>
      <c r="I16" s="534"/>
      <c r="J16" s="534"/>
      <c r="K16" s="534"/>
      <c r="L16" s="534"/>
      <c r="M16" s="535"/>
    </row>
    <row r="17" spans="1:13" ht="18.75" customHeight="1">
      <c r="A17" s="508"/>
      <c r="B17" s="1080" t="s">
        <v>815</v>
      </c>
      <c r="C17" s="1080"/>
      <c r="D17" s="1080"/>
      <c r="E17" s="1080"/>
      <c r="F17" s="456">
        <v>100</v>
      </c>
      <c r="G17" s="540">
        <v>58</v>
      </c>
      <c r="H17" s="247">
        <v>31</v>
      </c>
      <c r="I17" s="247">
        <v>11</v>
      </c>
      <c r="J17" s="535"/>
      <c r="K17" s="1084">
        <v>6</v>
      </c>
      <c r="L17" s="1084"/>
      <c r="M17" s="535"/>
    </row>
    <row r="18" spans="1:13" ht="18.75" customHeight="1">
      <c r="A18" s="508"/>
      <c r="B18" s="1080" t="s">
        <v>816</v>
      </c>
      <c r="C18" s="1080"/>
      <c r="D18" s="1080"/>
      <c r="E18" s="1080"/>
      <c r="F18" s="456">
        <v>257</v>
      </c>
      <c r="G18" s="540">
        <v>116</v>
      </c>
      <c r="H18" s="540">
        <v>93</v>
      </c>
      <c r="I18" s="540">
        <v>48</v>
      </c>
      <c r="J18" s="541">
        <v>1.57</v>
      </c>
      <c r="K18" s="1084">
        <v>18</v>
      </c>
      <c r="L18" s="1084"/>
      <c r="M18" s="535"/>
    </row>
    <row r="19" spans="1:13" ht="18.75" customHeight="1">
      <c r="A19" s="508"/>
      <c r="B19" s="1082" t="s">
        <v>817</v>
      </c>
      <c r="C19" s="1082"/>
      <c r="D19" s="1082"/>
      <c r="E19" s="1082"/>
      <c r="F19" s="531"/>
      <c r="G19" s="534"/>
      <c r="H19" s="534"/>
      <c r="I19" s="534"/>
      <c r="J19" s="534"/>
      <c r="K19" s="534"/>
      <c r="L19" s="534"/>
      <c r="M19" s="535"/>
    </row>
    <row r="20" spans="1:13" ht="18.75" customHeight="1">
      <c r="A20" s="150"/>
      <c r="B20" s="1080" t="s">
        <v>815</v>
      </c>
      <c r="C20" s="1080"/>
      <c r="D20" s="1080"/>
      <c r="E20" s="1080"/>
      <c r="F20" s="456">
        <v>157</v>
      </c>
      <c r="G20" s="542">
        <v>97</v>
      </c>
      <c r="H20" s="533">
        <v>46</v>
      </c>
      <c r="I20" s="533">
        <v>14</v>
      </c>
      <c r="J20" s="534"/>
      <c r="K20" s="1081">
        <v>17</v>
      </c>
      <c r="L20" s="1081"/>
      <c r="M20" s="535"/>
    </row>
    <row r="21" spans="1:13" ht="18.75" customHeight="1" thickBot="1">
      <c r="A21" s="162"/>
      <c r="B21" s="979" t="s">
        <v>816</v>
      </c>
      <c r="C21" s="979"/>
      <c r="D21" s="979"/>
      <c r="E21" s="979"/>
      <c r="F21" s="514">
        <v>502</v>
      </c>
      <c r="G21" s="543">
        <v>277</v>
      </c>
      <c r="H21" s="543">
        <v>161</v>
      </c>
      <c r="I21" s="543">
        <v>64</v>
      </c>
      <c r="J21" s="544">
        <v>1.5</v>
      </c>
      <c r="K21" s="1083">
        <v>72</v>
      </c>
      <c r="L21" s="1083"/>
      <c r="M21" s="535"/>
    </row>
    <row r="22" spans="1:13" ht="7.5" customHeight="1">
      <c r="B22" s="418"/>
    </row>
    <row r="23" spans="1:13" ht="15" customHeight="1">
      <c r="B23" s="418" t="s">
        <v>170</v>
      </c>
    </row>
    <row r="24" spans="1:13" ht="15" customHeight="1">
      <c r="B24" s="418"/>
    </row>
    <row r="25" spans="1:13" ht="15" customHeight="1">
      <c r="B25" s="418"/>
    </row>
    <row r="26" spans="1:13" ht="15" customHeight="1"/>
    <row r="27" spans="1:13" ht="15" customHeight="1"/>
    <row r="28" spans="1:13" s="378" customFormat="1" ht="18.75">
      <c r="A28" s="545"/>
      <c r="B28" s="545"/>
      <c r="C28" s="545"/>
    </row>
    <row r="29" spans="1:13" s="378" customFormat="1" ht="14.25" customHeight="1">
      <c r="A29" s="500"/>
      <c r="B29" s="500"/>
      <c r="C29" s="500"/>
    </row>
    <row r="30" spans="1:13" s="378" customFormat="1" ht="14.25" customHeight="1">
      <c r="A30" s="499"/>
      <c r="B30" s="499"/>
      <c r="C30" s="499"/>
    </row>
    <row r="31" spans="1:13" s="378" customFormat="1" ht="14.25" customHeight="1">
      <c r="A31" s="500"/>
    </row>
    <row r="32" spans="1:13" s="378" customFormat="1" ht="14.25" customHeight="1">
      <c r="A32" s="500"/>
    </row>
    <row r="33" spans="1:1" s="378" customFormat="1" ht="22.5" customHeight="1">
      <c r="A33" s="500"/>
    </row>
    <row r="34" spans="1:1" s="378" customFormat="1" ht="22.5" customHeight="1">
      <c r="A34" s="500"/>
    </row>
    <row r="35" spans="1:1" s="479" customFormat="1" ht="22.5" customHeight="1">
      <c r="A35" s="500"/>
    </row>
    <row r="36" spans="1:1" s="378" customFormat="1" ht="15.75" customHeight="1">
      <c r="A36" s="500"/>
    </row>
    <row r="37" spans="1:1" s="378" customFormat="1" ht="15.75" customHeight="1">
      <c r="A37" s="500"/>
    </row>
    <row r="38" spans="1:1" s="378" customFormat="1" ht="15.75" customHeight="1">
      <c r="A38" s="500"/>
    </row>
    <row r="39" spans="1:1" s="378" customFormat="1" ht="15.75" customHeight="1">
      <c r="A39" s="500"/>
    </row>
    <row r="40" spans="1:1" s="378" customFormat="1" ht="15.75" customHeight="1">
      <c r="A40" s="500"/>
    </row>
    <row r="41" spans="1:1" s="378" customFormat="1" ht="15.75" customHeight="1">
      <c r="A41" s="500"/>
    </row>
    <row r="42" spans="1:1" s="378" customFormat="1" ht="15" customHeight="1">
      <c r="A42" s="500"/>
    </row>
    <row r="43" spans="1:1" s="378" customFormat="1" ht="15" customHeight="1">
      <c r="A43" s="500"/>
    </row>
    <row r="44" spans="1:1" s="378" customFormat="1" ht="15" customHeight="1">
      <c r="A44" s="500"/>
    </row>
    <row r="45" spans="1:1" s="519" customFormat="1" ht="23.25" customHeight="1">
      <c r="A45" s="500"/>
    </row>
    <row r="46" spans="1:1" s="519" customFormat="1" ht="13.5" customHeight="1">
      <c r="A46" s="500"/>
    </row>
    <row r="47" spans="1:1" s="519" customFormat="1" ht="14.25" customHeight="1">
      <c r="A47" s="500"/>
    </row>
    <row r="48" spans="1:1" s="519" customFormat="1" ht="13.5" customHeight="1">
      <c r="A48" s="521"/>
    </row>
    <row r="49" spans="1:20" s="522" customFormat="1">
      <c r="A49" s="521"/>
    </row>
    <row r="50" spans="1:20" s="522" customFormat="1">
      <c r="A50" s="521"/>
    </row>
    <row r="51" spans="1:20" s="519" customFormat="1" ht="15" customHeight="1">
      <c r="A51" s="500"/>
    </row>
    <row r="52" spans="1:20" s="519" customFormat="1" ht="15" customHeight="1">
      <c r="A52" s="500"/>
    </row>
    <row r="53" spans="1:20" s="519" customFormat="1" ht="15" customHeight="1">
      <c r="A53" s="500"/>
      <c r="B53" s="500"/>
    </row>
    <row r="54" spans="1:20" s="519" customFormat="1" ht="15" customHeight="1">
      <c r="A54" s="500"/>
      <c r="B54" s="500"/>
      <c r="C54" s="500"/>
    </row>
    <row r="55" spans="1:20" s="519" customFormat="1"/>
    <row r="56" spans="1:20" s="518" customFormat="1"/>
    <row r="57" spans="1:20" s="518" customFormat="1"/>
    <row r="58" spans="1:20" s="519" customFormat="1" ht="14.25" customHeight="1"/>
    <row r="59" spans="1:20" s="519" customFormat="1" ht="14.25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520"/>
      <c r="L59" s="520"/>
      <c r="M59" s="518"/>
      <c r="N59" s="518"/>
      <c r="O59" s="518"/>
      <c r="P59" s="518"/>
      <c r="Q59" s="518"/>
      <c r="R59" s="518"/>
      <c r="S59" s="518"/>
      <c r="T59" s="518"/>
    </row>
    <row r="60" spans="1:20">
      <c r="K60" s="519"/>
      <c r="L60" s="519"/>
      <c r="M60" s="519"/>
      <c r="N60" s="519"/>
      <c r="O60" s="519"/>
      <c r="P60" s="519"/>
      <c r="Q60" s="519"/>
      <c r="R60" s="519"/>
      <c r="S60" s="519"/>
      <c r="T60" s="519"/>
    </row>
    <row r="61" spans="1:20">
      <c r="K61" s="519"/>
      <c r="L61" s="519"/>
      <c r="M61" s="519"/>
      <c r="N61" s="519"/>
      <c r="O61" s="519"/>
      <c r="P61" s="519"/>
      <c r="Q61" s="519"/>
      <c r="R61" s="519"/>
      <c r="S61" s="519"/>
      <c r="T61" s="519"/>
    </row>
  </sheetData>
  <mergeCells count="30">
    <mergeCell ref="B20:E20"/>
    <mergeCell ref="K20:L20"/>
    <mergeCell ref="B21:E21"/>
    <mergeCell ref="K21:L21"/>
    <mergeCell ref="B16:E16"/>
    <mergeCell ref="B17:E17"/>
    <mergeCell ref="K17:L17"/>
    <mergeCell ref="B18:E18"/>
    <mergeCell ref="K18:L18"/>
    <mergeCell ref="B19:E19"/>
    <mergeCell ref="A15:E15"/>
    <mergeCell ref="A8:E8"/>
    <mergeCell ref="B9:E9"/>
    <mergeCell ref="B10:E10"/>
    <mergeCell ref="K10:L10"/>
    <mergeCell ref="B11:E11"/>
    <mergeCell ref="K11:L11"/>
    <mergeCell ref="B12:E12"/>
    <mergeCell ref="B13:E13"/>
    <mergeCell ref="K13:L13"/>
    <mergeCell ref="B14:E14"/>
    <mergeCell ref="K14:L14"/>
    <mergeCell ref="A1:L2"/>
    <mergeCell ref="A4:L4"/>
    <mergeCell ref="A5:M5"/>
    <mergeCell ref="A6:E7"/>
    <mergeCell ref="F6:F7"/>
    <mergeCell ref="G6:I6"/>
    <mergeCell ref="J6:J7"/>
    <mergeCell ref="K6:L7"/>
  </mergeCells>
  <phoneticPr fontId="2"/>
  <pageMargins left="0.70866141732283472" right="0.59055118110236227" top="0.98425196850393704" bottom="0.78740157480314965" header="0.51181102362204722" footer="0.51181102362204722"/>
  <pageSetup paperSize="9" scale="94" firstPageNumber="46" orientation="portrait" useFirstPageNumber="1" r:id="rId1"/>
  <headerFooter alignWithMargins="0">
    <evenHeader>&amp;R&amp;10〔3〕国勢調査　&amp;P</evenHeader>
  </headerFooter>
  <colBreaks count="1" manualBreakCount="1">
    <brk id="12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D156"/>
  <sheetViews>
    <sheetView view="pageBreakPreview" zoomScale="80" zoomScaleNormal="90" zoomScaleSheetLayoutView="80" workbookViewId="0">
      <pane xSplit="1" ySplit="5" topLeftCell="B6" activePane="bottomRight" state="frozen"/>
      <selection activeCell="B5" sqref="B5:J37"/>
      <selection pane="topRight" activeCell="B5" sqref="B5:J37"/>
      <selection pane="bottomLeft" activeCell="B5" sqref="B5:J37"/>
      <selection pane="bottomRight" activeCell="M22" sqref="M22"/>
    </sheetView>
  </sheetViews>
  <sheetFormatPr defaultRowHeight="21.75" customHeight="1"/>
  <cols>
    <col min="1" max="1" width="13.75" style="41" customWidth="1"/>
    <col min="2" max="2" width="10" style="41" customWidth="1"/>
    <col min="3" max="3" width="9" style="41" customWidth="1"/>
    <col min="4" max="5" width="8.625" style="41" customWidth="1"/>
    <col min="6" max="6" width="10" style="41" customWidth="1"/>
    <col min="7" max="7" width="6.625" style="41" customWidth="1"/>
    <col min="8" max="9" width="8.625" style="41" customWidth="1"/>
    <col min="10" max="10" width="10" style="41" customWidth="1"/>
    <col min="11" max="11" width="6.625" style="41" customWidth="1"/>
    <col min="12" max="13" width="8.625" style="41" customWidth="1"/>
    <col min="14" max="14" width="12" style="41" customWidth="1"/>
    <col min="15" max="15" width="10.375" style="41" customWidth="1"/>
    <col min="16" max="16" width="7.125" style="41" customWidth="1"/>
    <col min="17" max="18" width="8.625" style="41" customWidth="1"/>
    <col min="19" max="19" width="7.375" style="41" customWidth="1"/>
    <col min="20" max="16384" width="9" style="41"/>
  </cols>
  <sheetData>
    <row r="1" spans="1:56" s="39" customFormat="1" ht="21.75" customHeight="1">
      <c r="I1" s="40" t="s">
        <v>58</v>
      </c>
      <c r="J1" s="39" t="s">
        <v>59</v>
      </c>
    </row>
    <row r="2" spans="1:56" ht="17.25" customHeight="1">
      <c r="I2" s="42" t="s">
        <v>60</v>
      </c>
      <c r="J2" s="41" t="s">
        <v>61</v>
      </c>
    </row>
    <row r="3" spans="1:56" ht="17.25" customHeight="1" thickBot="1">
      <c r="I3" s="42" t="s">
        <v>62</v>
      </c>
      <c r="J3" s="41" t="s">
        <v>63</v>
      </c>
      <c r="S3" s="43"/>
    </row>
    <row r="4" spans="1:56" ht="25.5" customHeight="1">
      <c r="A4" s="794" t="s">
        <v>64</v>
      </c>
      <c r="B4" s="796" t="s">
        <v>65</v>
      </c>
      <c r="C4" s="797"/>
      <c r="D4" s="797"/>
      <c r="E4" s="798"/>
      <c r="F4" s="796" t="s">
        <v>66</v>
      </c>
      <c r="G4" s="797"/>
      <c r="H4" s="797"/>
      <c r="I4" s="798"/>
      <c r="J4" s="796" t="s">
        <v>67</v>
      </c>
      <c r="K4" s="797"/>
      <c r="L4" s="797"/>
      <c r="M4" s="798"/>
      <c r="N4" s="796" t="s">
        <v>68</v>
      </c>
      <c r="O4" s="797"/>
      <c r="P4" s="797"/>
      <c r="Q4" s="797"/>
      <c r="R4" s="797"/>
      <c r="S4" s="788" t="s">
        <v>64</v>
      </c>
    </row>
    <row r="5" spans="1:56" ht="25.5" customHeight="1">
      <c r="A5" s="795"/>
      <c r="B5" s="790" t="s">
        <v>69</v>
      </c>
      <c r="C5" s="791"/>
      <c r="D5" s="44" t="s">
        <v>70</v>
      </c>
      <c r="E5" s="44" t="s">
        <v>71</v>
      </c>
      <c r="F5" s="792" t="s">
        <v>69</v>
      </c>
      <c r="G5" s="792"/>
      <c r="H5" s="44" t="s">
        <v>70</v>
      </c>
      <c r="I5" s="44" t="s">
        <v>71</v>
      </c>
      <c r="J5" s="792" t="s">
        <v>69</v>
      </c>
      <c r="K5" s="792"/>
      <c r="L5" s="44" t="s">
        <v>70</v>
      </c>
      <c r="M5" s="44" t="s">
        <v>71</v>
      </c>
      <c r="N5" s="45" t="s">
        <v>72</v>
      </c>
      <c r="O5" s="793" t="s">
        <v>73</v>
      </c>
      <c r="P5" s="792"/>
      <c r="Q5" s="44" t="s">
        <v>7</v>
      </c>
      <c r="R5" s="46" t="s">
        <v>8</v>
      </c>
      <c r="S5" s="789"/>
    </row>
    <row r="6" spans="1:56" ht="16.5" customHeight="1">
      <c r="B6" s="47"/>
      <c r="C6" s="48" t="s">
        <v>74</v>
      </c>
      <c r="D6" s="48"/>
      <c r="E6" s="49"/>
      <c r="F6" s="47"/>
      <c r="G6" s="48" t="s">
        <v>74</v>
      </c>
      <c r="H6" s="48"/>
      <c r="I6" s="49"/>
      <c r="J6" s="47"/>
      <c r="K6" s="48" t="s">
        <v>74</v>
      </c>
      <c r="L6" s="48"/>
      <c r="M6" s="49"/>
      <c r="N6" s="50"/>
      <c r="O6" s="50"/>
      <c r="P6" s="48" t="s">
        <v>75</v>
      </c>
      <c r="Q6" s="48"/>
      <c r="R6" s="50"/>
      <c r="S6" s="51"/>
    </row>
    <row r="7" spans="1:56" ht="27.75" customHeight="1">
      <c r="A7" s="52" t="s">
        <v>76</v>
      </c>
      <c r="B7" s="53">
        <v>131706</v>
      </c>
      <c r="C7" s="54">
        <v>99.999999999999972</v>
      </c>
      <c r="D7" s="55">
        <v>65229</v>
      </c>
      <c r="E7" s="56">
        <v>66477</v>
      </c>
      <c r="F7" s="53">
        <v>130282</v>
      </c>
      <c r="G7" s="54">
        <v>100.00000000000001</v>
      </c>
      <c r="H7" s="55">
        <v>64423</v>
      </c>
      <c r="I7" s="57">
        <v>65859</v>
      </c>
      <c r="J7" s="53">
        <v>123576</v>
      </c>
      <c r="K7" s="54">
        <v>99.999999999999986</v>
      </c>
      <c r="L7" s="55">
        <v>60620</v>
      </c>
      <c r="M7" s="57">
        <v>62956</v>
      </c>
      <c r="N7" s="58">
        <v>8837685</v>
      </c>
      <c r="O7" s="58">
        <v>119764</v>
      </c>
      <c r="P7" s="59">
        <v>100.00000000000004</v>
      </c>
      <c r="Q7" s="55">
        <v>58772</v>
      </c>
      <c r="R7" s="55">
        <v>60992</v>
      </c>
      <c r="S7" s="60" t="s">
        <v>76</v>
      </c>
    </row>
    <row r="8" spans="1:56" ht="24.75" customHeight="1">
      <c r="A8" s="61" t="s">
        <v>77</v>
      </c>
      <c r="B8" s="62">
        <v>5852</v>
      </c>
      <c r="C8" s="63">
        <v>4.4662209604054093</v>
      </c>
      <c r="D8" s="64">
        <v>2997</v>
      </c>
      <c r="E8" s="65">
        <v>2855</v>
      </c>
      <c r="F8" s="62">
        <v>5012</v>
      </c>
      <c r="G8" s="63">
        <v>3.8593032925739981</v>
      </c>
      <c r="H8" s="66">
        <v>2541</v>
      </c>
      <c r="I8" s="67">
        <v>2471</v>
      </c>
      <c r="J8" s="62">
        <v>4113</v>
      </c>
      <c r="K8" s="63">
        <v>3.353390079248606</v>
      </c>
      <c r="L8" s="66">
        <v>2082</v>
      </c>
      <c r="M8" s="67">
        <v>2031</v>
      </c>
      <c r="N8" s="66">
        <v>317414</v>
      </c>
      <c r="O8" s="68">
        <v>3380</v>
      </c>
      <c r="P8" s="63">
        <f>O8/(O7-O29)%</f>
        <v>2.8673713500398716</v>
      </c>
      <c r="Q8" s="66">
        <v>1717</v>
      </c>
      <c r="R8" s="66">
        <v>1663</v>
      </c>
      <c r="S8" s="51" t="s">
        <v>78</v>
      </c>
    </row>
    <row r="9" spans="1:56" ht="24.75" customHeight="1">
      <c r="A9" s="61" t="s">
        <v>79</v>
      </c>
      <c r="B9" s="62">
        <v>6595</v>
      </c>
      <c r="C9" s="63">
        <v>5.0332753304637174</v>
      </c>
      <c r="D9" s="64">
        <v>3422</v>
      </c>
      <c r="E9" s="65">
        <v>3173</v>
      </c>
      <c r="F9" s="62">
        <v>5504</v>
      </c>
      <c r="G9" s="63">
        <v>4.2381495056518927</v>
      </c>
      <c r="H9" s="66">
        <v>2836</v>
      </c>
      <c r="I9" s="67">
        <v>2668</v>
      </c>
      <c r="J9" s="62">
        <v>4645</v>
      </c>
      <c r="K9" s="63">
        <v>3.7871375925382385</v>
      </c>
      <c r="L9" s="66">
        <v>2349</v>
      </c>
      <c r="M9" s="67">
        <v>2296</v>
      </c>
      <c r="N9" s="66">
        <v>345940</v>
      </c>
      <c r="O9" s="68">
        <v>3834</v>
      </c>
      <c r="P9" s="63">
        <f>O9/(O7-O29)%</f>
        <v>3.2525153124416772</v>
      </c>
      <c r="Q9" s="66">
        <v>1968</v>
      </c>
      <c r="R9" s="66">
        <v>1866</v>
      </c>
      <c r="S9" s="51" t="s">
        <v>80</v>
      </c>
      <c r="X9" s="41" ph="1"/>
      <c r="AD9" s="41" ph="1"/>
      <c r="AJ9" s="41" ph="1"/>
      <c r="AP9" s="41" ph="1"/>
      <c r="AV9" s="41" ph="1"/>
      <c r="AW9" s="41" ph="1"/>
      <c r="AX9" s="41" ph="1"/>
      <c r="AY9" s="41" ph="1"/>
      <c r="AZ9" s="41" ph="1"/>
      <c r="BA9" s="41" ph="1"/>
      <c r="BB9" s="41" ph="1"/>
      <c r="BC9" s="41" ph="1"/>
      <c r="BD9" s="41" ph="1"/>
    </row>
    <row r="10" spans="1:56" ht="24.75" customHeight="1">
      <c r="A10" s="61" t="s">
        <v>81</v>
      </c>
      <c r="B10" s="62">
        <v>6206</v>
      </c>
      <c r="C10" s="63">
        <v>4.7363922215099068</v>
      </c>
      <c r="D10" s="64">
        <v>3170</v>
      </c>
      <c r="E10" s="65">
        <v>3036</v>
      </c>
      <c r="F10" s="62">
        <v>6525</v>
      </c>
      <c r="G10" s="63">
        <v>5.0243323990513442</v>
      </c>
      <c r="H10" s="66">
        <v>3363</v>
      </c>
      <c r="I10" s="67">
        <v>3162</v>
      </c>
      <c r="J10" s="62">
        <v>5424</v>
      </c>
      <c r="K10" s="63">
        <v>4.4222678798552</v>
      </c>
      <c r="L10" s="66">
        <v>2776</v>
      </c>
      <c r="M10" s="67">
        <v>2648</v>
      </c>
      <c r="N10" s="66">
        <v>366145</v>
      </c>
      <c r="O10" s="68">
        <v>4550</v>
      </c>
      <c r="P10" s="63">
        <f>O10/(O7-O29)%</f>
        <v>3.8599229712075198</v>
      </c>
      <c r="Q10" s="66">
        <v>2319</v>
      </c>
      <c r="R10" s="66">
        <v>2231</v>
      </c>
      <c r="S10" s="51" t="s">
        <v>82</v>
      </c>
    </row>
    <row r="11" spans="1:56" ht="24.75" customHeight="1">
      <c r="A11" s="61" t="s">
        <v>83</v>
      </c>
      <c r="B11" s="62">
        <v>6058</v>
      </c>
      <c r="C11" s="63">
        <v>4.6234392648899476</v>
      </c>
      <c r="D11" s="64">
        <v>2999</v>
      </c>
      <c r="E11" s="65">
        <v>3059</v>
      </c>
      <c r="F11" s="62">
        <v>6358</v>
      </c>
      <c r="G11" s="63">
        <v>4.8957402901407585</v>
      </c>
      <c r="H11" s="66">
        <v>3245</v>
      </c>
      <c r="I11" s="67">
        <v>3113</v>
      </c>
      <c r="J11" s="62">
        <v>6483</v>
      </c>
      <c r="K11" s="63">
        <v>5.2856863320614424</v>
      </c>
      <c r="L11" s="66">
        <v>3326</v>
      </c>
      <c r="M11" s="67">
        <v>3157</v>
      </c>
      <c r="N11" s="66">
        <v>400821</v>
      </c>
      <c r="O11" s="68">
        <v>5431</v>
      </c>
      <c r="P11" s="63">
        <f>O11/(O7-O29)%</f>
        <v>4.6073058585995694</v>
      </c>
      <c r="Q11" s="66">
        <v>2754</v>
      </c>
      <c r="R11" s="66">
        <v>2677</v>
      </c>
      <c r="S11" s="51" t="s">
        <v>84</v>
      </c>
    </row>
    <row r="12" spans="1:56" ht="24.75" customHeight="1">
      <c r="A12" s="61" t="s">
        <v>85</v>
      </c>
      <c r="B12" s="62">
        <v>6885</v>
      </c>
      <c r="C12" s="63">
        <v>5.2546020697866105</v>
      </c>
      <c r="D12" s="64">
        <v>3470</v>
      </c>
      <c r="E12" s="65">
        <v>3415</v>
      </c>
      <c r="F12" s="62">
        <v>6246</v>
      </c>
      <c r="G12" s="63">
        <v>4.8094988757815624</v>
      </c>
      <c r="H12" s="66">
        <v>3005</v>
      </c>
      <c r="I12" s="67">
        <v>3241</v>
      </c>
      <c r="J12" s="62">
        <v>6184</v>
      </c>
      <c r="K12" s="63">
        <v>5.0419071845546748</v>
      </c>
      <c r="L12" s="66">
        <v>3095</v>
      </c>
      <c r="M12" s="67">
        <v>3089</v>
      </c>
      <c r="N12" s="66">
        <v>467195</v>
      </c>
      <c r="O12" s="68">
        <v>6512</v>
      </c>
      <c r="P12" s="63">
        <f>O12/(O7-O29)%</f>
        <v>5.5243556897809603</v>
      </c>
      <c r="Q12" s="66">
        <v>3364</v>
      </c>
      <c r="R12" s="66">
        <v>3148</v>
      </c>
      <c r="S12" s="51" t="s">
        <v>86</v>
      </c>
    </row>
    <row r="13" spans="1:56" ht="24.75" customHeight="1">
      <c r="A13" s="61" t="s">
        <v>87</v>
      </c>
      <c r="B13" s="62">
        <v>8589</v>
      </c>
      <c r="C13" s="63">
        <v>6.5550874622218149</v>
      </c>
      <c r="D13" s="64">
        <v>4380</v>
      </c>
      <c r="E13" s="65">
        <v>4209</v>
      </c>
      <c r="F13" s="62">
        <v>6999</v>
      </c>
      <c r="G13" s="63">
        <v>5.3893183848215109</v>
      </c>
      <c r="H13" s="66">
        <v>3565</v>
      </c>
      <c r="I13" s="67">
        <v>3434</v>
      </c>
      <c r="J13" s="62">
        <v>5979</v>
      </c>
      <c r="K13" s="63">
        <v>4.8747676352607376</v>
      </c>
      <c r="L13" s="66">
        <v>2972</v>
      </c>
      <c r="M13" s="67">
        <v>3007</v>
      </c>
      <c r="N13" s="66">
        <v>457956</v>
      </c>
      <c r="O13" s="68">
        <v>6118</v>
      </c>
      <c r="P13" s="63">
        <f>O13/(O7-O29)%</f>
        <v>5.1901118105159574</v>
      </c>
      <c r="Q13" s="66">
        <v>3185</v>
      </c>
      <c r="R13" s="66">
        <v>2933</v>
      </c>
      <c r="S13" s="51" t="s">
        <v>88</v>
      </c>
    </row>
    <row r="14" spans="1:56" ht="24.75" customHeight="1">
      <c r="A14" s="61" t="s">
        <v>89</v>
      </c>
      <c r="B14" s="62">
        <v>11771</v>
      </c>
      <c r="C14" s="63">
        <v>8.9835760295509353</v>
      </c>
      <c r="D14" s="64">
        <v>6001</v>
      </c>
      <c r="E14" s="65">
        <v>5770</v>
      </c>
      <c r="F14" s="62">
        <v>8407</v>
      </c>
      <c r="G14" s="63">
        <v>6.473496165337111</v>
      </c>
      <c r="H14" s="66">
        <v>4347</v>
      </c>
      <c r="I14" s="67">
        <v>4060</v>
      </c>
      <c r="J14" s="62">
        <v>6227</v>
      </c>
      <c r="K14" s="63">
        <v>5.0769657241626716</v>
      </c>
      <c r="L14" s="66">
        <v>3209</v>
      </c>
      <c r="M14" s="67">
        <v>3018</v>
      </c>
      <c r="N14" s="66">
        <v>467024</v>
      </c>
      <c r="O14" s="68">
        <v>5523</v>
      </c>
      <c r="P14" s="63">
        <f>O14/(O7-O29)%</f>
        <v>4.6853526527426661</v>
      </c>
      <c r="Q14" s="66">
        <v>2860</v>
      </c>
      <c r="R14" s="66">
        <v>2663</v>
      </c>
      <c r="S14" s="51" t="s">
        <v>90</v>
      </c>
    </row>
    <row r="15" spans="1:56" ht="24.75" customHeight="1">
      <c r="A15" s="61" t="s">
        <v>91</v>
      </c>
      <c r="B15" s="62">
        <v>10348</v>
      </c>
      <c r="C15" s="63">
        <v>7.8975486155630863</v>
      </c>
      <c r="D15" s="64">
        <v>5236</v>
      </c>
      <c r="E15" s="65">
        <v>5112</v>
      </c>
      <c r="F15" s="62">
        <v>11334</v>
      </c>
      <c r="G15" s="63">
        <v>8.7273231280993002</v>
      </c>
      <c r="H15" s="66">
        <v>5778</v>
      </c>
      <c r="I15" s="67">
        <v>5556</v>
      </c>
      <c r="J15" s="62">
        <v>7528</v>
      </c>
      <c r="K15" s="63">
        <v>6.1376903760232207</v>
      </c>
      <c r="L15" s="66">
        <v>3871</v>
      </c>
      <c r="M15" s="67">
        <v>3657</v>
      </c>
      <c r="N15" s="66">
        <v>501482</v>
      </c>
      <c r="O15" s="68">
        <v>5733</v>
      </c>
      <c r="P15" s="63">
        <f>O15/(O7-O29)%</f>
        <v>4.8635029437214747</v>
      </c>
      <c r="Q15" s="66">
        <v>2992</v>
      </c>
      <c r="R15" s="66">
        <v>2741</v>
      </c>
      <c r="S15" s="51" t="s">
        <v>92</v>
      </c>
    </row>
    <row r="16" spans="1:56" ht="24.75" customHeight="1">
      <c r="A16" s="61" t="s">
        <v>93</v>
      </c>
      <c r="B16" s="62">
        <v>8101</v>
      </c>
      <c r="C16" s="63">
        <v>6.1826479836370849</v>
      </c>
      <c r="D16" s="64">
        <v>4172</v>
      </c>
      <c r="E16" s="65">
        <v>3929</v>
      </c>
      <c r="F16" s="62">
        <v>10303</v>
      </c>
      <c r="G16" s="63">
        <v>7.9334401084177779</v>
      </c>
      <c r="H16" s="66">
        <v>5273</v>
      </c>
      <c r="I16" s="67">
        <v>5030</v>
      </c>
      <c r="J16" s="62">
        <v>10642</v>
      </c>
      <c r="K16" s="63">
        <v>8.6765808955418589</v>
      </c>
      <c r="L16" s="66">
        <v>5406</v>
      </c>
      <c r="M16" s="67">
        <v>5236</v>
      </c>
      <c r="N16" s="66">
        <v>572362</v>
      </c>
      <c r="O16" s="68">
        <v>7206</v>
      </c>
      <c r="P16" s="63">
        <f>O16/(O7-O29)%</f>
        <v>6.113099984729975</v>
      </c>
      <c r="Q16" s="66">
        <v>3670</v>
      </c>
      <c r="R16" s="66">
        <v>3536</v>
      </c>
      <c r="S16" s="51" t="s">
        <v>94</v>
      </c>
    </row>
    <row r="17" spans="1:23" ht="24.75" customHeight="1">
      <c r="A17" s="61" t="s">
        <v>95</v>
      </c>
      <c r="B17" s="62">
        <v>6391</v>
      </c>
      <c r="C17" s="63">
        <v>4.8775834172848551</v>
      </c>
      <c r="D17" s="64">
        <v>3268</v>
      </c>
      <c r="E17" s="65">
        <v>3123</v>
      </c>
      <c r="F17" s="62">
        <v>8038</v>
      </c>
      <c r="G17" s="63">
        <v>6.1893615055286908</v>
      </c>
      <c r="H17" s="66">
        <v>4176</v>
      </c>
      <c r="I17" s="67">
        <v>3862</v>
      </c>
      <c r="J17" s="62">
        <v>9826</v>
      </c>
      <c r="K17" s="63">
        <v>8.0112839578645278</v>
      </c>
      <c r="L17" s="66">
        <v>5015</v>
      </c>
      <c r="M17" s="67">
        <v>4811</v>
      </c>
      <c r="N17" s="66">
        <v>711919</v>
      </c>
      <c r="O17" s="68">
        <v>10630</v>
      </c>
      <c r="P17" s="63">
        <f>O17/(O7-O29)%</f>
        <v>9.0177980624035019</v>
      </c>
      <c r="Q17" s="66">
        <v>5402</v>
      </c>
      <c r="R17" s="66">
        <v>5228</v>
      </c>
      <c r="S17" s="51" t="s">
        <v>96</v>
      </c>
    </row>
    <row r="18" spans="1:23" ht="24.75" customHeight="1">
      <c r="A18" s="61" t="s">
        <v>97</v>
      </c>
      <c r="B18" s="62">
        <v>8183</v>
      </c>
      <c r="C18" s="63">
        <v>6.2452300271697654</v>
      </c>
      <c r="D18" s="64">
        <v>4133</v>
      </c>
      <c r="E18" s="65">
        <v>4050</v>
      </c>
      <c r="F18" s="62">
        <v>6412</v>
      </c>
      <c r="G18" s="63">
        <v>4.9373209720639419</v>
      </c>
      <c r="H18" s="66">
        <v>3297</v>
      </c>
      <c r="I18" s="67">
        <v>3115</v>
      </c>
      <c r="J18" s="62">
        <v>7828</v>
      </c>
      <c r="K18" s="63">
        <v>6.3822848384045923</v>
      </c>
      <c r="L18" s="66">
        <v>4047</v>
      </c>
      <c r="M18" s="67">
        <v>3781</v>
      </c>
      <c r="N18" s="66">
        <v>633679</v>
      </c>
      <c r="O18" s="68">
        <v>9718</v>
      </c>
      <c r="P18" s="63">
        <f>O18/(O7-O29)%</f>
        <v>8.2441167987241055</v>
      </c>
      <c r="Q18" s="66">
        <v>4987</v>
      </c>
      <c r="R18" s="66">
        <v>4731</v>
      </c>
      <c r="S18" s="51" t="s">
        <v>98</v>
      </c>
    </row>
    <row r="19" spans="1:23" ht="24.75" customHeight="1">
      <c r="A19" s="61" t="s">
        <v>99</v>
      </c>
      <c r="B19" s="62">
        <v>11492</v>
      </c>
      <c r="C19" s="63">
        <v>8.7706444424092567</v>
      </c>
      <c r="D19" s="64">
        <v>5624</v>
      </c>
      <c r="E19" s="65">
        <v>5868</v>
      </c>
      <c r="F19" s="62">
        <v>7975</v>
      </c>
      <c r="G19" s="63">
        <v>6.1408507099516427</v>
      </c>
      <c r="H19" s="66">
        <v>4080</v>
      </c>
      <c r="I19" s="67">
        <v>3895</v>
      </c>
      <c r="J19" s="62">
        <v>6052</v>
      </c>
      <c r="K19" s="63">
        <v>4.9342856211068717</v>
      </c>
      <c r="L19" s="66">
        <v>3097</v>
      </c>
      <c r="M19" s="67">
        <v>2955</v>
      </c>
      <c r="N19" s="66">
        <v>538085</v>
      </c>
      <c r="O19" s="68">
        <v>7779</v>
      </c>
      <c r="P19" s="63">
        <f>O19/(O7-O29)%</f>
        <v>6.5991957786864388</v>
      </c>
      <c r="Q19" s="66">
        <v>3997</v>
      </c>
      <c r="R19" s="66">
        <v>3782</v>
      </c>
      <c r="S19" s="51" t="s">
        <v>100</v>
      </c>
    </row>
    <row r="20" spans="1:23" ht="24.75" customHeight="1">
      <c r="A20" s="61" t="s">
        <v>101</v>
      </c>
      <c r="B20" s="62">
        <v>11311</v>
      </c>
      <c r="C20" s="63">
        <v>8.6325060292456577</v>
      </c>
      <c r="D20" s="64">
        <v>5425</v>
      </c>
      <c r="E20" s="65">
        <v>5886</v>
      </c>
      <c r="F20" s="62">
        <v>10981</v>
      </c>
      <c r="G20" s="63">
        <v>8.4555086703421924</v>
      </c>
      <c r="H20" s="66">
        <v>5356</v>
      </c>
      <c r="I20" s="67">
        <v>5625</v>
      </c>
      <c r="J20" s="62">
        <v>7432</v>
      </c>
      <c r="K20" s="63">
        <v>6.0594201480611813</v>
      </c>
      <c r="L20" s="66">
        <v>3700</v>
      </c>
      <c r="M20" s="67">
        <v>3732</v>
      </c>
      <c r="N20" s="66">
        <v>448981</v>
      </c>
      <c r="O20" s="68">
        <v>5891</v>
      </c>
      <c r="P20" s="63">
        <f>O20/(O7-O29)%</f>
        <v>4.9975398293150546</v>
      </c>
      <c r="Q20" s="66">
        <v>3002</v>
      </c>
      <c r="R20" s="66">
        <v>2889</v>
      </c>
      <c r="S20" s="51" t="s">
        <v>102</v>
      </c>
    </row>
    <row r="21" spans="1:23" ht="24.75" customHeight="1">
      <c r="A21" s="61" t="s">
        <v>103</v>
      </c>
      <c r="B21" s="62">
        <v>9394</v>
      </c>
      <c r="C21" s="63">
        <v>7.1694599627560525</v>
      </c>
      <c r="D21" s="64">
        <v>4614</v>
      </c>
      <c r="E21" s="65">
        <v>4780</v>
      </c>
      <c r="F21" s="62">
        <v>10606</v>
      </c>
      <c r="G21" s="63">
        <v>8.1667539347645306</v>
      </c>
      <c r="H21" s="66">
        <v>4943</v>
      </c>
      <c r="I21" s="67">
        <v>5663</v>
      </c>
      <c r="J21" s="62">
        <v>10102</v>
      </c>
      <c r="K21" s="63">
        <v>8.2363108632553885</v>
      </c>
      <c r="L21" s="66">
        <v>4789</v>
      </c>
      <c r="M21" s="67">
        <v>5313</v>
      </c>
      <c r="N21" s="66">
        <v>499249</v>
      </c>
      <c r="O21" s="68">
        <v>7093</v>
      </c>
      <c r="P21" s="63">
        <f>O21/(O7-O29)%</f>
        <v>6.0172381614889972</v>
      </c>
      <c r="Q21" s="66">
        <v>3496</v>
      </c>
      <c r="R21" s="66">
        <v>3597</v>
      </c>
      <c r="S21" s="51" t="s">
        <v>104</v>
      </c>
    </row>
    <row r="22" spans="1:23" ht="24.75" customHeight="1">
      <c r="A22" s="61" t="s">
        <v>105</v>
      </c>
      <c r="B22" s="62">
        <v>6479</v>
      </c>
      <c r="C22" s="63">
        <v>4.9447446347345609</v>
      </c>
      <c r="D22" s="64">
        <v>3161</v>
      </c>
      <c r="E22" s="65">
        <v>3318</v>
      </c>
      <c r="F22" s="62">
        <v>8630</v>
      </c>
      <c r="G22" s="63">
        <v>6.6452089814272952</v>
      </c>
      <c r="H22" s="66">
        <v>4097</v>
      </c>
      <c r="I22" s="67">
        <v>4533</v>
      </c>
      <c r="J22" s="62">
        <v>9471</v>
      </c>
      <c r="K22" s="63">
        <v>7.721847177379904</v>
      </c>
      <c r="L22" s="66">
        <v>4249</v>
      </c>
      <c r="M22" s="67">
        <v>5222</v>
      </c>
      <c r="N22" s="66">
        <v>618732</v>
      </c>
      <c r="O22" s="68">
        <v>9371</v>
      </c>
      <c r="P22" s="63">
        <f>O22/(O7-O29)%</f>
        <v>7.9497446512495973</v>
      </c>
      <c r="Q22" s="66">
        <v>4297</v>
      </c>
      <c r="R22" s="66">
        <v>5074</v>
      </c>
      <c r="S22" s="51" t="s">
        <v>106</v>
      </c>
    </row>
    <row r="23" spans="1:23" ht="24.75" customHeight="1">
      <c r="A23" s="61" t="s">
        <v>107</v>
      </c>
      <c r="B23" s="62">
        <v>3586</v>
      </c>
      <c r="C23" s="63">
        <v>2.7368196110754952</v>
      </c>
      <c r="D23" s="64">
        <v>1646</v>
      </c>
      <c r="E23" s="65">
        <v>1940</v>
      </c>
      <c r="F23" s="62">
        <v>5590</v>
      </c>
      <c r="G23" s="63">
        <v>4.3043705916777029</v>
      </c>
      <c r="H23" s="66">
        <v>2583</v>
      </c>
      <c r="I23" s="67">
        <v>3007</v>
      </c>
      <c r="J23" s="62">
        <v>7425</v>
      </c>
      <c r="K23" s="63">
        <v>6.0537129439389492</v>
      </c>
      <c r="L23" s="66">
        <v>3323</v>
      </c>
      <c r="M23" s="67">
        <v>4102</v>
      </c>
      <c r="N23" s="66">
        <v>511718</v>
      </c>
      <c r="O23" s="68">
        <v>8436</v>
      </c>
      <c r="P23" s="63">
        <f>O23/(O7-O29)%</f>
        <v>7.1565516890344254</v>
      </c>
      <c r="Q23" s="66">
        <v>3581</v>
      </c>
      <c r="R23" s="66">
        <v>4855</v>
      </c>
      <c r="S23" s="51" t="s">
        <v>108</v>
      </c>
    </row>
    <row r="24" spans="1:23" ht="24.75" customHeight="1">
      <c r="A24" s="61" t="s">
        <v>109</v>
      </c>
      <c r="B24" s="62">
        <v>2000</v>
      </c>
      <c r="C24" s="63">
        <v>1.5263913056751228</v>
      </c>
      <c r="D24" s="64">
        <v>684</v>
      </c>
      <c r="E24" s="65">
        <v>1316</v>
      </c>
      <c r="F24" s="62">
        <v>2821</v>
      </c>
      <c r="G24" s="63">
        <v>2.1722056241722365</v>
      </c>
      <c r="H24" s="66">
        <v>1162</v>
      </c>
      <c r="I24" s="67">
        <v>1659</v>
      </c>
      <c r="J24" s="62">
        <v>4511</v>
      </c>
      <c r="K24" s="63">
        <v>3.6778853993412257</v>
      </c>
      <c r="L24" s="66">
        <v>1862</v>
      </c>
      <c r="M24" s="67">
        <v>2649</v>
      </c>
      <c r="N24" s="66">
        <v>374409</v>
      </c>
      <c r="O24" s="68">
        <v>6155</v>
      </c>
      <c r="P24" s="63">
        <f>O24/(O7-O29)%</f>
        <v>5.2215001951169855</v>
      </c>
      <c r="Q24" s="66">
        <v>2555</v>
      </c>
      <c r="R24" s="66">
        <v>3600</v>
      </c>
      <c r="S24" s="51" t="s">
        <v>110</v>
      </c>
      <c r="W24" s="69"/>
    </row>
    <row r="25" spans="1:23" ht="24.75" customHeight="1">
      <c r="A25" s="61" t="s">
        <v>111</v>
      </c>
      <c r="B25" s="62">
        <v>1141</v>
      </c>
      <c r="C25" s="63">
        <v>0.8708062398876576</v>
      </c>
      <c r="D25" s="64">
        <v>293</v>
      </c>
      <c r="E25" s="65">
        <v>848</v>
      </c>
      <c r="F25" s="62">
        <v>1310</v>
      </c>
      <c r="G25" s="63">
        <v>1.0087165429513043</v>
      </c>
      <c r="H25" s="66">
        <v>354</v>
      </c>
      <c r="I25" s="67">
        <v>956</v>
      </c>
      <c r="J25" s="62">
        <v>1889</v>
      </c>
      <c r="K25" s="63">
        <v>1.5401297981280371</v>
      </c>
      <c r="L25" s="66">
        <v>663</v>
      </c>
      <c r="M25" s="67">
        <v>1226</v>
      </c>
      <c r="N25" s="66">
        <v>230635</v>
      </c>
      <c r="O25" s="68">
        <v>3199</v>
      </c>
      <c r="P25" s="63">
        <f>O25/(O7-O29)%</f>
        <v>2.7138227659105176</v>
      </c>
      <c r="Q25" s="66">
        <v>1217</v>
      </c>
      <c r="R25" s="66">
        <v>1982</v>
      </c>
      <c r="S25" s="51" t="s">
        <v>112</v>
      </c>
    </row>
    <row r="26" spans="1:23" ht="24.75" customHeight="1">
      <c r="A26" s="61" t="s">
        <v>113</v>
      </c>
      <c r="B26" s="62">
        <v>510</v>
      </c>
      <c r="C26" s="63">
        <v>0.38922978294715632</v>
      </c>
      <c r="D26" s="64">
        <v>86</v>
      </c>
      <c r="E26" s="65">
        <v>424</v>
      </c>
      <c r="F26" s="62">
        <v>634</v>
      </c>
      <c r="G26" s="63">
        <v>0.488188006283303</v>
      </c>
      <c r="H26" s="66">
        <v>131</v>
      </c>
      <c r="I26" s="67">
        <v>503</v>
      </c>
      <c r="J26" s="62">
        <v>672</v>
      </c>
      <c r="K26" s="63">
        <v>0.5478915957342726</v>
      </c>
      <c r="L26" s="66">
        <v>148</v>
      </c>
      <c r="M26" s="67">
        <v>524</v>
      </c>
      <c r="N26" s="66">
        <v>97857</v>
      </c>
      <c r="O26" s="68">
        <v>1059</v>
      </c>
      <c r="P26" s="63">
        <f>O26/(O7-O29)%</f>
        <v>0.8983864673645634</v>
      </c>
      <c r="Q26" s="66">
        <v>318</v>
      </c>
      <c r="R26" s="66">
        <v>741</v>
      </c>
      <c r="S26" s="51" t="s">
        <v>114</v>
      </c>
    </row>
    <row r="27" spans="1:23" ht="24.75" customHeight="1">
      <c r="A27" s="61" t="s">
        <v>115</v>
      </c>
      <c r="B27" s="62">
        <v>124</v>
      </c>
      <c r="C27" s="63">
        <v>9.463626095185762E-2</v>
      </c>
      <c r="D27" s="64">
        <v>28</v>
      </c>
      <c r="E27" s="65">
        <v>96</v>
      </c>
      <c r="F27" s="62">
        <v>149</v>
      </c>
      <c r="G27" s="63">
        <v>0.11473188160285828</v>
      </c>
      <c r="H27" s="66">
        <v>11</v>
      </c>
      <c r="I27" s="67">
        <v>138</v>
      </c>
      <c r="J27" s="62">
        <v>186</v>
      </c>
      <c r="K27" s="63">
        <v>0.15164856667645044</v>
      </c>
      <c r="L27" s="66">
        <v>32</v>
      </c>
      <c r="M27" s="67">
        <v>154</v>
      </c>
      <c r="N27" s="66">
        <v>25048</v>
      </c>
      <c r="O27" s="68">
        <v>215</v>
      </c>
      <c r="P27" s="63">
        <f>O27/(O7-O29)%</f>
        <v>0.18239196457354215</v>
      </c>
      <c r="Q27" s="66">
        <v>35</v>
      </c>
      <c r="R27" s="66">
        <v>180</v>
      </c>
      <c r="S27" s="51" t="s">
        <v>116</v>
      </c>
    </row>
    <row r="28" spans="1:23" ht="24.75" customHeight="1">
      <c r="A28" s="61" t="s">
        <v>117</v>
      </c>
      <c r="B28" s="70">
        <v>12</v>
      </c>
      <c r="C28" s="63">
        <v>9.1583478340507372E-3</v>
      </c>
      <c r="D28" s="71">
        <v>4</v>
      </c>
      <c r="E28" s="65">
        <v>8</v>
      </c>
      <c r="F28" s="70">
        <v>34</v>
      </c>
      <c r="G28" s="63">
        <v>2.6180429359041486E-2</v>
      </c>
      <c r="H28" s="72">
        <v>2</v>
      </c>
      <c r="I28" s="65">
        <v>32</v>
      </c>
      <c r="J28" s="70">
        <v>33</v>
      </c>
      <c r="K28" s="63">
        <v>2.6905390861950887E-2</v>
      </c>
      <c r="L28" s="72">
        <v>3</v>
      </c>
      <c r="M28" s="65">
        <v>30</v>
      </c>
      <c r="N28" s="64">
        <v>4075</v>
      </c>
      <c r="O28" s="68">
        <v>45</v>
      </c>
      <c r="P28" s="63">
        <f>O28/(O7-O29)%</f>
        <v>3.8175062352601846E-2</v>
      </c>
      <c r="Q28" s="72">
        <v>9</v>
      </c>
      <c r="R28" s="64">
        <v>36</v>
      </c>
      <c r="S28" s="51" t="s">
        <v>118</v>
      </c>
    </row>
    <row r="29" spans="1:23" ht="24.75" customHeight="1">
      <c r="A29" s="73" t="s">
        <v>119</v>
      </c>
      <c r="B29" s="62">
        <v>678</v>
      </c>
      <c r="C29" s="63"/>
      <c r="D29" s="64">
        <v>416</v>
      </c>
      <c r="E29" s="65">
        <v>262</v>
      </c>
      <c r="F29" s="62">
        <v>414</v>
      </c>
      <c r="G29" s="63"/>
      <c r="H29" s="66">
        <v>278</v>
      </c>
      <c r="I29" s="67">
        <v>136</v>
      </c>
      <c r="J29" s="62">
        <v>924</v>
      </c>
      <c r="K29" s="63"/>
      <c r="L29" s="66">
        <v>606</v>
      </c>
      <c r="M29" s="67">
        <v>318</v>
      </c>
      <c r="N29" s="66">
        <v>246959</v>
      </c>
      <c r="O29" s="68">
        <v>1886</v>
      </c>
      <c r="P29" s="63"/>
      <c r="Q29" s="66">
        <v>1047</v>
      </c>
      <c r="R29" s="66">
        <v>839</v>
      </c>
      <c r="S29" s="51" t="s">
        <v>120</v>
      </c>
    </row>
    <row r="30" spans="1:23" ht="24.75" customHeight="1">
      <c r="A30" s="73" t="s">
        <v>121</v>
      </c>
      <c r="B30" s="62"/>
      <c r="C30" s="63"/>
      <c r="D30" s="64"/>
      <c r="E30" s="65"/>
      <c r="F30" s="62"/>
      <c r="G30" s="63"/>
      <c r="H30" s="64"/>
      <c r="I30" s="65"/>
      <c r="J30" s="62"/>
      <c r="K30" s="63"/>
      <c r="L30" s="64"/>
      <c r="M30" s="65"/>
      <c r="N30" s="64"/>
      <c r="O30" s="68"/>
      <c r="P30" s="63"/>
      <c r="Q30" s="64"/>
      <c r="R30" s="64"/>
      <c r="S30" s="51" t="s">
        <v>121</v>
      </c>
    </row>
    <row r="31" spans="1:23" ht="24.75" customHeight="1">
      <c r="A31" s="73" t="s">
        <v>122</v>
      </c>
      <c r="B31" s="62">
        <v>18653</v>
      </c>
      <c r="C31" s="63">
        <v>14.235888512379034</v>
      </c>
      <c r="D31" s="68">
        <v>9589</v>
      </c>
      <c r="E31" s="74">
        <v>9064</v>
      </c>
      <c r="F31" s="62">
        <v>17041</v>
      </c>
      <c r="G31" s="63">
        <v>13.121785197277235</v>
      </c>
      <c r="H31" s="68">
        <v>8740</v>
      </c>
      <c r="I31" s="74">
        <v>8301</v>
      </c>
      <c r="J31" s="62">
        <v>14182</v>
      </c>
      <c r="K31" s="63">
        <v>11.562795551642044</v>
      </c>
      <c r="L31" s="68">
        <v>7207</v>
      </c>
      <c r="M31" s="74">
        <v>6975</v>
      </c>
      <c r="N31" s="75">
        <v>1029499</v>
      </c>
      <c r="O31" s="68">
        <v>11764</v>
      </c>
      <c r="P31" s="63">
        <v>9.9798096336890687</v>
      </c>
      <c r="Q31" s="68">
        <v>6004</v>
      </c>
      <c r="R31" s="68">
        <v>5760</v>
      </c>
      <c r="S31" s="51" t="s">
        <v>123</v>
      </c>
    </row>
    <row r="32" spans="1:23" ht="24.75" customHeight="1">
      <c r="A32" s="73" t="s">
        <v>124</v>
      </c>
      <c r="B32" s="62">
        <v>89129</v>
      </c>
      <c r="C32" s="63">
        <v>68.022865341759015</v>
      </c>
      <c r="D32" s="68">
        <v>44708</v>
      </c>
      <c r="E32" s="74">
        <v>44421</v>
      </c>
      <c r="F32" s="62">
        <v>83053</v>
      </c>
      <c r="G32" s="63">
        <v>63.951858810484488</v>
      </c>
      <c r="H32" s="68">
        <v>42122</v>
      </c>
      <c r="I32" s="74">
        <v>40931</v>
      </c>
      <c r="J32" s="62">
        <v>74181</v>
      </c>
      <c r="K32" s="63">
        <v>60.480872713041776</v>
      </c>
      <c r="L32" s="68">
        <v>37738</v>
      </c>
      <c r="M32" s="74">
        <v>36443</v>
      </c>
      <c r="N32" s="75">
        <v>5199504</v>
      </c>
      <c r="O32" s="68">
        <v>70541</v>
      </c>
      <c r="P32" s="63">
        <v>59.842379409219703</v>
      </c>
      <c r="Q32" s="68">
        <v>36213</v>
      </c>
      <c r="R32" s="68">
        <v>34328</v>
      </c>
      <c r="S32" s="51" t="s">
        <v>125</v>
      </c>
    </row>
    <row r="33" spans="1:19" ht="24.75" customHeight="1" thickBot="1">
      <c r="A33" s="76" t="s">
        <v>126</v>
      </c>
      <c r="B33" s="77">
        <v>23246</v>
      </c>
      <c r="C33" s="78">
        <v>17.741246145861954</v>
      </c>
      <c r="D33" s="79">
        <v>10516</v>
      </c>
      <c r="E33" s="80">
        <v>12730</v>
      </c>
      <c r="F33" s="77">
        <v>29774</v>
      </c>
      <c r="G33" s="78">
        <v>22.926355992238271</v>
      </c>
      <c r="H33" s="79">
        <v>13283</v>
      </c>
      <c r="I33" s="80">
        <v>16491</v>
      </c>
      <c r="J33" s="77">
        <v>34289</v>
      </c>
      <c r="K33" s="78">
        <v>27.95633173531618</v>
      </c>
      <c r="L33" s="79">
        <v>15069</v>
      </c>
      <c r="M33" s="80">
        <v>19220</v>
      </c>
      <c r="N33" s="81">
        <v>2361723</v>
      </c>
      <c r="O33" s="79">
        <v>35573</v>
      </c>
      <c r="P33" s="78">
        <v>30.177810957091232</v>
      </c>
      <c r="Q33" s="79">
        <v>15508</v>
      </c>
      <c r="R33" s="79">
        <v>20065</v>
      </c>
      <c r="S33" s="82" t="s">
        <v>127</v>
      </c>
    </row>
    <row r="34" spans="1:19" ht="8.25" customHeight="1">
      <c r="K34" s="83"/>
      <c r="P34" s="83"/>
      <c r="S34" s="83"/>
    </row>
    <row r="35" spans="1:19" ht="13.5">
      <c r="A35" s="41" t="s">
        <v>128</v>
      </c>
      <c r="K35" s="83"/>
      <c r="P35" s="83"/>
      <c r="S35" s="83"/>
    </row>
    <row r="36" spans="1:19" ht="21.75" customHeight="1">
      <c r="K36" s="83"/>
      <c r="P36" s="83"/>
      <c r="S36" s="83"/>
    </row>
    <row r="37" spans="1:19" ht="21.75" customHeight="1">
      <c r="K37" s="83"/>
      <c r="P37" s="83"/>
      <c r="S37" s="83"/>
    </row>
    <row r="38" spans="1:19" ht="21.75" customHeight="1">
      <c r="K38" s="83"/>
      <c r="P38" s="83"/>
      <c r="S38" s="83"/>
    </row>
    <row r="39" spans="1:19" ht="21.75" customHeight="1">
      <c r="K39" s="83"/>
      <c r="P39" s="83"/>
      <c r="S39" s="83"/>
    </row>
    <row r="40" spans="1:19" ht="21.75" customHeight="1">
      <c r="K40" s="83"/>
      <c r="P40" s="83"/>
      <c r="S40" s="83"/>
    </row>
    <row r="41" spans="1:19" ht="21.75" customHeight="1">
      <c r="K41" s="83"/>
      <c r="P41" s="83"/>
      <c r="S41" s="83"/>
    </row>
    <row r="42" spans="1:19" ht="21.75" customHeight="1">
      <c r="K42" s="83"/>
      <c r="P42" s="83"/>
      <c r="S42" s="83"/>
    </row>
    <row r="43" spans="1:19" ht="21.75" customHeight="1">
      <c r="K43" s="83"/>
      <c r="P43" s="83"/>
      <c r="S43" s="83"/>
    </row>
    <row r="44" spans="1:19" ht="21.75" customHeight="1">
      <c r="K44" s="83"/>
      <c r="P44" s="83"/>
      <c r="S44" s="83"/>
    </row>
    <row r="45" spans="1:19" ht="21.75" customHeight="1">
      <c r="K45" s="83"/>
      <c r="P45" s="83"/>
      <c r="S45" s="83"/>
    </row>
    <row r="46" spans="1:19" ht="21.75" customHeight="1">
      <c r="K46" s="83"/>
      <c r="P46" s="83"/>
      <c r="S46" s="83"/>
    </row>
    <row r="47" spans="1:19" ht="21.75" customHeight="1">
      <c r="K47" s="83"/>
      <c r="P47" s="83"/>
      <c r="S47" s="83"/>
    </row>
    <row r="48" spans="1:19" ht="21.75" customHeight="1">
      <c r="K48" s="83"/>
      <c r="P48" s="83"/>
      <c r="S48" s="83"/>
    </row>
    <row r="49" spans="11:19" ht="21.75" customHeight="1">
      <c r="K49" s="83"/>
      <c r="P49" s="83"/>
      <c r="S49" s="83"/>
    </row>
    <row r="50" spans="11:19" ht="21.75" customHeight="1">
      <c r="K50" s="83"/>
      <c r="P50" s="83"/>
      <c r="S50" s="83"/>
    </row>
    <row r="51" spans="11:19" ht="21.75" customHeight="1">
      <c r="K51" s="83"/>
      <c r="P51" s="83"/>
      <c r="S51" s="83"/>
    </row>
    <row r="52" spans="11:19" ht="21.75" customHeight="1">
      <c r="K52" s="83"/>
      <c r="P52" s="83"/>
      <c r="S52" s="83"/>
    </row>
    <row r="53" spans="11:19" ht="21.75" customHeight="1">
      <c r="K53" s="83"/>
      <c r="P53" s="83"/>
      <c r="S53" s="83"/>
    </row>
    <row r="54" spans="11:19" ht="21.75" customHeight="1">
      <c r="K54" s="83"/>
      <c r="P54" s="83"/>
      <c r="S54" s="83"/>
    </row>
    <row r="55" spans="11:19" ht="21.75" customHeight="1">
      <c r="K55" s="83"/>
      <c r="P55" s="83"/>
      <c r="S55" s="83"/>
    </row>
    <row r="56" spans="11:19" ht="21.75" customHeight="1">
      <c r="K56" s="83"/>
      <c r="P56" s="83"/>
      <c r="S56" s="83"/>
    </row>
    <row r="57" spans="11:19" ht="21.75" customHeight="1">
      <c r="K57" s="83"/>
      <c r="P57" s="83"/>
      <c r="S57" s="83"/>
    </row>
    <row r="58" spans="11:19" ht="21.75" customHeight="1">
      <c r="K58" s="83"/>
      <c r="P58" s="83"/>
      <c r="S58" s="83"/>
    </row>
    <row r="59" spans="11:19" ht="21.75" customHeight="1">
      <c r="K59" s="83"/>
      <c r="P59" s="83"/>
      <c r="S59" s="83"/>
    </row>
    <row r="60" spans="11:19" ht="21.75" customHeight="1">
      <c r="K60" s="83"/>
      <c r="P60" s="83"/>
      <c r="S60" s="83"/>
    </row>
    <row r="61" spans="11:19" ht="21.75" customHeight="1">
      <c r="K61" s="83"/>
      <c r="P61" s="83"/>
      <c r="S61" s="83"/>
    </row>
    <row r="62" spans="11:19" ht="21.75" customHeight="1">
      <c r="K62" s="83"/>
      <c r="P62" s="83"/>
      <c r="S62" s="83"/>
    </row>
    <row r="63" spans="11:19" ht="21.75" customHeight="1">
      <c r="K63" s="83"/>
      <c r="P63" s="83"/>
      <c r="S63" s="83"/>
    </row>
    <row r="64" spans="11:19" ht="21.75" customHeight="1">
      <c r="K64" s="83"/>
      <c r="P64" s="83"/>
      <c r="S64" s="83"/>
    </row>
    <row r="65" spans="8:19" ht="21.75" customHeight="1">
      <c r="K65" s="83"/>
      <c r="P65" s="83"/>
      <c r="S65" s="83"/>
    </row>
    <row r="66" spans="8:19" ht="21.75" customHeight="1">
      <c r="K66" s="83"/>
      <c r="P66" s="83"/>
      <c r="S66" s="83"/>
    </row>
    <row r="67" spans="8:19" ht="21.75" customHeight="1">
      <c r="H67" s="1"/>
      <c r="K67" s="83"/>
      <c r="P67" s="83"/>
      <c r="S67" s="83"/>
    </row>
    <row r="68" spans="8:19" ht="21.75" customHeight="1">
      <c r="K68" s="83"/>
      <c r="P68" s="83"/>
      <c r="S68" s="83"/>
    </row>
    <row r="69" spans="8:19" ht="21.75" customHeight="1">
      <c r="K69" s="83"/>
      <c r="P69" s="83"/>
      <c r="S69" s="83"/>
    </row>
    <row r="70" spans="8:19" ht="21.75" customHeight="1">
      <c r="K70" s="83"/>
      <c r="P70" s="83"/>
      <c r="S70" s="83"/>
    </row>
    <row r="71" spans="8:19" ht="21.75" customHeight="1">
      <c r="K71" s="83"/>
      <c r="P71" s="83"/>
      <c r="S71" s="83"/>
    </row>
    <row r="72" spans="8:19" ht="21.75" customHeight="1">
      <c r="K72" s="83"/>
      <c r="P72" s="83"/>
      <c r="S72" s="83"/>
    </row>
    <row r="73" spans="8:19" ht="21.75" customHeight="1">
      <c r="K73" s="83"/>
      <c r="P73" s="83"/>
      <c r="S73" s="83"/>
    </row>
    <row r="74" spans="8:19" ht="21.75" customHeight="1">
      <c r="K74" s="83"/>
      <c r="P74" s="83"/>
      <c r="S74" s="83"/>
    </row>
    <row r="75" spans="8:19" ht="21.75" customHeight="1">
      <c r="K75" s="83"/>
      <c r="P75" s="83"/>
      <c r="S75" s="83"/>
    </row>
    <row r="76" spans="8:19" ht="21.75" customHeight="1">
      <c r="K76" s="83"/>
      <c r="P76" s="83"/>
      <c r="S76" s="83"/>
    </row>
    <row r="77" spans="8:19" ht="21.75" customHeight="1">
      <c r="K77" s="83"/>
      <c r="P77" s="83"/>
      <c r="S77" s="83"/>
    </row>
    <row r="78" spans="8:19" ht="21.75" customHeight="1">
      <c r="K78" s="83"/>
      <c r="P78" s="83"/>
      <c r="S78" s="83"/>
    </row>
    <row r="79" spans="8:19" ht="21.75" customHeight="1">
      <c r="K79" s="83"/>
      <c r="P79" s="83"/>
      <c r="S79" s="83"/>
    </row>
    <row r="80" spans="8:19" ht="21.75" customHeight="1">
      <c r="K80" s="83"/>
      <c r="P80" s="83"/>
      <c r="S80" s="83"/>
    </row>
    <row r="81" spans="11:19" ht="21.75" customHeight="1">
      <c r="K81" s="83"/>
      <c r="P81" s="83"/>
      <c r="S81" s="83"/>
    </row>
    <row r="82" spans="11:19" ht="21.75" customHeight="1">
      <c r="K82" s="83"/>
      <c r="P82" s="83"/>
      <c r="S82" s="83"/>
    </row>
    <row r="83" spans="11:19" ht="21.75" customHeight="1">
      <c r="K83" s="83"/>
      <c r="P83" s="83"/>
      <c r="S83" s="83"/>
    </row>
    <row r="84" spans="11:19" ht="21.75" customHeight="1">
      <c r="K84" s="83"/>
      <c r="P84" s="83"/>
      <c r="S84" s="83"/>
    </row>
    <row r="85" spans="11:19" ht="21.75" customHeight="1">
      <c r="K85" s="83"/>
      <c r="P85" s="83"/>
      <c r="S85" s="83"/>
    </row>
    <row r="86" spans="11:19" ht="21.75" customHeight="1">
      <c r="K86" s="83"/>
      <c r="P86" s="83"/>
      <c r="S86" s="83"/>
    </row>
    <row r="87" spans="11:19" ht="21.75" customHeight="1">
      <c r="K87" s="83"/>
      <c r="P87" s="83"/>
      <c r="S87" s="83"/>
    </row>
    <row r="88" spans="11:19" ht="21.75" customHeight="1">
      <c r="K88" s="83"/>
      <c r="P88" s="83"/>
      <c r="S88" s="83"/>
    </row>
    <row r="89" spans="11:19" ht="21.75" customHeight="1">
      <c r="K89" s="83"/>
      <c r="P89" s="83"/>
      <c r="S89" s="83"/>
    </row>
    <row r="90" spans="11:19" ht="21.75" customHeight="1">
      <c r="K90" s="83"/>
      <c r="P90" s="83"/>
      <c r="S90" s="83"/>
    </row>
    <row r="91" spans="11:19" ht="21.75" customHeight="1">
      <c r="K91" s="83"/>
      <c r="P91" s="83"/>
      <c r="S91" s="83"/>
    </row>
    <row r="92" spans="11:19" ht="21.75" customHeight="1">
      <c r="K92" s="83"/>
      <c r="P92" s="83"/>
      <c r="S92" s="83"/>
    </row>
    <row r="93" spans="11:19" ht="21.75" customHeight="1">
      <c r="K93" s="83"/>
      <c r="P93" s="83"/>
      <c r="S93" s="83"/>
    </row>
    <row r="94" spans="11:19" ht="21.75" customHeight="1">
      <c r="K94" s="83"/>
      <c r="P94" s="83"/>
      <c r="S94" s="83"/>
    </row>
    <row r="95" spans="11:19" ht="21.75" customHeight="1">
      <c r="K95" s="83"/>
      <c r="P95" s="83"/>
      <c r="S95" s="83"/>
    </row>
    <row r="96" spans="11:19" ht="21.75" customHeight="1">
      <c r="K96" s="83"/>
      <c r="P96" s="83"/>
      <c r="S96" s="83"/>
    </row>
    <row r="97" spans="11:19" ht="21.75" customHeight="1">
      <c r="K97" s="83"/>
      <c r="P97" s="83"/>
      <c r="S97" s="83"/>
    </row>
    <row r="98" spans="11:19" ht="21.75" customHeight="1">
      <c r="K98" s="83"/>
      <c r="P98" s="83"/>
      <c r="S98" s="83"/>
    </row>
    <row r="99" spans="11:19" ht="21.75" customHeight="1">
      <c r="K99" s="83"/>
      <c r="P99" s="83"/>
      <c r="S99" s="83"/>
    </row>
    <row r="100" spans="11:19" ht="21.75" customHeight="1">
      <c r="K100" s="83"/>
      <c r="P100" s="83"/>
      <c r="S100" s="83"/>
    </row>
    <row r="101" spans="11:19" ht="21.75" customHeight="1">
      <c r="K101" s="83"/>
      <c r="P101" s="83"/>
      <c r="S101" s="83"/>
    </row>
    <row r="102" spans="11:19" ht="21.75" customHeight="1">
      <c r="K102" s="83"/>
      <c r="P102" s="83"/>
      <c r="S102" s="83"/>
    </row>
    <row r="103" spans="11:19" ht="21.75" customHeight="1">
      <c r="K103" s="83"/>
      <c r="P103" s="83"/>
      <c r="S103" s="83"/>
    </row>
    <row r="104" spans="11:19" ht="21.75" customHeight="1">
      <c r="K104" s="83"/>
      <c r="P104" s="83"/>
      <c r="S104" s="83"/>
    </row>
    <row r="105" spans="11:19" ht="21.75" customHeight="1">
      <c r="K105" s="83"/>
      <c r="P105" s="83"/>
      <c r="S105" s="83"/>
    </row>
    <row r="106" spans="11:19" ht="21.75" customHeight="1">
      <c r="K106" s="83"/>
      <c r="P106" s="83"/>
      <c r="S106" s="83"/>
    </row>
    <row r="107" spans="11:19" ht="21.75" customHeight="1">
      <c r="K107" s="83"/>
      <c r="P107" s="83"/>
      <c r="S107" s="83"/>
    </row>
    <row r="108" spans="11:19" ht="21.75" customHeight="1">
      <c r="K108" s="83"/>
      <c r="P108" s="83"/>
      <c r="S108" s="83"/>
    </row>
    <row r="109" spans="11:19" ht="21.75" customHeight="1">
      <c r="K109" s="83"/>
      <c r="P109" s="83"/>
      <c r="S109" s="83"/>
    </row>
    <row r="110" spans="11:19" ht="21.75" customHeight="1">
      <c r="K110" s="83"/>
      <c r="P110" s="83"/>
      <c r="S110" s="83"/>
    </row>
    <row r="111" spans="11:19" ht="21.75" customHeight="1">
      <c r="K111" s="83"/>
      <c r="P111" s="83"/>
      <c r="S111" s="83"/>
    </row>
    <row r="112" spans="11:19" ht="21.75" customHeight="1">
      <c r="K112" s="83"/>
      <c r="P112" s="83"/>
      <c r="S112" s="83"/>
    </row>
    <row r="113" spans="11:19" ht="21.75" customHeight="1">
      <c r="K113" s="83"/>
      <c r="P113" s="83"/>
      <c r="S113" s="83"/>
    </row>
    <row r="114" spans="11:19" ht="21.75" customHeight="1">
      <c r="K114" s="83"/>
      <c r="P114" s="83"/>
      <c r="S114" s="83"/>
    </row>
    <row r="115" spans="11:19" ht="21.75" customHeight="1">
      <c r="K115" s="83"/>
      <c r="P115" s="83"/>
      <c r="S115" s="83"/>
    </row>
    <row r="116" spans="11:19" ht="21.75" customHeight="1">
      <c r="K116" s="83"/>
      <c r="P116" s="83"/>
      <c r="S116" s="83"/>
    </row>
    <row r="117" spans="11:19" ht="21.75" customHeight="1">
      <c r="K117" s="83"/>
      <c r="P117" s="83"/>
      <c r="S117" s="83"/>
    </row>
    <row r="118" spans="11:19" ht="21.75" customHeight="1">
      <c r="K118" s="83"/>
      <c r="P118" s="83"/>
      <c r="S118" s="83"/>
    </row>
    <row r="119" spans="11:19" ht="21.75" customHeight="1">
      <c r="K119" s="83"/>
      <c r="P119" s="83"/>
      <c r="S119" s="83"/>
    </row>
    <row r="120" spans="11:19" ht="21.75" customHeight="1">
      <c r="K120" s="83"/>
      <c r="P120" s="83"/>
      <c r="S120" s="83"/>
    </row>
    <row r="121" spans="11:19" ht="21.75" customHeight="1">
      <c r="K121" s="83"/>
      <c r="P121" s="83"/>
      <c r="S121" s="83"/>
    </row>
    <row r="122" spans="11:19" ht="21.75" customHeight="1">
      <c r="K122" s="83"/>
      <c r="P122" s="83"/>
      <c r="S122" s="83"/>
    </row>
    <row r="123" spans="11:19" ht="21.75" customHeight="1">
      <c r="K123" s="83"/>
      <c r="P123" s="83"/>
      <c r="S123" s="83"/>
    </row>
    <row r="124" spans="11:19" ht="21.75" customHeight="1">
      <c r="K124" s="83"/>
      <c r="P124" s="83"/>
      <c r="S124" s="83"/>
    </row>
    <row r="125" spans="11:19" ht="21.75" customHeight="1">
      <c r="K125" s="83"/>
      <c r="P125" s="83"/>
      <c r="S125" s="83"/>
    </row>
    <row r="126" spans="11:19" ht="21.75" customHeight="1">
      <c r="K126" s="83"/>
      <c r="P126" s="83"/>
      <c r="S126" s="83"/>
    </row>
    <row r="127" spans="11:19" ht="21.75" customHeight="1">
      <c r="K127" s="83"/>
      <c r="P127" s="83"/>
      <c r="S127" s="83"/>
    </row>
    <row r="128" spans="11:19" ht="21.75" customHeight="1">
      <c r="K128" s="83"/>
      <c r="P128" s="83"/>
      <c r="S128" s="83"/>
    </row>
    <row r="129" spans="11:19" ht="21.75" customHeight="1">
      <c r="K129" s="83"/>
      <c r="P129" s="83"/>
      <c r="S129" s="83"/>
    </row>
    <row r="130" spans="11:19" ht="21.75" customHeight="1">
      <c r="K130" s="83"/>
      <c r="P130" s="83"/>
      <c r="S130" s="83"/>
    </row>
    <row r="131" spans="11:19" ht="21.75" customHeight="1">
      <c r="K131" s="83"/>
      <c r="P131" s="83"/>
      <c r="S131" s="83"/>
    </row>
    <row r="132" spans="11:19" ht="21.75" customHeight="1">
      <c r="K132" s="83"/>
      <c r="P132" s="83"/>
      <c r="S132" s="83"/>
    </row>
    <row r="133" spans="11:19" ht="21.75" customHeight="1">
      <c r="K133" s="83"/>
      <c r="P133" s="83"/>
      <c r="S133" s="83"/>
    </row>
    <row r="134" spans="11:19" ht="21.75" customHeight="1">
      <c r="K134" s="83"/>
      <c r="P134" s="83"/>
      <c r="S134" s="83"/>
    </row>
    <row r="135" spans="11:19" ht="21.75" customHeight="1">
      <c r="K135" s="83"/>
      <c r="P135" s="83"/>
      <c r="S135" s="83"/>
    </row>
    <row r="136" spans="11:19" ht="21.75" customHeight="1">
      <c r="K136" s="83"/>
      <c r="P136" s="83"/>
      <c r="S136" s="83"/>
    </row>
    <row r="137" spans="11:19" ht="21.75" customHeight="1">
      <c r="K137" s="83"/>
      <c r="P137" s="83"/>
      <c r="S137" s="83"/>
    </row>
    <row r="138" spans="11:19" ht="21.75" customHeight="1">
      <c r="K138" s="83"/>
      <c r="P138" s="83"/>
      <c r="S138" s="83"/>
    </row>
    <row r="139" spans="11:19" ht="21.75" customHeight="1">
      <c r="K139" s="83"/>
      <c r="P139" s="83"/>
      <c r="S139" s="83"/>
    </row>
    <row r="140" spans="11:19" ht="21.75" customHeight="1">
      <c r="K140" s="83"/>
      <c r="P140" s="83"/>
      <c r="S140" s="83"/>
    </row>
    <row r="141" spans="11:19" ht="21.75" customHeight="1">
      <c r="K141" s="83"/>
      <c r="P141" s="83"/>
      <c r="S141" s="83"/>
    </row>
    <row r="142" spans="11:19" ht="21.75" customHeight="1">
      <c r="K142" s="83"/>
      <c r="P142" s="83"/>
      <c r="S142" s="83"/>
    </row>
    <row r="143" spans="11:19" ht="21.75" customHeight="1">
      <c r="K143" s="83"/>
      <c r="P143" s="83"/>
      <c r="S143" s="83"/>
    </row>
    <row r="144" spans="11:19" ht="21.75" customHeight="1">
      <c r="K144" s="83"/>
      <c r="P144" s="83"/>
      <c r="S144" s="83"/>
    </row>
    <row r="145" spans="11:19" ht="21.75" customHeight="1">
      <c r="K145" s="83"/>
      <c r="P145" s="83"/>
      <c r="S145" s="83"/>
    </row>
    <row r="146" spans="11:19" ht="21.75" customHeight="1">
      <c r="K146" s="83"/>
      <c r="P146" s="83"/>
      <c r="S146" s="83"/>
    </row>
    <row r="147" spans="11:19" ht="21.75" customHeight="1">
      <c r="K147" s="83"/>
      <c r="P147" s="83"/>
      <c r="S147" s="83"/>
    </row>
    <row r="148" spans="11:19" ht="21.75" customHeight="1">
      <c r="K148" s="83"/>
      <c r="P148" s="83"/>
      <c r="S148" s="83"/>
    </row>
    <row r="149" spans="11:19" ht="21.75" customHeight="1">
      <c r="K149" s="83"/>
      <c r="P149" s="83"/>
      <c r="S149" s="83"/>
    </row>
    <row r="150" spans="11:19" ht="21.75" customHeight="1">
      <c r="K150" s="83"/>
      <c r="P150" s="83"/>
      <c r="S150" s="83"/>
    </row>
    <row r="151" spans="11:19" ht="21.75" customHeight="1">
      <c r="K151" s="83"/>
      <c r="P151" s="83"/>
      <c r="S151" s="83"/>
    </row>
    <row r="152" spans="11:19" ht="21.75" customHeight="1">
      <c r="K152" s="83"/>
      <c r="P152" s="83"/>
      <c r="S152" s="83"/>
    </row>
    <row r="153" spans="11:19" ht="21.75" customHeight="1">
      <c r="K153" s="83"/>
      <c r="P153" s="83"/>
      <c r="S153" s="83"/>
    </row>
    <row r="154" spans="11:19" ht="21.75" customHeight="1">
      <c r="K154" s="83"/>
      <c r="P154" s="83"/>
      <c r="S154" s="83"/>
    </row>
    <row r="155" spans="11:19" ht="21.75" customHeight="1">
      <c r="K155" s="83"/>
      <c r="P155" s="83"/>
      <c r="S155" s="83"/>
    </row>
    <row r="156" spans="11:19" ht="21.75" customHeight="1">
      <c r="K156" s="83"/>
      <c r="P156" s="83"/>
      <c r="S156" s="83"/>
    </row>
  </sheetData>
  <mergeCells count="10">
    <mergeCell ref="A4:A5"/>
    <mergeCell ref="B4:E4"/>
    <mergeCell ref="F4:I4"/>
    <mergeCell ref="J4:M4"/>
    <mergeCell ref="N4:R4"/>
    <mergeCell ref="S4:S5"/>
    <mergeCell ref="B5:C5"/>
    <mergeCell ref="F5:G5"/>
    <mergeCell ref="J5:K5"/>
    <mergeCell ref="O5:P5"/>
  </mergeCells>
  <phoneticPr fontId="2"/>
  <pageMargins left="0.78740157480314965" right="0.39370078740157483" top="0.78740157480314965" bottom="0.59055118110236227" header="0.51181102362204722" footer="0.51181102362204722"/>
  <pageSetup paperSize="9" scale="46" firstPageNumber="23" orientation="portrait" useFirstPageNumber="1" r:id="rId1"/>
  <headerFooter alignWithMargins="0">
    <evenHeader>&amp;L&amp;P　〔3〕国勢調査</even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4"/>
  <sheetViews>
    <sheetView view="pageBreakPreview" zoomScale="90" zoomScaleNormal="100" zoomScaleSheetLayoutView="90" workbookViewId="0">
      <selection activeCell="J28" sqref="J28"/>
    </sheetView>
  </sheetViews>
  <sheetFormatPr defaultRowHeight="12"/>
  <cols>
    <col min="1" max="3" width="3.875" style="133" customWidth="1"/>
    <col min="4" max="4" width="12.125" style="133" customWidth="1"/>
    <col min="5" max="7" width="3.5" style="133" customWidth="1"/>
    <col min="8" max="11" width="10.5" style="133" customWidth="1"/>
    <col min="12" max="12" width="12.625" style="133" customWidth="1"/>
    <col min="13" max="22" width="8.875" style="133" customWidth="1"/>
    <col min="23" max="23" width="1.375" style="133" customWidth="1"/>
    <col min="24" max="16384" width="9" style="133"/>
  </cols>
  <sheetData>
    <row r="1" spans="1:25" s="378" customFormat="1" ht="18.75">
      <c r="A1" s="1085" t="s">
        <v>819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6"/>
      <c r="N1" s="1086"/>
      <c r="O1" s="1086"/>
      <c r="P1" s="1086"/>
      <c r="Q1" s="1086"/>
      <c r="R1" s="1086"/>
      <c r="S1" s="1086"/>
      <c r="T1" s="1086"/>
      <c r="U1" s="1086"/>
      <c r="V1" s="1086"/>
      <c r="W1" s="545"/>
      <c r="X1" s="545"/>
      <c r="Y1" s="545"/>
    </row>
    <row r="2" spans="1:25" s="378" customFormat="1" ht="14.25" customHeight="1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500"/>
      <c r="X2" s="500"/>
      <c r="Y2" s="500"/>
    </row>
    <row r="3" spans="1:25" s="378" customFormat="1" ht="14.25" customHeight="1">
      <c r="A3" s="1087" t="s">
        <v>820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7"/>
      <c r="W3" s="499"/>
      <c r="X3" s="499"/>
      <c r="Y3" s="499"/>
    </row>
    <row r="4" spans="1:25" s="378" customFormat="1" ht="14.25" customHeight="1" thickBot="1">
      <c r="A4" s="547"/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8"/>
      <c r="N4" s="548"/>
      <c r="O4" s="548"/>
      <c r="P4" s="548"/>
      <c r="Q4" s="548"/>
      <c r="R4" s="499"/>
      <c r="S4" s="499"/>
      <c r="T4" s="548"/>
      <c r="U4" s="548"/>
      <c r="V4" s="548"/>
      <c r="W4" s="500"/>
    </row>
    <row r="5" spans="1:25" s="378" customFormat="1" ht="14.25" customHeight="1">
      <c r="A5" s="1088" t="s">
        <v>468</v>
      </c>
      <c r="B5" s="1089"/>
      <c r="C5" s="1089"/>
      <c r="D5" s="1092" t="s">
        <v>133</v>
      </c>
      <c r="E5" s="1092" t="s">
        <v>821</v>
      </c>
      <c r="F5" s="1092"/>
      <c r="G5" s="1092"/>
      <c r="H5" s="1092"/>
      <c r="I5" s="1092" t="s">
        <v>822</v>
      </c>
      <c r="J5" s="1092"/>
      <c r="K5" s="1092" t="s">
        <v>823</v>
      </c>
      <c r="L5" s="1093"/>
      <c r="M5" s="1094"/>
      <c r="N5" s="1094"/>
      <c r="O5" s="1094"/>
      <c r="P5" s="1094"/>
      <c r="Q5" s="1094"/>
      <c r="R5" s="1094"/>
      <c r="S5" s="1094"/>
      <c r="T5" s="1094"/>
      <c r="U5" s="1094"/>
      <c r="V5" s="1095"/>
      <c r="W5" s="500"/>
    </row>
    <row r="6" spans="1:25" s="378" customFormat="1" ht="22.5" customHeight="1">
      <c r="A6" s="1090"/>
      <c r="B6" s="1091"/>
      <c r="C6" s="1091"/>
      <c r="D6" s="1091"/>
      <c r="E6" s="1091" t="s">
        <v>824</v>
      </c>
      <c r="F6" s="1091"/>
      <c r="G6" s="1091"/>
      <c r="H6" s="549" t="s">
        <v>825</v>
      </c>
      <c r="I6" s="1091" t="s">
        <v>824</v>
      </c>
      <c r="J6" s="549" t="s">
        <v>825</v>
      </c>
      <c r="K6" s="1091" t="s">
        <v>824</v>
      </c>
      <c r="L6" s="550" t="s">
        <v>825</v>
      </c>
      <c r="M6" s="1094"/>
      <c r="N6" s="1094"/>
      <c r="O6" s="1094"/>
      <c r="P6" s="1094"/>
      <c r="Q6" s="1094"/>
      <c r="R6" s="1094"/>
      <c r="S6" s="1094"/>
      <c r="T6" s="1094"/>
      <c r="U6" s="1095"/>
      <c r="V6" s="1095"/>
      <c r="W6" s="500"/>
    </row>
    <row r="7" spans="1:25" s="378" customFormat="1" ht="22.5" customHeight="1">
      <c r="A7" s="1090"/>
      <c r="B7" s="1091"/>
      <c r="C7" s="1091"/>
      <c r="D7" s="1091"/>
      <c r="E7" s="1091"/>
      <c r="F7" s="1091"/>
      <c r="G7" s="1091"/>
      <c r="H7" s="551" t="s">
        <v>826</v>
      </c>
      <c r="I7" s="1091"/>
      <c r="J7" s="551" t="s">
        <v>826</v>
      </c>
      <c r="K7" s="1091"/>
      <c r="L7" s="552" t="s">
        <v>826</v>
      </c>
      <c r="M7" s="1094"/>
      <c r="N7" s="1094"/>
      <c r="O7" s="1094"/>
      <c r="P7" s="548"/>
      <c r="Q7" s="548"/>
      <c r="R7" s="553"/>
      <c r="S7" s="554"/>
      <c r="T7" s="548"/>
      <c r="U7" s="1095"/>
      <c r="V7" s="1095"/>
      <c r="W7" s="500"/>
    </row>
    <row r="8" spans="1:25" s="479" customFormat="1" ht="16.5" customHeight="1">
      <c r="A8" s="1099" t="s">
        <v>827</v>
      </c>
      <c r="B8" s="1099"/>
      <c r="C8" s="1100"/>
      <c r="D8" s="555">
        <v>60789</v>
      </c>
      <c r="E8" s="1101">
        <v>168</v>
      </c>
      <c r="F8" s="1101"/>
      <c r="G8" s="1101"/>
      <c r="H8" s="556">
        <f>E8/D8*100</f>
        <v>0.27636578986329763</v>
      </c>
      <c r="I8" s="557">
        <v>20647</v>
      </c>
      <c r="J8" s="556">
        <f>$I$8/$D$8*100</f>
        <v>33.96502656730658</v>
      </c>
      <c r="K8" s="557">
        <v>38632</v>
      </c>
      <c r="L8" s="556">
        <f>K8/D8*100</f>
        <v>63.550971392850677</v>
      </c>
      <c r="M8" s="499"/>
      <c r="N8" s="548"/>
      <c r="O8" s="548"/>
      <c r="P8" s="548"/>
      <c r="Q8" s="548"/>
      <c r="R8" s="548"/>
      <c r="S8" s="548"/>
      <c r="T8" s="558"/>
      <c r="U8" s="548"/>
      <c r="V8" s="548"/>
      <c r="W8" s="500"/>
    </row>
    <row r="9" spans="1:25" s="378" customFormat="1" ht="16.5" customHeight="1">
      <c r="A9" s="1102" t="s">
        <v>828</v>
      </c>
      <c r="B9" s="1102"/>
      <c r="C9" s="1100"/>
      <c r="D9" s="555">
        <v>54885</v>
      </c>
      <c r="E9" s="1101">
        <v>134</v>
      </c>
      <c r="F9" s="1101"/>
      <c r="G9" s="1101"/>
      <c r="H9" s="556">
        <f>E9/D9*100</f>
        <v>0.24414685250979321</v>
      </c>
      <c r="I9" s="557">
        <v>15791</v>
      </c>
      <c r="J9" s="559">
        <f>I9/D9*100</f>
        <v>28.771066775986153</v>
      </c>
      <c r="K9" s="557">
        <v>33526</v>
      </c>
      <c r="L9" s="556">
        <f>K9/D9*100</f>
        <v>61.084084904800953</v>
      </c>
      <c r="M9" s="548"/>
      <c r="N9" s="560"/>
      <c r="O9" s="560"/>
      <c r="P9" s="560"/>
      <c r="Q9" s="560"/>
      <c r="R9" s="560"/>
      <c r="S9" s="560"/>
      <c r="T9" s="560"/>
      <c r="U9" s="560"/>
      <c r="V9" s="560"/>
      <c r="W9" s="500"/>
    </row>
    <row r="10" spans="1:25" s="378" customFormat="1" ht="15.75" customHeight="1">
      <c r="A10" s="1102" t="s">
        <v>829</v>
      </c>
      <c r="B10" s="1102"/>
      <c r="C10" s="1100"/>
      <c r="D10" s="555">
        <v>54406</v>
      </c>
      <c r="E10" s="1101">
        <v>155</v>
      </c>
      <c r="F10" s="1101"/>
      <c r="G10" s="1101"/>
      <c r="H10" s="556">
        <f>E10/D10*100</f>
        <v>0.28489504834025658</v>
      </c>
      <c r="I10" s="557">
        <v>15121</v>
      </c>
      <c r="J10" s="556">
        <f>I10/D10*100</f>
        <v>27.792890490019484</v>
      </c>
      <c r="K10" s="557">
        <v>33280</v>
      </c>
      <c r="L10" s="556">
        <f>K10/D10*100</f>
        <v>61.169723927507988</v>
      </c>
      <c r="M10" s="548"/>
      <c r="N10" s="560"/>
      <c r="O10" s="560"/>
      <c r="P10" s="560"/>
      <c r="Q10" s="560"/>
      <c r="R10" s="560"/>
      <c r="S10" s="560"/>
      <c r="T10" s="560"/>
      <c r="U10" s="560"/>
      <c r="V10" s="560"/>
      <c r="W10" s="500"/>
    </row>
    <row r="11" spans="1:25" s="378" customFormat="1" ht="15.75" customHeight="1" thickBot="1">
      <c r="A11" s="1096" t="s">
        <v>68</v>
      </c>
      <c r="B11" s="1096"/>
      <c r="C11" s="1097"/>
      <c r="D11" s="561">
        <v>50237</v>
      </c>
      <c r="E11" s="1098">
        <v>143</v>
      </c>
      <c r="F11" s="1098"/>
      <c r="G11" s="1098"/>
      <c r="H11" s="562">
        <f>E11/D11*100</f>
        <v>0.28465075541931245</v>
      </c>
      <c r="I11" s="563">
        <v>13825</v>
      </c>
      <c r="J11" s="564">
        <f>I11/D11*100</f>
        <v>27.519557298405555</v>
      </c>
      <c r="K11" s="563">
        <v>33326</v>
      </c>
      <c r="L11" s="564">
        <f>K11/D11*100</f>
        <v>66.337559965762281</v>
      </c>
      <c r="M11" s="548"/>
      <c r="N11" s="565"/>
      <c r="O11" s="565"/>
      <c r="P11" s="565"/>
      <c r="Q11" s="565"/>
      <c r="R11" s="565"/>
      <c r="S11" s="565"/>
      <c r="T11" s="565"/>
      <c r="U11" s="565"/>
      <c r="V11" s="565"/>
      <c r="W11" s="500"/>
    </row>
    <row r="12" spans="1:25" s="378" customFormat="1" ht="8.1" customHeight="1">
      <c r="A12" s="566"/>
      <c r="B12" s="567"/>
      <c r="C12" s="567"/>
      <c r="D12" s="567"/>
      <c r="E12" s="567"/>
      <c r="F12" s="568"/>
      <c r="G12" s="567"/>
      <c r="H12" s="567"/>
      <c r="I12" s="567"/>
      <c r="J12" s="567"/>
      <c r="K12" s="519"/>
      <c r="L12" s="519"/>
      <c r="M12" s="548"/>
      <c r="N12" s="565"/>
      <c r="O12" s="565"/>
      <c r="P12" s="565"/>
      <c r="Q12" s="565"/>
      <c r="R12" s="565"/>
      <c r="S12" s="565"/>
      <c r="T12" s="565"/>
      <c r="U12" s="565"/>
      <c r="V12" s="565"/>
      <c r="W12" s="500"/>
    </row>
    <row r="13" spans="1:25" s="378" customFormat="1" ht="15.75" customHeight="1">
      <c r="A13" s="518"/>
      <c r="B13" s="520" t="s">
        <v>830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499"/>
      <c r="N13" s="565"/>
      <c r="O13" s="565"/>
      <c r="P13" s="565"/>
      <c r="Q13" s="565"/>
      <c r="R13" s="565"/>
      <c r="S13" s="565"/>
      <c r="T13" s="565"/>
      <c r="U13" s="565"/>
      <c r="V13" s="565"/>
      <c r="W13" s="500"/>
    </row>
    <row r="14" spans="1:25" s="378" customFormat="1" ht="15.75" customHeight="1">
      <c r="A14" s="518"/>
      <c r="B14" s="378" t="s">
        <v>170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48"/>
      <c r="N14" s="565"/>
      <c r="O14" s="565"/>
      <c r="P14" s="565"/>
      <c r="Q14" s="565"/>
      <c r="R14" s="565"/>
      <c r="S14" s="565"/>
      <c r="T14" s="565"/>
      <c r="U14" s="565"/>
      <c r="V14" s="565"/>
      <c r="W14" s="500"/>
    </row>
    <row r="15" spans="1:25" s="378" customFormat="1" ht="15" customHeight="1">
      <c r="A15" s="519"/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48"/>
      <c r="N15" s="565"/>
      <c r="O15" s="565"/>
      <c r="P15" s="565"/>
      <c r="Q15" s="565"/>
      <c r="R15" s="565"/>
      <c r="S15" s="565"/>
      <c r="T15" s="565"/>
      <c r="U15" s="565"/>
      <c r="V15" s="565"/>
      <c r="W15" s="500"/>
    </row>
    <row r="16" spans="1:25" s="378" customFormat="1" ht="15" customHeight="1">
      <c r="A16" s="209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48"/>
      <c r="N16" s="565"/>
      <c r="O16" s="565"/>
      <c r="P16" s="565"/>
      <c r="Q16" s="565"/>
      <c r="R16" s="565"/>
      <c r="S16" s="565"/>
      <c r="T16" s="565"/>
      <c r="U16" s="565"/>
      <c r="V16" s="565"/>
      <c r="W16" s="500"/>
    </row>
    <row r="17" spans="1:25" s="378" customFormat="1" ht="1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569"/>
      <c r="N17" s="565"/>
      <c r="O17" s="565"/>
      <c r="P17" s="565"/>
      <c r="Q17" s="565"/>
      <c r="R17" s="565"/>
      <c r="S17" s="565"/>
      <c r="T17" s="565"/>
      <c r="U17" s="565"/>
      <c r="V17" s="565"/>
      <c r="W17" s="500"/>
    </row>
    <row r="18" spans="1:25" s="519" customFormat="1" ht="23.2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548"/>
      <c r="N18" s="565"/>
      <c r="O18" s="565"/>
      <c r="P18" s="565"/>
      <c r="Q18" s="565"/>
      <c r="R18" s="565"/>
      <c r="S18" s="565"/>
      <c r="T18" s="565"/>
      <c r="U18" s="565"/>
      <c r="V18" s="565"/>
      <c r="W18" s="500"/>
    </row>
    <row r="19" spans="1:25" s="519" customFormat="1" ht="13.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548"/>
      <c r="N19" s="565"/>
      <c r="O19" s="565"/>
      <c r="P19" s="565"/>
      <c r="Q19" s="565"/>
      <c r="R19" s="565"/>
      <c r="S19" s="565"/>
      <c r="T19" s="565"/>
      <c r="U19" s="565"/>
      <c r="V19" s="565"/>
      <c r="W19" s="500"/>
    </row>
    <row r="20" spans="1:25" s="519" customFormat="1" ht="14.2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548"/>
      <c r="N20" s="565"/>
      <c r="O20" s="565"/>
      <c r="P20" s="565"/>
      <c r="Q20" s="565"/>
      <c r="R20" s="565"/>
      <c r="S20" s="565"/>
      <c r="T20" s="565"/>
      <c r="U20" s="565"/>
      <c r="V20" s="565"/>
      <c r="W20" s="500"/>
    </row>
    <row r="21" spans="1:25" s="519" customFormat="1" ht="13.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548"/>
      <c r="N21" s="565"/>
      <c r="O21" s="565"/>
      <c r="P21" s="565"/>
      <c r="Q21" s="565"/>
      <c r="R21" s="565"/>
      <c r="S21" s="565"/>
      <c r="T21" s="565"/>
      <c r="U21" s="565"/>
      <c r="V21" s="565"/>
      <c r="W21" s="521"/>
    </row>
    <row r="22" spans="1:25" s="522" customForma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50"/>
      <c r="M22" s="570"/>
      <c r="N22" s="565"/>
      <c r="O22" s="565"/>
      <c r="P22" s="565"/>
      <c r="Q22" s="565"/>
      <c r="R22" s="565"/>
      <c r="S22" s="565"/>
      <c r="T22" s="565"/>
      <c r="U22" s="565"/>
      <c r="V22" s="565"/>
      <c r="W22" s="521"/>
    </row>
    <row r="23" spans="1:25" s="522" customForma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571"/>
      <c r="N23" s="572"/>
      <c r="O23" s="572"/>
      <c r="P23" s="573"/>
      <c r="Q23" s="572"/>
      <c r="R23" s="572"/>
      <c r="S23" s="573"/>
      <c r="T23" s="572"/>
      <c r="U23" s="572"/>
      <c r="V23" s="573"/>
      <c r="W23" s="521"/>
    </row>
    <row r="24" spans="1:25" s="519" customFormat="1" ht="1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571"/>
      <c r="N24" s="573"/>
      <c r="O24" s="573"/>
      <c r="P24" s="573"/>
      <c r="Q24" s="573"/>
      <c r="R24" s="573"/>
      <c r="S24" s="573"/>
      <c r="T24" s="573"/>
      <c r="U24" s="573"/>
      <c r="V24" s="573"/>
      <c r="W24" s="500"/>
    </row>
    <row r="25" spans="1:25" s="519" customFormat="1" ht="1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571"/>
      <c r="N25" s="573"/>
      <c r="O25" s="573"/>
      <c r="P25" s="573"/>
      <c r="Q25" s="573"/>
      <c r="R25" s="573"/>
      <c r="S25" s="573"/>
      <c r="T25" s="573"/>
      <c r="U25" s="573"/>
      <c r="V25" s="573"/>
      <c r="W25" s="500"/>
    </row>
    <row r="26" spans="1:25" s="519" customFormat="1" ht="15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499"/>
      <c r="N26" s="565"/>
      <c r="O26" s="565"/>
      <c r="P26" s="565"/>
      <c r="Q26" s="565"/>
      <c r="R26" s="565"/>
      <c r="S26" s="565"/>
      <c r="T26" s="565"/>
      <c r="U26" s="565"/>
      <c r="V26" s="565"/>
      <c r="W26" s="500"/>
      <c r="X26" s="500"/>
    </row>
    <row r="27" spans="1:25" s="519" customFormat="1" ht="1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499"/>
      <c r="N27" s="499"/>
      <c r="O27" s="558"/>
      <c r="P27" s="558"/>
      <c r="Q27" s="558"/>
      <c r="R27" s="558"/>
      <c r="S27" s="558"/>
      <c r="T27" s="565"/>
      <c r="U27" s="565"/>
      <c r="V27" s="565"/>
      <c r="W27" s="500"/>
      <c r="X27" s="500"/>
      <c r="Y27" s="500"/>
    </row>
    <row r="28" spans="1:25" s="519" customForma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574"/>
      <c r="N28" s="499"/>
      <c r="O28" s="558"/>
      <c r="P28" s="558"/>
      <c r="Q28" s="558"/>
      <c r="R28" s="558"/>
      <c r="S28" s="558"/>
      <c r="T28" s="558"/>
      <c r="U28" s="575"/>
      <c r="V28" s="575"/>
    </row>
    <row r="29" spans="1:25" s="518" customForma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209"/>
      <c r="N29" s="499"/>
      <c r="O29" s="499"/>
      <c r="P29" s="499"/>
      <c r="Q29" s="499"/>
      <c r="R29" s="499"/>
      <c r="S29" s="499"/>
      <c r="T29" s="499"/>
      <c r="U29" s="499"/>
      <c r="V29" s="499"/>
    </row>
    <row r="30" spans="1:25" s="518" customForma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519"/>
      <c r="N30" s="519"/>
      <c r="O30" s="519"/>
      <c r="P30" s="519"/>
      <c r="Q30" s="519"/>
      <c r="R30" s="519"/>
      <c r="S30" s="519"/>
      <c r="T30" s="519"/>
      <c r="U30" s="519"/>
      <c r="V30" s="519"/>
    </row>
    <row r="31" spans="1:25" s="519" customFormat="1" ht="14.2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520"/>
      <c r="N31" s="518"/>
      <c r="O31" s="518"/>
      <c r="P31" s="518"/>
      <c r="Q31" s="518"/>
      <c r="R31" s="518"/>
      <c r="S31" s="518"/>
      <c r="T31" s="518"/>
      <c r="U31" s="518"/>
      <c r="V31" s="518"/>
    </row>
    <row r="32" spans="1:25" s="519" customFormat="1" ht="14.2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520"/>
      <c r="N32" s="520"/>
      <c r="O32" s="518"/>
      <c r="P32" s="518"/>
      <c r="Q32" s="518"/>
      <c r="R32" s="518"/>
      <c r="S32" s="518"/>
      <c r="T32" s="518"/>
      <c r="U32" s="518"/>
      <c r="V32" s="518"/>
    </row>
    <row r="33" spans="13:22">
      <c r="M33" s="519"/>
      <c r="N33" s="519"/>
      <c r="O33" s="519"/>
      <c r="P33" s="519"/>
      <c r="Q33" s="519"/>
      <c r="R33" s="519"/>
      <c r="S33" s="519"/>
      <c r="T33" s="519"/>
      <c r="U33" s="519"/>
      <c r="V33" s="519"/>
    </row>
    <row r="34" spans="13:22">
      <c r="M34" s="519"/>
      <c r="N34" s="519"/>
      <c r="O34" s="519"/>
      <c r="P34" s="519"/>
      <c r="Q34" s="519"/>
      <c r="R34" s="519"/>
      <c r="S34" s="519"/>
      <c r="T34" s="519"/>
      <c r="U34" s="519"/>
      <c r="V34" s="519"/>
    </row>
  </sheetData>
  <mergeCells count="27">
    <mergeCell ref="O6:O7"/>
    <mergeCell ref="P6:T6"/>
    <mergeCell ref="U6:U7"/>
    <mergeCell ref="A11:C11"/>
    <mergeCell ref="E11:G11"/>
    <mergeCell ref="A8:C8"/>
    <mergeCell ref="E8:G8"/>
    <mergeCell ref="A9:C9"/>
    <mergeCell ref="E9:G9"/>
    <mergeCell ref="A10:C10"/>
    <mergeCell ref="E10:G10"/>
    <mergeCell ref="A1:L1"/>
    <mergeCell ref="M1:V1"/>
    <mergeCell ref="A3:L3"/>
    <mergeCell ref="M3:V3"/>
    <mergeCell ref="A5:C7"/>
    <mergeCell ref="D5:D7"/>
    <mergeCell ref="E5:H5"/>
    <mergeCell ref="I5:J5"/>
    <mergeCell ref="K5:L5"/>
    <mergeCell ref="M5:M7"/>
    <mergeCell ref="N5:N7"/>
    <mergeCell ref="O5:U5"/>
    <mergeCell ref="V5:V7"/>
    <mergeCell ref="E6:G7"/>
    <mergeCell ref="I6:I7"/>
    <mergeCell ref="K6:K7"/>
  </mergeCells>
  <phoneticPr fontId="2"/>
  <pageMargins left="0.70866141732283472" right="0.59055118110236227" top="0.98425196850393704" bottom="0.78740157480314965" header="0.51181102362204722" footer="0.51181102362204722"/>
  <pageSetup paperSize="9" scale="91" firstPageNumber="46" orientation="portrait" useFirstPageNumber="1" r:id="rId1"/>
  <headerFooter alignWithMargins="0">
    <evenHeader>&amp;R&amp;10〔3〕国勢調査　&amp;P</evenHeader>
  </headerFooter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4"/>
  <sheetViews>
    <sheetView view="pageBreakPreview" zoomScale="90" zoomScaleNormal="100" zoomScaleSheetLayoutView="90" workbookViewId="0">
      <selection activeCell="A2" sqref="A1:A1048576"/>
    </sheetView>
  </sheetViews>
  <sheetFormatPr defaultRowHeight="12"/>
  <cols>
    <col min="1" max="10" width="8.875" style="133" customWidth="1"/>
    <col min="11" max="11" width="1.375" style="133" customWidth="1"/>
    <col min="12" max="16384" width="9" style="133"/>
  </cols>
  <sheetData>
    <row r="1" spans="1:13" s="378" customFormat="1" ht="18.75">
      <c r="A1" s="1103" t="s">
        <v>831</v>
      </c>
      <c r="B1" s="1103"/>
      <c r="C1" s="1103"/>
      <c r="D1" s="1103"/>
      <c r="E1" s="1103"/>
      <c r="F1" s="1103"/>
      <c r="G1" s="1103"/>
      <c r="H1" s="1103"/>
      <c r="I1" s="1103"/>
      <c r="J1" s="1103"/>
      <c r="K1" s="545"/>
      <c r="L1" s="545"/>
      <c r="M1" s="545"/>
    </row>
    <row r="2" spans="1:13" s="378" customFormat="1" ht="14.25" customHeight="1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</row>
    <row r="3" spans="1:13" s="378" customFormat="1" ht="14.25" customHeight="1">
      <c r="A3" s="1087" t="s">
        <v>820</v>
      </c>
      <c r="B3" s="1087"/>
      <c r="C3" s="1087"/>
      <c r="D3" s="1087"/>
      <c r="E3" s="1087"/>
      <c r="F3" s="1087"/>
      <c r="G3" s="1087"/>
      <c r="H3" s="1087"/>
      <c r="I3" s="1087"/>
      <c r="J3" s="1087"/>
      <c r="K3" s="499"/>
      <c r="L3" s="499"/>
      <c r="M3" s="499"/>
    </row>
    <row r="4" spans="1:13" s="378" customFormat="1" ht="14.25" customHeight="1" thickBot="1">
      <c r="A4" s="576"/>
      <c r="B4" s="576"/>
      <c r="C4" s="576"/>
      <c r="D4" s="576"/>
      <c r="E4" s="576"/>
      <c r="F4" s="577"/>
      <c r="G4" s="577"/>
      <c r="H4" s="576"/>
      <c r="I4" s="576"/>
      <c r="J4" s="576"/>
      <c r="K4" s="500"/>
    </row>
    <row r="5" spans="1:13" s="378" customFormat="1" ht="14.25" customHeight="1">
      <c r="A5" s="1104" t="s">
        <v>832</v>
      </c>
      <c r="B5" s="1107" t="s">
        <v>133</v>
      </c>
      <c r="C5" s="1110" t="s">
        <v>833</v>
      </c>
      <c r="D5" s="1111"/>
      <c r="E5" s="1111"/>
      <c r="F5" s="1111"/>
      <c r="G5" s="1111"/>
      <c r="H5" s="1111"/>
      <c r="I5" s="1112"/>
      <c r="J5" s="1113" t="s">
        <v>834</v>
      </c>
      <c r="K5" s="500"/>
    </row>
    <row r="6" spans="1:13" s="378" customFormat="1" ht="22.5" customHeight="1">
      <c r="A6" s="1105"/>
      <c r="B6" s="1108"/>
      <c r="C6" s="1116" t="s">
        <v>514</v>
      </c>
      <c r="D6" s="1117" t="s">
        <v>835</v>
      </c>
      <c r="E6" s="1118"/>
      <c r="F6" s="1118"/>
      <c r="G6" s="1118"/>
      <c r="H6" s="1119"/>
      <c r="I6" s="1120" t="s">
        <v>836</v>
      </c>
      <c r="J6" s="1114"/>
      <c r="K6" s="500"/>
    </row>
    <row r="7" spans="1:13" s="378" customFormat="1" ht="22.5" customHeight="1">
      <c r="A7" s="1106"/>
      <c r="B7" s="1109"/>
      <c r="C7" s="1109"/>
      <c r="D7" s="578" t="s">
        <v>514</v>
      </c>
      <c r="E7" s="579" t="s">
        <v>837</v>
      </c>
      <c r="F7" s="580" t="s">
        <v>838</v>
      </c>
      <c r="G7" s="581" t="s">
        <v>839</v>
      </c>
      <c r="H7" s="579" t="s">
        <v>840</v>
      </c>
      <c r="I7" s="1121"/>
      <c r="J7" s="1115"/>
      <c r="K7" s="500"/>
    </row>
    <row r="8" spans="1:13" s="479" customFormat="1" ht="22.5" customHeight="1">
      <c r="A8" s="582" t="s">
        <v>65</v>
      </c>
      <c r="B8" s="583"/>
      <c r="C8" s="548"/>
      <c r="D8" s="548"/>
      <c r="E8" s="548"/>
      <c r="F8" s="548"/>
      <c r="G8" s="548"/>
      <c r="H8" s="558"/>
      <c r="I8" s="548"/>
      <c r="J8" s="548"/>
      <c r="K8" s="500"/>
    </row>
    <row r="9" spans="1:13" s="378" customFormat="1" ht="15.75" customHeight="1">
      <c r="A9" s="548" t="s">
        <v>176</v>
      </c>
      <c r="B9" s="584">
        <v>112375</v>
      </c>
      <c r="C9" s="585">
        <v>66681</v>
      </c>
      <c r="D9" s="585">
        <v>60789</v>
      </c>
      <c r="E9" s="585">
        <v>50366</v>
      </c>
      <c r="F9" s="585">
        <v>8390</v>
      </c>
      <c r="G9" s="585">
        <v>1015</v>
      </c>
      <c r="H9" s="585">
        <v>1018</v>
      </c>
      <c r="I9" s="585">
        <v>5892</v>
      </c>
      <c r="J9" s="585">
        <v>41581</v>
      </c>
      <c r="K9" s="500"/>
    </row>
    <row r="10" spans="1:13" s="378" customFormat="1" ht="15.75" customHeight="1">
      <c r="A10" s="548" t="s">
        <v>7</v>
      </c>
      <c r="B10" s="584">
        <v>55224</v>
      </c>
      <c r="C10" s="585">
        <v>40231</v>
      </c>
      <c r="D10" s="585">
        <v>36365</v>
      </c>
      <c r="E10" s="585">
        <v>34690</v>
      </c>
      <c r="F10" s="585">
        <v>460</v>
      </c>
      <c r="G10" s="585">
        <v>565</v>
      </c>
      <c r="H10" s="585">
        <v>650</v>
      </c>
      <c r="I10" s="585">
        <v>3866</v>
      </c>
      <c r="J10" s="585">
        <v>12062</v>
      </c>
      <c r="K10" s="500"/>
    </row>
    <row r="11" spans="1:13" s="378" customFormat="1" ht="15.75" customHeight="1">
      <c r="A11" s="548" t="s">
        <v>8</v>
      </c>
      <c r="B11" s="586">
        <v>57151</v>
      </c>
      <c r="C11" s="565">
        <v>26450</v>
      </c>
      <c r="D11" s="565">
        <v>24424</v>
      </c>
      <c r="E11" s="565">
        <v>15676</v>
      </c>
      <c r="F11" s="565">
        <v>7930</v>
      </c>
      <c r="G11" s="565">
        <v>450</v>
      </c>
      <c r="H11" s="565">
        <v>368</v>
      </c>
      <c r="I11" s="565">
        <v>2026</v>
      </c>
      <c r="J11" s="565">
        <v>29519</v>
      </c>
      <c r="K11" s="500"/>
    </row>
    <row r="12" spans="1:13" s="378" customFormat="1" ht="15.75" customHeight="1">
      <c r="A12" s="548" t="s">
        <v>66</v>
      </c>
      <c r="B12" s="586"/>
      <c r="C12" s="565"/>
      <c r="D12" s="565"/>
      <c r="E12" s="565"/>
      <c r="F12" s="565"/>
      <c r="G12" s="565"/>
      <c r="H12" s="565"/>
      <c r="I12" s="565"/>
      <c r="J12" s="565"/>
      <c r="K12" s="500"/>
    </row>
    <row r="13" spans="1:13" s="378" customFormat="1" ht="15.75" customHeight="1">
      <c r="A13" s="548" t="s">
        <v>176</v>
      </c>
      <c r="B13" s="586">
        <v>112827</v>
      </c>
      <c r="C13" s="565">
        <v>60983</v>
      </c>
      <c r="D13" s="565">
        <v>54885</v>
      </c>
      <c r="E13" s="565">
        <v>45249</v>
      </c>
      <c r="F13" s="565">
        <v>7387</v>
      </c>
      <c r="G13" s="565">
        <v>952</v>
      </c>
      <c r="H13" s="565">
        <v>1297</v>
      </c>
      <c r="I13" s="565">
        <v>6098</v>
      </c>
      <c r="J13" s="565">
        <v>39698</v>
      </c>
      <c r="K13" s="500"/>
    </row>
    <row r="14" spans="1:13" s="378" customFormat="1" ht="15.75" customHeight="1">
      <c r="A14" s="548" t="s">
        <v>7</v>
      </c>
      <c r="B14" s="586">
        <v>55405</v>
      </c>
      <c r="C14" s="565">
        <v>35908</v>
      </c>
      <c r="D14" s="565">
        <v>31822</v>
      </c>
      <c r="E14" s="565">
        <v>29967</v>
      </c>
      <c r="F14" s="565">
        <v>504</v>
      </c>
      <c r="G14" s="565">
        <v>485</v>
      </c>
      <c r="H14" s="565">
        <v>866</v>
      </c>
      <c r="I14" s="565">
        <v>4086</v>
      </c>
      <c r="J14" s="565">
        <v>12850</v>
      </c>
      <c r="K14" s="500"/>
    </row>
    <row r="15" spans="1:13" s="378" customFormat="1" ht="15" customHeight="1">
      <c r="A15" s="548" t="s">
        <v>8</v>
      </c>
      <c r="B15" s="586">
        <v>57422</v>
      </c>
      <c r="C15" s="565">
        <v>25075</v>
      </c>
      <c r="D15" s="565">
        <v>23063</v>
      </c>
      <c r="E15" s="565">
        <v>15282</v>
      </c>
      <c r="F15" s="565">
        <v>6883</v>
      </c>
      <c r="G15" s="565">
        <v>467</v>
      </c>
      <c r="H15" s="565">
        <v>431</v>
      </c>
      <c r="I15" s="565">
        <v>2012</v>
      </c>
      <c r="J15" s="565">
        <v>26848</v>
      </c>
      <c r="K15" s="500"/>
    </row>
    <row r="16" spans="1:13" s="378" customFormat="1" ht="15" customHeight="1">
      <c r="A16" s="548"/>
      <c r="B16" s="586"/>
      <c r="C16" s="565"/>
      <c r="D16" s="565"/>
      <c r="E16" s="565"/>
      <c r="F16" s="565"/>
      <c r="G16" s="565"/>
      <c r="H16" s="565"/>
      <c r="I16" s="565"/>
      <c r="J16" s="565"/>
      <c r="K16" s="500"/>
    </row>
    <row r="17" spans="1:13" s="378" customFormat="1" ht="15" customHeight="1">
      <c r="A17" s="569" t="s">
        <v>841</v>
      </c>
      <c r="B17" s="586"/>
      <c r="C17" s="565"/>
      <c r="D17" s="565"/>
      <c r="E17" s="565"/>
      <c r="F17" s="565"/>
      <c r="G17" s="565"/>
      <c r="H17" s="565"/>
      <c r="I17" s="565"/>
      <c r="J17" s="565"/>
      <c r="K17" s="500"/>
    </row>
    <row r="18" spans="1:13" s="519" customFormat="1" ht="15.75" customHeight="1">
      <c r="A18" s="548" t="s">
        <v>176</v>
      </c>
      <c r="B18" s="586">
        <v>108470</v>
      </c>
      <c r="C18" s="565">
        <v>58186</v>
      </c>
      <c r="D18" s="565">
        <v>54406</v>
      </c>
      <c r="E18" s="565">
        <v>44179</v>
      </c>
      <c r="F18" s="565">
        <v>7662</v>
      </c>
      <c r="G18" s="565">
        <v>1036</v>
      </c>
      <c r="H18" s="565">
        <v>1529</v>
      </c>
      <c r="I18" s="565">
        <v>3780</v>
      </c>
      <c r="J18" s="565">
        <v>39242</v>
      </c>
      <c r="K18" s="500"/>
    </row>
    <row r="19" spans="1:13" s="519" customFormat="1" ht="15.75" customHeight="1">
      <c r="A19" s="548" t="s">
        <v>7</v>
      </c>
      <c r="B19" s="586">
        <v>52807</v>
      </c>
      <c r="C19" s="565">
        <v>33154</v>
      </c>
      <c r="D19" s="565">
        <v>30714</v>
      </c>
      <c r="E19" s="565">
        <v>28610</v>
      </c>
      <c r="F19" s="565">
        <v>618</v>
      </c>
      <c r="G19" s="565">
        <v>512</v>
      </c>
      <c r="H19" s="565">
        <v>974</v>
      </c>
      <c r="I19" s="565">
        <v>2440</v>
      </c>
      <c r="J19" s="565">
        <v>13669</v>
      </c>
      <c r="K19" s="500"/>
    </row>
    <row r="20" spans="1:13" s="519" customFormat="1" ht="15.75" customHeight="1">
      <c r="A20" s="548" t="s">
        <v>8</v>
      </c>
      <c r="B20" s="586">
        <v>55663</v>
      </c>
      <c r="C20" s="565">
        <v>25032</v>
      </c>
      <c r="D20" s="565">
        <v>23692</v>
      </c>
      <c r="E20" s="565">
        <v>15569</v>
      </c>
      <c r="F20" s="565">
        <v>7044</v>
      </c>
      <c r="G20" s="565">
        <v>524</v>
      </c>
      <c r="H20" s="565">
        <v>555</v>
      </c>
      <c r="I20" s="565">
        <v>1340</v>
      </c>
      <c r="J20" s="565">
        <v>25573</v>
      </c>
      <c r="K20" s="500"/>
    </row>
    <row r="21" spans="1:13" s="519" customFormat="1" ht="13.5" customHeight="1">
      <c r="A21" s="548"/>
      <c r="B21" s="586"/>
      <c r="C21" s="565"/>
      <c r="D21" s="565"/>
      <c r="E21" s="565"/>
      <c r="F21" s="565"/>
      <c r="G21" s="565"/>
      <c r="H21" s="565"/>
      <c r="I21" s="565"/>
      <c r="J21" s="565"/>
      <c r="K21" s="521"/>
    </row>
    <row r="22" spans="1:13" s="522" customFormat="1" ht="15" customHeight="1">
      <c r="A22" s="570" t="s">
        <v>842</v>
      </c>
      <c r="B22" s="586"/>
      <c r="C22" s="565"/>
      <c r="D22" s="565"/>
      <c r="E22" s="565"/>
      <c r="F22" s="565"/>
      <c r="G22" s="565"/>
      <c r="H22" s="565"/>
      <c r="I22" s="565"/>
      <c r="J22" s="565"/>
      <c r="K22" s="521"/>
    </row>
    <row r="23" spans="1:13" s="522" customFormat="1" ht="15.75" customHeight="1">
      <c r="A23" s="571" t="s">
        <v>176</v>
      </c>
      <c r="B23" s="587">
        <v>106114</v>
      </c>
      <c r="C23" s="572">
        <v>53246</v>
      </c>
      <c r="D23" s="573">
        <v>50237</v>
      </c>
      <c r="E23" s="572">
        <v>40956</v>
      </c>
      <c r="F23" s="572">
        <v>6465</v>
      </c>
      <c r="G23" s="573">
        <v>1153</v>
      </c>
      <c r="H23" s="572">
        <v>1663</v>
      </c>
      <c r="I23" s="572">
        <v>3009</v>
      </c>
      <c r="J23" s="573">
        <v>31941</v>
      </c>
      <c r="K23" s="521"/>
    </row>
    <row r="24" spans="1:13" s="519" customFormat="1" ht="15.75" customHeight="1">
      <c r="A24" s="571" t="s">
        <v>7</v>
      </c>
      <c r="B24" s="588">
        <v>51721</v>
      </c>
      <c r="C24" s="573">
        <v>29506</v>
      </c>
      <c r="D24" s="573">
        <v>27649</v>
      </c>
      <c r="E24" s="573">
        <v>25438</v>
      </c>
      <c r="F24" s="573">
        <v>644</v>
      </c>
      <c r="G24" s="573">
        <v>572</v>
      </c>
      <c r="H24" s="573">
        <v>995</v>
      </c>
      <c r="I24" s="573">
        <v>1857</v>
      </c>
      <c r="J24" s="573">
        <v>11248</v>
      </c>
      <c r="K24" s="500"/>
    </row>
    <row r="25" spans="1:13" s="519" customFormat="1" ht="15.75" customHeight="1">
      <c r="A25" s="571" t="s">
        <v>8</v>
      </c>
      <c r="B25" s="588">
        <v>54393</v>
      </c>
      <c r="C25" s="573">
        <v>23740</v>
      </c>
      <c r="D25" s="573">
        <v>22588</v>
      </c>
      <c r="E25" s="573">
        <v>15518</v>
      </c>
      <c r="F25" s="573">
        <v>5821</v>
      </c>
      <c r="G25" s="573">
        <v>581</v>
      </c>
      <c r="H25" s="573">
        <v>668</v>
      </c>
      <c r="I25" s="573">
        <v>1152</v>
      </c>
      <c r="J25" s="573">
        <v>20693</v>
      </c>
      <c r="K25" s="500"/>
    </row>
    <row r="26" spans="1:13" s="519" customFormat="1" ht="8.1" customHeight="1" thickBot="1">
      <c r="A26" s="577"/>
      <c r="B26" s="589"/>
      <c r="C26" s="590"/>
      <c r="D26" s="590"/>
      <c r="E26" s="590"/>
      <c r="F26" s="590"/>
      <c r="G26" s="590"/>
      <c r="H26" s="590"/>
      <c r="I26" s="590"/>
      <c r="J26" s="590"/>
      <c r="K26" s="500"/>
      <c r="L26" s="500"/>
    </row>
    <row r="27" spans="1:13" s="519" customFormat="1" ht="15" customHeight="1">
      <c r="A27" s="499"/>
      <c r="B27" s="499"/>
      <c r="C27" s="558"/>
      <c r="D27" s="558"/>
      <c r="E27" s="558"/>
      <c r="F27" s="558"/>
      <c r="G27" s="558"/>
      <c r="H27" s="565"/>
      <c r="I27" s="565"/>
      <c r="J27" s="565"/>
      <c r="K27" s="500"/>
      <c r="L27" s="500"/>
      <c r="M27" s="500"/>
    </row>
    <row r="28" spans="1:13" s="519" customFormat="1">
      <c r="A28" s="574" t="s">
        <v>843</v>
      </c>
      <c r="B28" s="500"/>
      <c r="C28" s="558"/>
      <c r="D28" s="558"/>
      <c r="E28" s="558"/>
      <c r="F28" s="558"/>
      <c r="G28" s="558"/>
      <c r="H28" s="558"/>
      <c r="I28" s="575"/>
      <c r="J28" s="575"/>
    </row>
    <row r="29" spans="1:13" s="518" customFormat="1">
      <c r="A29" s="378" t="s">
        <v>844</v>
      </c>
      <c r="B29" s="500"/>
      <c r="C29" s="500"/>
      <c r="D29" s="500"/>
      <c r="E29" s="500"/>
      <c r="F29" s="500"/>
      <c r="G29" s="500"/>
      <c r="H29" s="500"/>
      <c r="I29" s="500"/>
      <c r="J29" s="500"/>
    </row>
    <row r="30" spans="1:13" s="518" customFormat="1">
      <c r="A30" s="519"/>
      <c r="B30" s="519"/>
      <c r="C30" s="519"/>
      <c r="D30" s="519"/>
      <c r="E30" s="519"/>
      <c r="F30" s="519"/>
      <c r="G30" s="519"/>
      <c r="H30" s="519"/>
      <c r="I30" s="519"/>
      <c r="J30" s="519"/>
    </row>
    <row r="31" spans="1:13" s="519" customFormat="1" ht="14.25" customHeight="1">
      <c r="A31" s="520"/>
      <c r="B31" s="518"/>
      <c r="C31" s="518"/>
      <c r="D31" s="518"/>
      <c r="E31" s="518"/>
      <c r="F31" s="518"/>
      <c r="G31" s="518"/>
      <c r="H31" s="518"/>
      <c r="I31" s="518"/>
      <c r="J31" s="518"/>
    </row>
    <row r="32" spans="1:13" s="519" customFormat="1" ht="14.25" customHeight="1">
      <c r="A32" s="520"/>
      <c r="B32" s="520"/>
      <c r="C32" s="518"/>
      <c r="D32" s="518"/>
      <c r="E32" s="518"/>
      <c r="F32" s="518"/>
      <c r="G32" s="518"/>
      <c r="H32" s="518"/>
      <c r="I32" s="518"/>
      <c r="J32" s="518"/>
    </row>
    <row r="33" spans="1:10">
      <c r="A33" s="519"/>
      <c r="B33" s="519"/>
      <c r="C33" s="519"/>
      <c r="D33" s="519"/>
      <c r="E33" s="519"/>
      <c r="F33" s="519"/>
      <c r="G33" s="519"/>
      <c r="H33" s="519"/>
      <c r="I33" s="519"/>
      <c r="J33" s="519"/>
    </row>
    <row r="34" spans="1:10">
      <c r="A34" s="519"/>
      <c r="B34" s="519"/>
      <c r="C34" s="519"/>
      <c r="D34" s="519"/>
      <c r="E34" s="519"/>
      <c r="F34" s="519"/>
      <c r="G34" s="519"/>
      <c r="H34" s="519"/>
      <c r="I34" s="519"/>
      <c r="J34" s="519"/>
    </row>
  </sheetData>
  <mergeCells count="9">
    <mergeCell ref="A1:J1"/>
    <mergeCell ref="A3:J3"/>
    <mergeCell ref="A5:A7"/>
    <mergeCell ref="B5:B7"/>
    <mergeCell ref="C5:I5"/>
    <mergeCell ref="J5:J7"/>
    <mergeCell ref="C6:C7"/>
    <mergeCell ref="D6:H6"/>
    <mergeCell ref="I6:I7"/>
  </mergeCells>
  <phoneticPr fontId="2"/>
  <pageMargins left="0.70866141732283472" right="0.59055118110236227" top="0.98425196850393704" bottom="0.78740157480314965" header="0.51181102362204722" footer="0.51181102362204722"/>
  <pageSetup paperSize="9" scale="92" firstPageNumber="46" orientation="portrait" useFirstPageNumber="1" r:id="rId1"/>
  <headerFooter alignWithMargins="0">
    <evenHeader>&amp;R&amp;10〔3〕国勢調査　&amp;P</even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58"/>
  <sheetViews>
    <sheetView view="pageBreakPreview" zoomScaleNormal="115" zoomScaleSheetLayoutView="100" workbookViewId="0">
      <selection activeCell="AD22" sqref="AD22"/>
    </sheetView>
  </sheetViews>
  <sheetFormatPr defaultRowHeight="10.5"/>
  <cols>
    <col min="1" max="1" width="5.625" style="594" customWidth="1"/>
    <col min="2" max="2" width="4.5" style="599" customWidth="1"/>
    <col min="3" max="3" width="3.25" style="591" customWidth="1"/>
    <col min="4" max="5" width="2.375" style="591" customWidth="1"/>
    <col min="6" max="7" width="3.875" style="591" customWidth="1"/>
    <col min="8" max="9" width="4.5" style="591" customWidth="1"/>
    <col min="10" max="12" width="4.125" style="591" customWidth="1"/>
    <col min="13" max="13" width="4.75" style="591" customWidth="1"/>
    <col min="14" max="18" width="4.5" style="591" customWidth="1"/>
    <col min="19" max="19" width="3.75" style="591" customWidth="1"/>
    <col min="20" max="20" width="4.5" style="591" customWidth="1"/>
    <col min="21" max="21" width="3.75" style="591" customWidth="1"/>
    <col min="22" max="22" width="4.5" style="591" customWidth="1"/>
    <col min="23" max="23" width="5.25" style="599" customWidth="1"/>
    <col min="24" max="24" width="3.25" style="591" customWidth="1"/>
    <col min="25" max="26" width="2.625" style="591" customWidth="1"/>
    <col min="27" max="33" width="4.125" style="591" customWidth="1"/>
    <col min="34" max="34" width="4.75" style="591" customWidth="1"/>
    <col min="35" max="42" width="4.5" style="591" customWidth="1"/>
    <col min="43" max="43" width="4.5" style="625" customWidth="1"/>
    <col min="44" max="256" width="9" style="591"/>
    <col min="257" max="257" width="5.625" style="591" customWidth="1"/>
    <col min="258" max="258" width="4.5" style="591" customWidth="1"/>
    <col min="259" max="259" width="3.5" style="591" customWidth="1"/>
    <col min="260" max="261" width="2.625" style="591" customWidth="1"/>
    <col min="262" max="263" width="3.625" style="591" customWidth="1"/>
    <col min="264" max="267" width="3.875" style="591" customWidth="1"/>
    <col min="268" max="268" width="3.125" style="591" customWidth="1"/>
    <col min="269" max="269" width="4.25" style="591" customWidth="1"/>
    <col min="270" max="270" width="4.875" style="591" customWidth="1"/>
    <col min="271" max="271" width="4.375" style="591" customWidth="1"/>
    <col min="272" max="272" width="3.75" style="591" customWidth="1"/>
    <col min="273" max="273" width="3.875" style="591" customWidth="1"/>
    <col min="274" max="274" width="3.625" style="591" customWidth="1"/>
    <col min="275" max="276" width="3.25" style="591" customWidth="1"/>
    <col min="277" max="277" width="3" style="591" customWidth="1"/>
    <col min="278" max="278" width="4.125" style="591" customWidth="1"/>
    <col min="279" max="279" width="5.25" style="591" customWidth="1"/>
    <col min="280" max="280" width="3.5" style="591" customWidth="1"/>
    <col min="281" max="282" width="2.625" style="591" customWidth="1"/>
    <col min="283" max="284" width="3.625" style="591" customWidth="1"/>
    <col min="285" max="288" width="3.875" style="591" customWidth="1"/>
    <col min="289" max="289" width="4.375" style="591" customWidth="1"/>
    <col min="290" max="290" width="4.25" style="591" customWidth="1"/>
    <col min="291" max="291" width="4.875" style="591" customWidth="1"/>
    <col min="292" max="292" width="4.375" style="591" customWidth="1"/>
    <col min="293" max="293" width="3.75" style="591" customWidth="1"/>
    <col min="294" max="294" width="3.875" style="591" customWidth="1"/>
    <col min="295" max="295" width="3.625" style="591" customWidth="1"/>
    <col min="296" max="297" width="3.25" style="591" customWidth="1"/>
    <col min="298" max="298" width="3" style="591" customWidth="1"/>
    <col min="299" max="299" width="4.125" style="591" customWidth="1"/>
    <col min="300" max="512" width="9" style="591"/>
    <col min="513" max="513" width="5.625" style="591" customWidth="1"/>
    <col min="514" max="514" width="4.5" style="591" customWidth="1"/>
    <col min="515" max="515" width="3.5" style="591" customWidth="1"/>
    <col min="516" max="517" width="2.625" style="591" customWidth="1"/>
    <col min="518" max="519" width="3.625" style="591" customWidth="1"/>
    <col min="520" max="523" width="3.875" style="591" customWidth="1"/>
    <col min="524" max="524" width="3.125" style="591" customWidth="1"/>
    <col min="525" max="525" width="4.25" style="591" customWidth="1"/>
    <col min="526" max="526" width="4.875" style="591" customWidth="1"/>
    <col min="527" max="527" width="4.375" style="591" customWidth="1"/>
    <col min="528" max="528" width="3.75" style="591" customWidth="1"/>
    <col min="529" max="529" width="3.875" style="591" customWidth="1"/>
    <col min="530" max="530" width="3.625" style="591" customWidth="1"/>
    <col min="531" max="532" width="3.25" style="591" customWidth="1"/>
    <col min="533" max="533" width="3" style="591" customWidth="1"/>
    <col min="534" max="534" width="4.125" style="591" customWidth="1"/>
    <col min="535" max="535" width="5.25" style="591" customWidth="1"/>
    <col min="536" max="536" width="3.5" style="591" customWidth="1"/>
    <col min="537" max="538" width="2.625" style="591" customWidth="1"/>
    <col min="539" max="540" width="3.625" style="591" customWidth="1"/>
    <col min="541" max="544" width="3.875" style="591" customWidth="1"/>
    <col min="545" max="545" width="4.375" style="591" customWidth="1"/>
    <col min="546" max="546" width="4.25" style="591" customWidth="1"/>
    <col min="547" max="547" width="4.875" style="591" customWidth="1"/>
    <col min="548" max="548" width="4.375" style="591" customWidth="1"/>
    <col min="549" max="549" width="3.75" style="591" customWidth="1"/>
    <col min="550" max="550" width="3.875" style="591" customWidth="1"/>
    <col min="551" max="551" width="3.625" style="591" customWidth="1"/>
    <col min="552" max="553" width="3.25" style="591" customWidth="1"/>
    <col min="554" max="554" width="3" style="591" customWidth="1"/>
    <col min="555" max="555" width="4.125" style="591" customWidth="1"/>
    <col min="556" max="768" width="9" style="591"/>
    <col min="769" max="769" width="5.625" style="591" customWidth="1"/>
    <col min="770" max="770" width="4.5" style="591" customWidth="1"/>
    <col min="771" max="771" width="3.5" style="591" customWidth="1"/>
    <col min="772" max="773" width="2.625" style="591" customWidth="1"/>
    <col min="774" max="775" width="3.625" style="591" customWidth="1"/>
    <col min="776" max="779" width="3.875" style="591" customWidth="1"/>
    <col min="780" max="780" width="3.125" style="591" customWidth="1"/>
    <col min="781" max="781" width="4.25" style="591" customWidth="1"/>
    <col min="782" max="782" width="4.875" style="591" customWidth="1"/>
    <col min="783" max="783" width="4.375" style="591" customWidth="1"/>
    <col min="784" max="784" width="3.75" style="591" customWidth="1"/>
    <col min="785" max="785" width="3.875" style="591" customWidth="1"/>
    <col min="786" max="786" width="3.625" style="591" customWidth="1"/>
    <col min="787" max="788" width="3.25" style="591" customWidth="1"/>
    <col min="789" max="789" width="3" style="591" customWidth="1"/>
    <col min="790" max="790" width="4.125" style="591" customWidth="1"/>
    <col min="791" max="791" width="5.25" style="591" customWidth="1"/>
    <col min="792" max="792" width="3.5" style="591" customWidth="1"/>
    <col min="793" max="794" width="2.625" style="591" customWidth="1"/>
    <col min="795" max="796" width="3.625" style="591" customWidth="1"/>
    <col min="797" max="800" width="3.875" style="591" customWidth="1"/>
    <col min="801" max="801" width="4.375" style="591" customWidth="1"/>
    <col min="802" max="802" width="4.25" style="591" customWidth="1"/>
    <col min="803" max="803" width="4.875" style="591" customWidth="1"/>
    <col min="804" max="804" width="4.375" style="591" customWidth="1"/>
    <col min="805" max="805" width="3.75" style="591" customWidth="1"/>
    <col min="806" max="806" width="3.875" style="591" customWidth="1"/>
    <col min="807" max="807" width="3.625" style="591" customWidth="1"/>
    <col min="808" max="809" width="3.25" style="591" customWidth="1"/>
    <col min="810" max="810" width="3" style="591" customWidth="1"/>
    <col min="811" max="811" width="4.125" style="591" customWidth="1"/>
    <col min="812" max="1024" width="9" style="591"/>
    <col min="1025" max="1025" width="5.625" style="591" customWidth="1"/>
    <col min="1026" max="1026" width="4.5" style="591" customWidth="1"/>
    <col min="1027" max="1027" width="3.5" style="591" customWidth="1"/>
    <col min="1028" max="1029" width="2.625" style="591" customWidth="1"/>
    <col min="1030" max="1031" width="3.625" style="591" customWidth="1"/>
    <col min="1032" max="1035" width="3.875" style="591" customWidth="1"/>
    <col min="1036" max="1036" width="3.125" style="591" customWidth="1"/>
    <col min="1037" max="1037" width="4.25" style="591" customWidth="1"/>
    <col min="1038" max="1038" width="4.875" style="591" customWidth="1"/>
    <col min="1039" max="1039" width="4.375" style="591" customWidth="1"/>
    <col min="1040" max="1040" width="3.75" style="591" customWidth="1"/>
    <col min="1041" max="1041" width="3.875" style="591" customWidth="1"/>
    <col min="1042" max="1042" width="3.625" style="591" customWidth="1"/>
    <col min="1043" max="1044" width="3.25" style="591" customWidth="1"/>
    <col min="1045" max="1045" width="3" style="591" customWidth="1"/>
    <col min="1046" max="1046" width="4.125" style="591" customWidth="1"/>
    <col min="1047" max="1047" width="5.25" style="591" customWidth="1"/>
    <col min="1048" max="1048" width="3.5" style="591" customWidth="1"/>
    <col min="1049" max="1050" width="2.625" style="591" customWidth="1"/>
    <col min="1051" max="1052" width="3.625" style="591" customWidth="1"/>
    <col min="1053" max="1056" width="3.875" style="591" customWidth="1"/>
    <col min="1057" max="1057" width="4.375" style="591" customWidth="1"/>
    <col min="1058" max="1058" width="4.25" style="591" customWidth="1"/>
    <col min="1059" max="1059" width="4.875" style="591" customWidth="1"/>
    <col min="1060" max="1060" width="4.375" style="591" customWidth="1"/>
    <col min="1061" max="1061" width="3.75" style="591" customWidth="1"/>
    <col min="1062" max="1062" width="3.875" style="591" customWidth="1"/>
    <col min="1063" max="1063" width="3.625" style="591" customWidth="1"/>
    <col min="1064" max="1065" width="3.25" style="591" customWidth="1"/>
    <col min="1066" max="1066" width="3" style="591" customWidth="1"/>
    <col min="1067" max="1067" width="4.125" style="591" customWidth="1"/>
    <col min="1068" max="1280" width="9" style="591"/>
    <col min="1281" max="1281" width="5.625" style="591" customWidth="1"/>
    <col min="1282" max="1282" width="4.5" style="591" customWidth="1"/>
    <col min="1283" max="1283" width="3.5" style="591" customWidth="1"/>
    <col min="1284" max="1285" width="2.625" style="591" customWidth="1"/>
    <col min="1286" max="1287" width="3.625" style="591" customWidth="1"/>
    <col min="1288" max="1291" width="3.875" style="591" customWidth="1"/>
    <col min="1292" max="1292" width="3.125" style="591" customWidth="1"/>
    <col min="1293" max="1293" width="4.25" style="591" customWidth="1"/>
    <col min="1294" max="1294" width="4.875" style="591" customWidth="1"/>
    <col min="1295" max="1295" width="4.375" style="591" customWidth="1"/>
    <col min="1296" max="1296" width="3.75" style="591" customWidth="1"/>
    <col min="1297" max="1297" width="3.875" style="591" customWidth="1"/>
    <col min="1298" max="1298" width="3.625" style="591" customWidth="1"/>
    <col min="1299" max="1300" width="3.25" style="591" customWidth="1"/>
    <col min="1301" max="1301" width="3" style="591" customWidth="1"/>
    <col min="1302" max="1302" width="4.125" style="591" customWidth="1"/>
    <col min="1303" max="1303" width="5.25" style="591" customWidth="1"/>
    <col min="1304" max="1304" width="3.5" style="591" customWidth="1"/>
    <col min="1305" max="1306" width="2.625" style="591" customWidth="1"/>
    <col min="1307" max="1308" width="3.625" style="591" customWidth="1"/>
    <col min="1309" max="1312" width="3.875" style="591" customWidth="1"/>
    <col min="1313" max="1313" width="4.375" style="591" customWidth="1"/>
    <col min="1314" max="1314" width="4.25" style="591" customWidth="1"/>
    <col min="1315" max="1315" width="4.875" style="591" customWidth="1"/>
    <col min="1316" max="1316" width="4.375" style="591" customWidth="1"/>
    <col min="1317" max="1317" width="3.75" style="591" customWidth="1"/>
    <col min="1318" max="1318" width="3.875" style="591" customWidth="1"/>
    <col min="1319" max="1319" width="3.625" style="591" customWidth="1"/>
    <col min="1320" max="1321" width="3.25" style="591" customWidth="1"/>
    <col min="1322" max="1322" width="3" style="591" customWidth="1"/>
    <col min="1323" max="1323" width="4.125" style="591" customWidth="1"/>
    <col min="1324" max="1536" width="9" style="591"/>
    <col min="1537" max="1537" width="5.625" style="591" customWidth="1"/>
    <col min="1538" max="1538" width="4.5" style="591" customWidth="1"/>
    <col min="1539" max="1539" width="3.5" style="591" customWidth="1"/>
    <col min="1540" max="1541" width="2.625" style="591" customWidth="1"/>
    <col min="1542" max="1543" width="3.625" style="591" customWidth="1"/>
    <col min="1544" max="1547" width="3.875" style="591" customWidth="1"/>
    <col min="1548" max="1548" width="3.125" style="591" customWidth="1"/>
    <col min="1549" max="1549" width="4.25" style="591" customWidth="1"/>
    <col min="1550" max="1550" width="4.875" style="591" customWidth="1"/>
    <col min="1551" max="1551" width="4.375" style="591" customWidth="1"/>
    <col min="1552" max="1552" width="3.75" style="591" customWidth="1"/>
    <col min="1553" max="1553" width="3.875" style="591" customWidth="1"/>
    <col min="1554" max="1554" width="3.625" style="591" customWidth="1"/>
    <col min="1555" max="1556" width="3.25" style="591" customWidth="1"/>
    <col min="1557" max="1557" width="3" style="591" customWidth="1"/>
    <col min="1558" max="1558" width="4.125" style="591" customWidth="1"/>
    <col min="1559" max="1559" width="5.25" style="591" customWidth="1"/>
    <col min="1560" max="1560" width="3.5" style="591" customWidth="1"/>
    <col min="1561" max="1562" width="2.625" style="591" customWidth="1"/>
    <col min="1563" max="1564" width="3.625" style="591" customWidth="1"/>
    <col min="1565" max="1568" width="3.875" style="591" customWidth="1"/>
    <col min="1569" max="1569" width="4.375" style="591" customWidth="1"/>
    <col min="1570" max="1570" width="4.25" style="591" customWidth="1"/>
    <col min="1571" max="1571" width="4.875" style="591" customWidth="1"/>
    <col min="1572" max="1572" width="4.375" style="591" customWidth="1"/>
    <col min="1573" max="1573" width="3.75" style="591" customWidth="1"/>
    <col min="1574" max="1574" width="3.875" style="591" customWidth="1"/>
    <col min="1575" max="1575" width="3.625" style="591" customWidth="1"/>
    <col min="1576" max="1577" width="3.25" style="591" customWidth="1"/>
    <col min="1578" max="1578" width="3" style="591" customWidth="1"/>
    <col min="1579" max="1579" width="4.125" style="591" customWidth="1"/>
    <col min="1580" max="1792" width="9" style="591"/>
    <col min="1793" max="1793" width="5.625" style="591" customWidth="1"/>
    <col min="1794" max="1794" width="4.5" style="591" customWidth="1"/>
    <col min="1795" max="1795" width="3.5" style="591" customWidth="1"/>
    <col min="1796" max="1797" width="2.625" style="591" customWidth="1"/>
    <col min="1798" max="1799" width="3.625" style="591" customWidth="1"/>
    <col min="1800" max="1803" width="3.875" style="591" customWidth="1"/>
    <col min="1804" max="1804" width="3.125" style="591" customWidth="1"/>
    <col min="1805" max="1805" width="4.25" style="591" customWidth="1"/>
    <col min="1806" max="1806" width="4.875" style="591" customWidth="1"/>
    <col min="1807" max="1807" width="4.375" style="591" customWidth="1"/>
    <col min="1808" max="1808" width="3.75" style="591" customWidth="1"/>
    <col min="1809" max="1809" width="3.875" style="591" customWidth="1"/>
    <col min="1810" max="1810" width="3.625" style="591" customWidth="1"/>
    <col min="1811" max="1812" width="3.25" style="591" customWidth="1"/>
    <col min="1813" max="1813" width="3" style="591" customWidth="1"/>
    <col min="1814" max="1814" width="4.125" style="591" customWidth="1"/>
    <col min="1815" max="1815" width="5.25" style="591" customWidth="1"/>
    <col min="1816" max="1816" width="3.5" style="591" customWidth="1"/>
    <col min="1817" max="1818" width="2.625" style="591" customWidth="1"/>
    <col min="1819" max="1820" width="3.625" style="591" customWidth="1"/>
    <col min="1821" max="1824" width="3.875" style="591" customWidth="1"/>
    <col min="1825" max="1825" width="4.375" style="591" customWidth="1"/>
    <col min="1826" max="1826" width="4.25" style="591" customWidth="1"/>
    <col min="1827" max="1827" width="4.875" style="591" customWidth="1"/>
    <col min="1828" max="1828" width="4.375" style="591" customWidth="1"/>
    <col min="1829" max="1829" width="3.75" style="591" customWidth="1"/>
    <col min="1830" max="1830" width="3.875" style="591" customWidth="1"/>
    <col min="1831" max="1831" width="3.625" style="591" customWidth="1"/>
    <col min="1832" max="1833" width="3.25" style="591" customWidth="1"/>
    <col min="1834" max="1834" width="3" style="591" customWidth="1"/>
    <col min="1835" max="1835" width="4.125" style="591" customWidth="1"/>
    <col min="1836" max="2048" width="9" style="591"/>
    <col min="2049" max="2049" width="5.625" style="591" customWidth="1"/>
    <col min="2050" max="2050" width="4.5" style="591" customWidth="1"/>
    <col min="2051" max="2051" width="3.5" style="591" customWidth="1"/>
    <col min="2052" max="2053" width="2.625" style="591" customWidth="1"/>
    <col min="2054" max="2055" width="3.625" style="591" customWidth="1"/>
    <col min="2056" max="2059" width="3.875" style="591" customWidth="1"/>
    <col min="2060" max="2060" width="3.125" style="591" customWidth="1"/>
    <col min="2061" max="2061" width="4.25" style="591" customWidth="1"/>
    <col min="2062" max="2062" width="4.875" style="591" customWidth="1"/>
    <col min="2063" max="2063" width="4.375" style="591" customWidth="1"/>
    <col min="2064" max="2064" width="3.75" style="591" customWidth="1"/>
    <col min="2065" max="2065" width="3.875" style="591" customWidth="1"/>
    <col min="2066" max="2066" width="3.625" style="591" customWidth="1"/>
    <col min="2067" max="2068" width="3.25" style="591" customWidth="1"/>
    <col min="2069" max="2069" width="3" style="591" customWidth="1"/>
    <col min="2070" max="2070" width="4.125" style="591" customWidth="1"/>
    <col min="2071" max="2071" width="5.25" style="591" customWidth="1"/>
    <col min="2072" max="2072" width="3.5" style="591" customWidth="1"/>
    <col min="2073" max="2074" width="2.625" style="591" customWidth="1"/>
    <col min="2075" max="2076" width="3.625" style="591" customWidth="1"/>
    <col min="2077" max="2080" width="3.875" style="591" customWidth="1"/>
    <col min="2081" max="2081" width="4.375" style="591" customWidth="1"/>
    <col min="2082" max="2082" width="4.25" style="591" customWidth="1"/>
    <col min="2083" max="2083" width="4.875" style="591" customWidth="1"/>
    <col min="2084" max="2084" width="4.375" style="591" customWidth="1"/>
    <col min="2085" max="2085" width="3.75" style="591" customWidth="1"/>
    <col min="2086" max="2086" width="3.875" style="591" customWidth="1"/>
    <col min="2087" max="2087" width="3.625" style="591" customWidth="1"/>
    <col min="2088" max="2089" width="3.25" style="591" customWidth="1"/>
    <col min="2090" max="2090" width="3" style="591" customWidth="1"/>
    <col min="2091" max="2091" width="4.125" style="591" customWidth="1"/>
    <col min="2092" max="2304" width="9" style="591"/>
    <col min="2305" max="2305" width="5.625" style="591" customWidth="1"/>
    <col min="2306" max="2306" width="4.5" style="591" customWidth="1"/>
    <col min="2307" max="2307" width="3.5" style="591" customWidth="1"/>
    <col min="2308" max="2309" width="2.625" style="591" customWidth="1"/>
    <col min="2310" max="2311" width="3.625" style="591" customWidth="1"/>
    <col min="2312" max="2315" width="3.875" style="591" customWidth="1"/>
    <col min="2316" max="2316" width="3.125" style="591" customWidth="1"/>
    <col min="2317" max="2317" width="4.25" style="591" customWidth="1"/>
    <col min="2318" max="2318" width="4.875" style="591" customWidth="1"/>
    <col min="2319" max="2319" width="4.375" style="591" customWidth="1"/>
    <col min="2320" max="2320" width="3.75" style="591" customWidth="1"/>
    <col min="2321" max="2321" width="3.875" style="591" customWidth="1"/>
    <col min="2322" max="2322" width="3.625" style="591" customWidth="1"/>
    <col min="2323" max="2324" width="3.25" style="591" customWidth="1"/>
    <col min="2325" max="2325" width="3" style="591" customWidth="1"/>
    <col min="2326" max="2326" width="4.125" style="591" customWidth="1"/>
    <col min="2327" max="2327" width="5.25" style="591" customWidth="1"/>
    <col min="2328" max="2328" width="3.5" style="591" customWidth="1"/>
    <col min="2329" max="2330" width="2.625" style="591" customWidth="1"/>
    <col min="2331" max="2332" width="3.625" style="591" customWidth="1"/>
    <col min="2333" max="2336" width="3.875" style="591" customWidth="1"/>
    <col min="2337" max="2337" width="4.375" style="591" customWidth="1"/>
    <col min="2338" max="2338" width="4.25" style="591" customWidth="1"/>
    <col min="2339" max="2339" width="4.875" style="591" customWidth="1"/>
    <col min="2340" max="2340" width="4.375" style="591" customWidth="1"/>
    <col min="2341" max="2341" width="3.75" style="591" customWidth="1"/>
    <col min="2342" max="2342" width="3.875" style="591" customWidth="1"/>
    <col min="2343" max="2343" width="3.625" style="591" customWidth="1"/>
    <col min="2344" max="2345" width="3.25" style="591" customWidth="1"/>
    <col min="2346" max="2346" width="3" style="591" customWidth="1"/>
    <col min="2347" max="2347" width="4.125" style="591" customWidth="1"/>
    <col min="2348" max="2560" width="9" style="591"/>
    <col min="2561" max="2561" width="5.625" style="591" customWidth="1"/>
    <col min="2562" max="2562" width="4.5" style="591" customWidth="1"/>
    <col min="2563" max="2563" width="3.5" style="591" customWidth="1"/>
    <col min="2564" max="2565" width="2.625" style="591" customWidth="1"/>
    <col min="2566" max="2567" width="3.625" style="591" customWidth="1"/>
    <col min="2568" max="2571" width="3.875" style="591" customWidth="1"/>
    <col min="2572" max="2572" width="3.125" style="591" customWidth="1"/>
    <col min="2573" max="2573" width="4.25" style="591" customWidth="1"/>
    <col min="2574" max="2574" width="4.875" style="591" customWidth="1"/>
    <col min="2575" max="2575" width="4.375" style="591" customWidth="1"/>
    <col min="2576" max="2576" width="3.75" style="591" customWidth="1"/>
    <col min="2577" max="2577" width="3.875" style="591" customWidth="1"/>
    <col min="2578" max="2578" width="3.625" style="591" customWidth="1"/>
    <col min="2579" max="2580" width="3.25" style="591" customWidth="1"/>
    <col min="2581" max="2581" width="3" style="591" customWidth="1"/>
    <col min="2582" max="2582" width="4.125" style="591" customWidth="1"/>
    <col min="2583" max="2583" width="5.25" style="591" customWidth="1"/>
    <col min="2584" max="2584" width="3.5" style="591" customWidth="1"/>
    <col min="2585" max="2586" width="2.625" style="591" customWidth="1"/>
    <col min="2587" max="2588" width="3.625" style="591" customWidth="1"/>
    <col min="2589" max="2592" width="3.875" style="591" customWidth="1"/>
    <col min="2593" max="2593" width="4.375" style="591" customWidth="1"/>
    <col min="2594" max="2594" width="4.25" style="591" customWidth="1"/>
    <col min="2595" max="2595" width="4.875" style="591" customWidth="1"/>
    <col min="2596" max="2596" width="4.375" style="591" customWidth="1"/>
    <col min="2597" max="2597" width="3.75" style="591" customWidth="1"/>
    <col min="2598" max="2598" width="3.875" style="591" customWidth="1"/>
    <col min="2599" max="2599" width="3.625" style="591" customWidth="1"/>
    <col min="2600" max="2601" width="3.25" style="591" customWidth="1"/>
    <col min="2602" max="2602" width="3" style="591" customWidth="1"/>
    <col min="2603" max="2603" width="4.125" style="591" customWidth="1"/>
    <col min="2604" max="2816" width="9" style="591"/>
    <col min="2817" max="2817" width="5.625" style="591" customWidth="1"/>
    <col min="2818" max="2818" width="4.5" style="591" customWidth="1"/>
    <col min="2819" max="2819" width="3.5" style="591" customWidth="1"/>
    <col min="2820" max="2821" width="2.625" style="591" customWidth="1"/>
    <col min="2822" max="2823" width="3.625" style="591" customWidth="1"/>
    <col min="2824" max="2827" width="3.875" style="591" customWidth="1"/>
    <col min="2828" max="2828" width="3.125" style="591" customWidth="1"/>
    <col min="2829" max="2829" width="4.25" style="591" customWidth="1"/>
    <col min="2830" max="2830" width="4.875" style="591" customWidth="1"/>
    <col min="2831" max="2831" width="4.375" style="591" customWidth="1"/>
    <col min="2832" max="2832" width="3.75" style="591" customWidth="1"/>
    <col min="2833" max="2833" width="3.875" style="591" customWidth="1"/>
    <col min="2834" max="2834" width="3.625" style="591" customWidth="1"/>
    <col min="2835" max="2836" width="3.25" style="591" customWidth="1"/>
    <col min="2837" max="2837" width="3" style="591" customWidth="1"/>
    <col min="2838" max="2838" width="4.125" style="591" customWidth="1"/>
    <col min="2839" max="2839" width="5.25" style="591" customWidth="1"/>
    <col min="2840" max="2840" width="3.5" style="591" customWidth="1"/>
    <col min="2841" max="2842" width="2.625" style="591" customWidth="1"/>
    <col min="2843" max="2844" width="3.625" style="591" customWidth="1"/>
    <col min="2845" max="2848" width="3.875" style="591" customWidth="1"/>
    <col min="2849" max="2849" width="4.375" style="591" customWidth="1"/>
    <col min="2850" max="2850" width="4.25" style="591" customWidth="1"/>
    <col min="2851" max="2851" width="4.875" style="591" customWidth="1"/>
    <col min="2852" max="2852" width="4.375" style="591" customWidth="1"/>
    <col min="2853" max="2853" width="3.75" style="591" customWidth="1"/>
    <col min="2854" max="2854" width="3.875" style="591" customWidth="1"/>
    <col min="2855" max="2855" width="3.625" style="591" customWidth="1"/>
    <col min="2856" max="2857" width="3.25" style="591" customWidth="1"/>
    <col min="2858" max="2858" width="3" style="591" customWidth="1"/>
    <col min="2859" max="2859" width="4.125" style="591" customWidth="1"/>
    <col min="2860" max="3072" width="9" style="591"/>
    <col min="3073" max="3073" width="5.625" style="591" customWidth="1"/>
    <col min="3074" max="3074" width="4.5" style="591" customWidth="1"/>
    <col min="3075" max="3075" width="3.5" style="591" customWidth="1"/>
    <col min="3076" max="3077" width="2.625" style="591" customWidth="1"/>
    <col min="3078" max="3079" width="3.625" style="591" customWidth="1"/>
    <col min="3080" max="3083" width="3.875" style="591" customWidth="1"/>
    <col min="3084" max="3084" width="3.125" style="591" customWidth="1"/>
    <col min="3085" max="3085" width="4.25" style="591" customWidth="1"/>
    <col min="3086" max="3086" width="4.875" style="591" customWidth="1"/>
    <col min="3087" max="3087" width="4.375" style="591" customWidth="1"/>
    <col min="3088" max="3088" width="3.75" style="591" customWidth="1"/>
    <col min="3089" max="3089" width="3.875" style="591" customWidth="1"/>
    <col min="3090" max="3090" width="3.625" style="591" customWidth="1"/>
    <col min="3091" max="3092" width="3.25" style="591" customWidth="1"/>
    <col min="3093" max="3093" width="3" style="591" customWidth="1"/>
    <col min="3094" max="3094" width="4.125" style="591" customWidth="1"/>
    <col min="3095" max="3095" width="5.25" style="591" customWidth="1"/>
    <col min="3096" max="3096" width="3.5" style="591" customWidth="1"/>
    <col min="3097" max="3098" width="2.625" style="591" customWidth="1"/>
    <col min="3099" max="3100" width="3.625" style="591" customWidth="1"/>
    <col min="3101" max="3104" width="3.875" style="591" customWidth="1"/>
    <col min="3105" max="3105" width="4.375" style="591" customWidth="1"/>
    <col min="3106" max="3106" width="4.25" style="591" customWidth="1"/>
    <col min="3107" max="3107" width="4.875" style="591" customWidth="1"/>
    <col min="3108" max="3108" width="4.375" style="591" customWidth="1"/>
    <col min="3109" max="3109" width="3.75" style="591" customWidth="1"/>
    <col min="3110" max="3110" width="3.875" style="591" customWidth="1"/>
    <col min="3111" max="3111" width="3.625" style="591" customWidth="1"/>
    <col min="3112" max="3113" width="3.25" style="591" customWidth="1"/>
    <col min="3114" max="3114" width="3" style="591" customWidth="1"/>
    <col min="3115" max="3115" width="4.125" style="591" customWidth="1"/>
    <col min="3116" max="3328" width="9" style="591"/>
    <col min="3329" max="3329" width="5.625" style="591" customWidth="1"/>
    <col min="3330" max="3330" width="4.5" style="591" customWidth="1"/>
    <col min="3331" max="3331" width="3.5" style="591" customWidth="1"/>
    <col min="3332" max="3333" width="2.625" style="591" customWidth="1"/>
    <col min="3334" max="3335" width="3.625" style="591" customWidth="1"/>
    <col min="3336" max="3339" width="3.875" style="591" customWidth="1"/>
    <col min="3340" max="3340" width="3.125" style="591" customWidth="1"/>
    <col min="3341" max="3341" width="4.25" style="591" customWidth="1"/>
    <col min="3342" max="3342" width="4.875" style="591" customWidth="1"/>
    <col min="3343" max="3343" width="4.375" style="591" customWidth="1"/>
    <col min="3344" max="3344" width="3.75" style="591" customWidth="1"/>
    <col min="3345" max="3345" width="3.875" style="591" customWidth="1"/>
    <col min="3346" max="3346" width="3.625" style="591" customWidth="1"/>
    <col min="3347" max="3348" width="3.25" style="591" customWidth="1"/>
    <col min="3349" max="3349" width="3" style="591" customWidth="1"/>
    <col min="3350" max="3350" width="4.125" style="591" customWidth="1"/>
    <col min="3351" max="3351" width="5.25" style="591" customWidth="1"/>
    <col min="3352" max="3352" width="3.5" style="591" customWidth="1"/>
    <col min="3353" max="3354" width="2.625" style="591" customWidth="1"/>
    <col min="3355" max="3356" width="3.625" style="591" customWidth="1"/>
    <col min="3357" max="3360" width="3.875" style="591" customWidth="1"/>
    <col min="3361" max="3361" width="4.375" style="591" customWidth="1"/>
    <col min="3362" max="3362" width="4.25" style="591" customWidth="1"/>
    <col min="3363" max="3363" width="4.875" style="591" customWidth="1"/>
    <col min="3364" max="3364" width="4.375" style="591" customWidth="1"/>
    <col min="3365" max="3365" width="3.75" style="591" customWidth="1"/>
    <col min="3366" max="3366" width="3.875" style="591" customWidth="1"/>
    <col min="3367" max="3367" width="3.625" style="591" customWidth="1"/>
    <col min="3368" max="3369" width="3.25" style="591" customWidth="1"/>
    <col min="3370" max="3370" width="3" style="591" customWidth="1"/>
    <col min="3371" max="3371" width="4.125" style="591" customWidth="1"/>
    <col min="3372" max="3584" width="9" style="591"/>
    <col min="3585" max="3585" width="5.625" style="591" customWidth="1"/>
    <col min="3586" max="3586" width="4.5" style="591" customWidth="1"/>
    <col min="3587" max="3587" width="3.5" style="591" customWidth="1"/>
    <col min="3588" max="3589" width="2.625" style="591" customWidth="1"/>
    <col min="3590" max="3591" width="3.625" style="591" customWidth="1"/>
    <col min="3592" max="3595" width="3.875" style="591" customWidth="1"/>
    <col min="3596" max="3596" width="3.125" style="591" customWidth="1"/>
    <col min="3597" max="3597" width="4.25" style="591" customWidth="1"/>
    <col min="3598" max="3598" width="4.875" style="591" customWidth="1"/>
    <col min="3599" max="3599" width="4.375" style="591" customWidth="1"/>
    <col min="3600" max="3600" width="3.75" style="591" customWidth="1"/>
    <col min="3601" max="3601" width="3.875" style="591" customWidth="1"/>
    <col min="3602" max="3602" width="3.625" style="591" customWidth="1"/>
    <col min="3603" max="3604" width="3.25" style="591" customWidth="1"/>
    <col min="3605" max="3605" width="3" style="591" customWidth="1"/>
    <col min="3606" max="3606" width="4.125" style="591" customWidth="1"/>
    <col min="3607" max="3607" width="5.25" style="591" customWidth="1"/>
    <col min="3608" max="3608" width="3.5" style="591" customWidth="1"/>
    <col min="3609" max="3610" width="2.625" style="591" customWidth="1"/>
    <col min="3611" max="3612" width="3.625" style="591" customWidth="1"/>
    <col min="3613" max="3616" width="3.875" style="591" customWidth="1"/>
    <col min="3617" max="3617" width="4.375" style="591" customWidth="1"/>
    <col min="3618" max="3618" width="4.25" style="591" customWidth="1"/>
    <col min="3619" max="3619" width="4.875" style="591" customWidth="1"/>
    <col min="3620" max="3620" width="4.375" style="591" customWidth="1"/>
    <col min="3621" max="3621" width="3.75" style="591" customWidth="1"/>
    <col min="3622" max="3622" width="3.875" style="591" customWidth="1"/>
    <col min="3623" max="3623" width="3.625" style="591" customWidth="1"/>
    <col min="3624" max="3625" width="3.25" style="591" customWidth="1"/>
    <col min="3626" max="3626" width="3" style="591" customWidth="1"/>
    <col min="3627" max="3627" width="4.125" style="591" customWidth="1"/>
    <col min="3628" max="3840" width="9" style="591"/>
    <col min="3841" max="3841" width="5.625" style="591" customWidth="1"/>
    <col min="3842" max="3842" width="4.5" style="591" customWidth="1"/>
    <col min="3843" max="3843" width="3.5" style="591" customWidth="1"/>
    <col min="3844" max="3845" width="2.625" style="591" customWidth="1"/>
    <col min="3846" max="3847" width="3.625" style="591" customWidth="1"/>
    <col min="3848" max="3851" width="3.875" style="591" customWidth="1"/>
    <col min="3852" max="3852" width="3.125" style="591" customWidth="1"/>
    <col min="3853" max="3853" width="4.25" style="591" customWidth="1"/>
    <col min="3854" max="3854" width="4.875" style="591" customWidth="1"/>
    <col min="3855" max="3855" width="4.375" style="591" customWidth="1"/>
    <col min="3856" max="3856" width="3.75" style="591" customWidth="1"/>
    <col min="3857" max="3857" width="3.875" style="591" customWidth="1"/>
    <col min="3858" max="3858" width="3.625" style="591" customWidth="1"/>
    <col min="3859" max="3860" width="3.25" style="591" customWidth="1"/>
    <col min="3861" max="3861" width="3" style="591" customWidth="1"/>
    <col min="3862" max="3862" width="4.125" style="591" customWidth="1"/>
    <col min="3863" max="3863" width="5.25" style="591" customWidth="1"/>
    <col min="3864" max="3864" width="3.5" style="591" customWidth="1"/>
    <col min="3865" max="3866" width="2.625" style="591" customWidth="1"/>
    <col min="3867" max="3868" width="3.625" style="591" customWidth="1"/>
    <col min="3869" max="3872" width="3.875" style="591" customWidth="1"/>
    <col min="3873" max="3873" width="4.375" style="591" customWidth="1"/>
    <col min="3874" max="3874" width="4.25" style="591" customWidth="1"/>
    <col min="3875" max="3875" width="4.875" style="591" customWidth="1"/>
    <col min="3876" max="3876" width="4.375" style="591" customWidth="1"/>
    <col min="3877" max="3877" width="3.75" style="591" customWidth="1"/>
    <col min="3878" max="3878" width="3.875" style="591" customWidth="1"/>
    <col min="3879" max="3879" width="3.625" style="591" customWidth="1"/>
    <col min="3880" max="3881" width="3.25" style="591" customWidth="1"/>
    <col min="3882" max="3882" width="3" style="591" customWidth="1"/>
    <col min="3883" max="3883" width="4.125" style="591" customWidth="1"/>
    <col min="3884" max="4096" width="9" style="591"/>
    <col min="4097" max="4097" width="5.625" style="591" customWidth="1"/>
    <col min="4098" max="4098" width="4.5" style="591" customWidth="1"/>
    <col min="4099" max="4099" width="3.5" style="591" customWidth="1"/>
    <col min="4100" max="4101" width="2.625" style="591" customWidth="1"/>
    <col min="4102" max="4103" width="3.625" style="591" customWidth="1"/>
    <col min="4104" max="4107" width="3.875" style="591" customWidth="1"/>
    <col min="4108" max="4108" width="3.125" style="591" customWidth="1"/>
    <col min="4109" max="4109" width="4.25" style="591" customWidth="1"/>
    <col min="4110" max="4110" width="4.875" style="591" customWidth="1"/>
    <col min="4111" max="4111" width="4.375" style="591" customWidth="1"/>
    <col min="4112" max="4112" width="3.75" style="591" customWidth="1"/>
    <col min="4113" max="4113" width="3.875" style="591" customWidth="1"/>
    <col min="4114" max="4114" width="3.625" style="591" customWidth="1"/>
    <col min="4115" max="4116" width="3.25" style="591" customWidth="1"/>
    <col min="4117" max="4117" width="3" style="591" customWidth="1"/>
    <col min="4118" max="4118" width="4.125" style="591" customWidth="1"/>
    <col min="4119" max="4119" width="5.25" style="591" customWidth="1"/>
    <col min="4120" max="4120" width="3.5" style="591" customWidth="1"/>
    <col min="4121" max="4122" width="2.625" style="591" customWidth="1"/>
    <col min="4123" max="4124" width="3.625" style="591" customWidth="1"/>
    <col min="4125" max="4128" width="3.875" style="591" customWidth="1"/>
    <col min="4129" max="4129" width="4.375" style="591" customWidth="1"/>
    <col min="4130" max="4130" width="4.25" style="591" customWidth="1"/>
    <col min="4131" max="4131" width="4.875" style="591" customWidth="1"/>
    <col min="4132" max="4132" width="4.375" style="591" customWidth="1"/>
    <col min="4133" max="4133" width="3.75" style="591" customWidth="1"/>
    <col min="4134" max="4134" width="3.875" style="591" customWidth="1"/>
    <col min="4135" max="4135" width="3.625" style="591" customWidth="1"/>
    <col min="4136" max="4137" width="3.25" style="591" customWidth="1"/>
    <col min="4138" max="4138" width="3" style="591" customWidth="1"/>
    <col min="4139" max="4139" width="4.125" style="591" customWidth="1"/>
    <col min="4140" max="4352" width="9" style="591"/>
    <col min="4353" max="4353" width="5.625" style="591" customWidth="1"/>
    <col min="4354" max="4354" width="4.5" style="591" customWidth="1"/>
    <col min="4355" max="4355" width="3.5" style="591" customWidth="1"/>
    <col min="4356" max="4357" width="2.625" style="591" customWidth="1"/>
    <col min="4358" max="4359" width="3.625" style="591" customWidth="1"/>
    <col min="4360" max="4363" width="3.875" style="591" customWidth="1"/>
    <col min="4364" max="4364" width="3.125" style="591" customWidth="1"/>
    <col min="4365" max="4365" width="4.25" style="591" customWidth="1"/>
    <col min="4366" max="4366" width="4.875" style="591" customWidth="1"/>
    <col min="4367" max="4367" width="4.375" style="591" customWidth="1"/>
    <col min="4368" max="4368" width="3.75" style="591" customWidth="1"/>
    <col min="4369" max="4369" width="3.875" style="591" customWidth="1"/>
    <col min="4370" max="4370" width="3.625" style="591" customWidth="1"/>
    <col min="4371" max="4372" width="3.25" style="591" customWidth="1"/>
    <col min="4373" max="4373" width="3" style="591" customWidth="1"/>
    <col min="4374" max="4374" width="4.125" style="591" customWidth="1"/>
    <col min="4375" max="4375" width="5.25" style="591" customWidth="1"/>
    <col min="4376" max="4376" width="3.5" style="591" customWidth="1"/>
    <col min="4377" max="4378" width="2.625" style="591" customWidth="1"/>
    <col min="4379" max="4380" width="3.625" style="591" customWidth="1"/>
    <col min="4381" max="4384" width="3.875" style="591" customWidth="1"/>
    <col min="4385" max="4385" width="4.375" style="591" customWidth="1"/>
    <col min="4386" max="4386" width="4.25" style="591" customWidth="1"/>
    <col min="4387" max="4387" width="4.875" style="591" customWidth="1"/>
    <col min="4388" max="4388" width="4.375" style="591" customWidth="1"/>
    <col min="4389" max="4389" width="3.75" style="591" customWidth="1"/>
    <col min="4390" max="4390" width="3.875" style="591" customWidth="1"/>
    <col min="4391" max="4391" width="3.625" style="591" customWidth="1"/>
    <col min="4392" max="4393" width="3.25" style="591" customWidth="1"/>
    <col min="4394" max="4394" width="3" style="591" customWidth="1"/>
    <col min="4395" max="4395" width="4.125" style="591" customWidth="1"/>
    <col min="4396" max="4608" width="9" style="591"/>
    <col min="4609" max="4609" width="5.625" style="591" customWidth="1"/>
    <col min="4610" max="4610" width="4.5" style="591" customWidth="1"/>
    <col min="4611" max="4611" width="3.5" style="591" customWidth="1"/>
    <col min="4612" max="4613" width="2.625" style="591" customWidth="1"/>
    <col min="4614" max="4615" width="3.625" style="591" customWidth="1"/>
    <col min="4616" max="4619" width="3.875" style="591" customWidth="1"/>
    <col min="4620" max="4620" width="3.125" style="591" customWidth="1"/>
    <col min="4621" max="4621" width="4.25" style="591" customWidth="1"/>
    <col min="4622" max="4622" width="4.875" style="591" customWidth="1"/>
    <col min="4623" max="4623" width="4.375" style="591" customWidth="1"/>
    <col min="4624" max="4624" width="3.75" style="591" customWidth="1"/>
    <col min="4625" max="4625" width="3.875" style="591" customWidth="1"/>
    <col min="4626" max="4626" width="3.625" style="591" customWidth="1"/>
    <col min="4627" max="4628" width="3.25" style="591" customWidth="1"/>
    <col min="4629" max="4629" width="3" style="591" customWidth="1"/>
    <col min="4630" max="4630" width="4.125" style="591" customWidth="1"/>
    <col min="4631" max="4631" width="5.25" style="591" customWidth="1"/>
    <col min="4632" max="4632" width="3.5" style="591" customWidth="1"/>
    <col min="4633" max="4634" width="2.625" style="591" customWidth="1"/>
    <col min="4635" max="4636" width="3.625" style="591" customWidth="1"/>
    <col min="4637" max="4640" width="3.875" style="591" customWidth="1"/>
    <col min="4641" max="4641" width="4.375" style="591" customWidth="1"/>
    <col min="4642" max="4642" width="4.25" style="591" customWidth="1"/>
    <col min="4643" max="4643" width="4.875" style="591" customWidth="1"/>
    <col min="4644" max="4644" width="4.375" style="591" customWidth="1"/>
    <col min="4645" max="4645" width="3.75" style="591" customWidth="1"/>
    <col min="4646" max="4646" width="3.875" style="591" customWidth="1"/>
    <col min="4647" max="4647" width="3.625" style="591" customWidth="1"/>
    <col min="4648" max="4649" width="3.25" style="591" customWidth="1"/>
    <col min="4650" max="4650" width="3" style="591" customWidth="1"/>
    <col min="4651" max="4651" width="4.125" style="591" customWidth="1"/>
    <col min="4652" max="4864" width="9" style="591"/>
    <col min="4865" max="4865" width="5.625" style="591" customWidth="1"/>
    <col min="4866" max="4866" width="4.5" style="591" customWidth="1"/>
    <col min="4867" max="4867" width="3.5" style="591" customWidth="1"/>
    <col min="4868" max="4869" width="2.625" style="591" customWidth="1"/>
    <col min="4870" max="4871" width="3.625" style="591" customWidth="1"/>
    <col min="4872" max="4875" width="3.875" style="591" customWidth="1"/>
    <col min="4876" max="4876" width="3.125" style="591" customWidth="1"/>
    <col min="4877" max="4877" width="4.25" style="591" customWidth="1"/>
    <col min="4878" max="4878" width="4.875" style="591" customWidth="1"/>
    <col min="4879" max="4879" width="4.375" style="591" customWidth="1"/>
    <col min="4880" max="4880" width="3.75" style="591" customWidth="1"/>
    <col min="4881" max="4881" width="3.875" style="591" customWidth="1"/>
    <col min="4882" max="4882" width="3.625" style="591" customWidth="1"/>
    <col min="4883" max="4884" width="3.25" style="591" customWidth="1"/>
    <col min="4885" max="4885" width="3" style="591" customWidth="1"/>
    <col min="4886" max="4886" width="4.125" style="591" customWidth="1"/>
    <col min="4887" max="4887" width="5.25" style="591" customWidth="1"/>
    <col min="4888" max="4888" width="3.5" style="591" customWidth="1"/>
    <col min="4889" max="4890" width="2.625" style="591" customWidth="1"/>
    <col min="4891" max="4892" width="3.625" style="591" customWidth="1"/>
    <col min="4893" max="4896" width="3.875" style="591" customWidth="1"/>
    <col min="4897" max="4897" width="4.375" style="591" customWidth="1"/>
    <col min="4898" max="4898" width="4.25" style="591" customWidth="1"/>
    <col min="4899" max="4899" width="4.875" style="591" customWidth="1"/>
    <col min="4900" max="4900" width="4.375" style="591" customWidth="1"/>
    <col min="4901" max="4901" width="3.75" style="591" customWidth="1"/>
    <col min="4902" max="4902" width="3.875" style="591" customWidth="1"/>
    <col min="4903" max="4903" width="3.625" style="591" customWidth="1"/>
    <col min="4904" max="4905" width="3.25" style="591" customWidth="1"/>
    <col min="4906" max="4906" width="3" style="591" customWidth="1"/>
    <col min="4907" max="4907" width="4.125" style="591" customWidth="1"/>
    <col min="4908" max="5120" width="9" style="591"/>
    <col min="5121" max="5121" width="5.625" style="591" customWidth="1"/>
    <col min="5122" max="5122" width="4.5" style="591" customWidth="1"/>
    <col min="5123" max="5123" width="3.5" style="591" customWidth="1"/>
    <col min="5124" max="5125" width="2.625" style="591" customWidth="1"/>
    <col min="5126" max="5127" width="3.625" style="591" customWidth="1"/>
    <col min="5128" max="5131" width="3.875" style="591" customWidth="1"/>
    <col min="5132" max="5132" width="3.125" style="591" customWidth="1"/>
    <col min="5133" max="5133" width="4.25" style="591" customWidth="1"/>
    <col min="5134" max="5134" width="4.875" style="591" customWidth="1"/>
    <col min="5135" max="5135" width="4.375" style="591" customWidth="1"/>
    <col min="5136" max="5136" width="3.75" style="591" customWidth="1"/>
    <col min="5137" max="5137" width="3.875" style="591" customWidth="1"/>
    <col min="5138" max="5138" width="3.625" style="591" customWidth="1"/>
    <col min="5139" max="5140" width="3.25" style="591" customWidth="1"/>
    <col min="5141" max="5141" width="3" style="591" customWidth="1"/>
    <col min="5142" max="5142" width="4.125" style="591" customWidth="1"/>
    <col min="5143" max="5143" width="5.25" style="591" customWidth="1"/>
    <col min="5144" max="5144" width="3.5" style="591" customWidth="1"/>
    <col min="5145" max="5146" width="2.625" style="591" customWidth="1"/>
    <col min="5147" max="5148" width="3.625" style="591" customWidth="1"/>
    <col min="5149" max="5152" width="3.875" style="591" customWidth="1"/>
    <col min="5153" max="5153" width="4.375" style="591" customWidth="1"/>
    <col min="5154" max="5154" width="4.25" style="591" customWidth="1"/>
    <col min="5155" max="5155" width="4.875" style="591" customWidth="1"/>
    <col min="5156" max="5156" width="4.375" style="591" customWidth="1"/>
    <col min="5157" max="5157" width="3.75" style="591" customWidth="1"/>
    <col min="5158" max="5158" width="3.875" style="591" customWidth="1"/>
    <col min="5159" max="5159" width="3.625" style="591" customWidth="1"/>
    <col min="5160" max="5161" width="3.25" style="591" customWidth="1"/>
    <col min="5162" max="5162" width="3" style="591" customWidth="1"/>
    <col min="5163" max="5163" width="4.125" style="591" customWidth="1"/>
    <col min="5164" max="5376" width="9" style="591"/>
    <col min="5377" max="5377" width="5.625" style="591" customWidth="1"/>
    <col min="5378" max="5378" width="4.5" style="591" customWidth="1"/>
    <col min="5379" max="5379" width="3.5" style="591" customWidth="1"/>
    <col min="5380" max="5381" width="2.625" style="591" customWidth="1"/>
    <col min="5382" max="5383" width="3.625" style="591" customWidth="1"/>
    <col min="5384" max="5387" width="3.875" style="591" customWidth="1"/>
    <col min="5388" max="5388" width="3.125" style="591" customWidth="1"/>
    <col min="5389" max="5389" width="4.25" style="591" customWidth="1"/>
    <col min="5390" max="5390" width="4.875" style="591" customWidth="1"/>
    <col min="5391" max="5391" width="4.375" style="591" customWidth="1"/>
    <col min="5392" max="5392" width="3.75" style="591" customWidth="1"/>
    <col min="5393" max="5393" width="3.875" style="591" customWidth="1"/>
    <col min="5394" max="5394" width="3.625" style="591" customWidth="1"/>
    <col min="5395" max="5396" width="3.25" style="591" customWidth="1"/>
    <col min="5397" max="5397" width="3" style="591" customWidth="1"/>
    <col min="5398" max="5398" width="4.125" style="591" customWidth="1"/>
    <col min="5399" max="5399" width="5.25" style="591" customWidth="1"/>
    <col min="5400" max="5400" width="3.5" style="591" customWidth="1"/>
    <col min="5401" max="5402" width="2.625" style="591" customWidth="1"/>
    <col min="5403" max="5404" width="3.625" style="591" customWidth="1"/>
    <col min="5405" max="5408" width="3.875" style="591" customWidth="1"/>
    <col min="5409" max="5409" width="4.375" style="591" customWidth="1"/>
    <col min="5410" max="5410" width="4.25" style="591" customWidth="1"/>
    <col min="5411" max="5411" width="4.875" style="591" customWidth="1"/>
    <col min="5412" max="5412" width="4.375" style="591" customWidth="1"/>
    <col min="5413" max="5413" width="3.75" style="591" customWidth="1"/>
    <col min="5414" max="5414" width="3.875" style="591" customWidth="1"/>
    <col min="5415" max="5415" width="3.625" style="591" customWidth="1"/>
    <col min="5416" max="5417" width="3.25" style="591" customWidth="1"/>
    <col min="5418" max="5418" width="3" style="591" customWidth="1"/>
    <col min="5419" max="5419" width="4.125" style="591" customWidth="1"/>
    <col min="5420" max="5632" width="9" style="591"/>
    <col min="5633" max="5633" width="5.625" style="591" customWidth="1"/>
    <col min="5634" max="5634" width="4.5" style="591" customWidth="1"/>
    <col min="5635" max="5635" width="3.5" style="591" customWidth="1"/>
    <col min="5636" max="5637" width="2.625" style="591" customWidth="1"/>
    <col min="5638" max="5639" width="3.625" style="591" customWidth="1"/>
    <col min="5640" max="5643" width="3.875" style="591" customWidth="1"/>
    <col min="5644" max="5644" width="3.125" style="591" customWidth="1"/>
    <col min="5645" max="5645" width="4.25" style="591" customWidth="1"/>
    <col min="5646" max="5646" width="4.875" style="591" customWidth="1"/>
    <col min="5647" max="5647" width="4.375" style="591" customWidth="1"/>
    <col min="5648" max="5648" width="3.75" style="591" customWidth="1"/>
    <col min="5649" max="5649" width="3.875" style="591" customWidth="1"/>
    <col min="5650" max="5650" width="3.625" style="591" customWidth="1"/>
    <col min="5651" max="5652" width="3.25" style="591" customWidth="1"/>
    <col min="5653" max="5653" width="3" style="591" customWidth="1"/>
    <col min="5654" max="5654" width="4.125" style="591" customWidth="1"/>
    <col min="5655" max="5655" width="5.25" style="591" customWidth="1"/>
    <col min="5656" max="5656" width="3.5" style="591" customWidth="1"/>
    <col min="5657" max="5658" width="2.625" style="591" customWidth="1"/>
    <col min="5659" max="5660" width="3.625" style="591" customWidth="1"/>
    <col min="5661" max="5664" width="3.875" style="591" customWidth="1"/>
    <col min="5665" max="5665" width="4.375" style="591" customWidth="1"/>
    <col min="5666" max="5666" width="4.25" style="591" customWidth="1"/>
    <col min="5667" max="5667" width="4.875" style="591" customWidth="1"/>
    <col min="5668" max="5668" width="4.375" style="591" customWidth="1"/>
    <col min="5669" max="5669" width="3.75" style="591" customWidth="1"/>
    <col min="5670" max="5670" width="3.875" style="591" customWidth="1"/>
    <col min="5671" max="5671" width="3.625" style="591" customWidth="1"/>
    <col min="5672" max="5673" width="3.25" style="591" customWidth="1"/>
    <col min="5674" max="5674" width="3" style="591" customWidth="1"/>
    <col min="5675" max="5675" width="4.125" style="591" customWidth="1"/>
    <col min="5676" max="5888" width="9" style="591"/>
    <col min="5889" max="5889" width="5.625" style="591" customWidth="1"/>
    <col min="5890" max="5890" width="4.5" style="591" customWidth="1"/>
    <col min="5891" max="5891" width="3.5" style="591" customWidth="1"/>
    <col min="5892" max="5893" width="2.625" style="591" customWidth="1"/>
    <col min="5894" max="5895" width="3.625" style="591" customWidth="1"/>
    <col min="5896" max="5899" width="3.875" style="591" customWidth="1"/>
    <col min="5900" max="5900" width="3.125" style="591" customWidth="1"/>
    <col min="5901" max="5901" width="4.25" style="591" customWidth="1"/>
    <col min="5902" max="5902" width="4.875" style="591" customWidth="1"/>
    <col min="5903" max="5903" width="4.375" style="591" customWidth="1"/>
    <col min="5904" max="5904" width="3.75" style="591" customWidth="1"/>
    <col min="5905" max="5905" width="3.875" style="591" customWidth="1"/>
    <col min="5906" max="5906" width="3.625" style="591" customWidth="1"/>
    <col min="5907" max="5908" width="3.25" style="591" customWidth="1"/>
    <col min="5909" max="5909" width="3" style="591" customWidth="1"/>
    <col min="5910" max="5910" width="4.125" style="591" customWidth="1"/>
    <col min="5911" max="5911" width="5.25" style="591" customWidth="1"/>
    <col min="5912" max="5912" width="3.5" style="591" customWidth="1"/>
    <col min="5913" max="5914" width="2.625" style="591" customWidth="1"/>
    <col min="5915" max="5916" width="3.625" style="591" customWidth="1"/>
    <col min="5917" max="5920" width="3.875" style="591" customWidth="1"/>
    <col min="5921" max="5921" width="4.375" style="591" customWidth="1"/>
    <col min="5922" max="5922" width="4.25" style="591" customWidth="1"/>
    <col min="5923" max="5923" width="4.875" style="591" customWidth="1"/>
    <col min="5924" max="5924" width="4.375" style="591" customWidth="1"/>
    <col min="5925" max="5925" width="3.75" style="591" customWidth="1"/>
    <col min="5926" max="5926" width="3.875" style="591" customWidth="1"/>
    <col min="5927" max="5927" width="3.625" style="591" customWidth="1"/>
    <col min="5928" max="5929" width="3.25" style="591" customWidth="1"/>
    <col min="5930" max="5930" width="3" style="591" customWidth="1"/>
    <col min="5931" max="5931" width="4.125" style="591" customWidth="1"/>
    <col min="5932" max="6144" width="9" style="591"/>
    <col min="6145" max="6145" width="5.625" style="591" customWidth="1"/>
    <col min="6146" max="6146" width="4.5" style="591" customWidth="1"/>
    <col min="6147" max="6147" width="3.5" style="591" customWidth="1"/>
    <col min="6148" max="6149" width="2.625" style="591" customWidth="1"/>
    <col min="6150" max="6151" width="3.625" style="591" customWidth="1"/>
    <col min="6152" max="6155" width="3.875" style="591" customWidth="1"/>
    <col min="6156" max="6156" width="3.125" style="591" customWidth="1"/>
    <col min="6157" max="6157" width="4.25" style="591" customWidth="1"/>
    <col min="6158" max="6158" width="4.875" style="591" customWidth="1"/>
    <col min="6159" max="6159" width="4.375" style="591" customWidth="1"/>
    <col min="6160" max="6160" width="3.75" style="591" customWidth="1"/>
    <col min="6161" max="6161" width="3.875" style="591" customWidth="1"/>
    <col min="6162" max="6162" width="3.625" style="591" customWidth="1"/>
    <col min="6163" max="6164" width="3.25" style="591" customWidth="1"/>
    <col min="6165" max="6165" width="3" style="591" customWidth="1"/>
    <col min="6166" max="6166" width="4.125" style="591" customWidth="1"/>
    <col min="6167" max="6167" width="5.25" style="591" customWidth="1"/>
    <col min="6168" max="6168" width="3.5" style="591" customWidth="1"/>
    <col min="6169" max="6170" width="2.625" style="591" customWidth="1"/>
    <col min="6171" max="6172" width="3.625" style="591" customWidth="1"/>
    <col min="6173" max="6176" width="3.875" style="591" customWidth="1"/>
    <col min="6177" max="6177" width="4.375" style="591" customWidth="1"/>
    <col min="6178" max="6178" width="4.25" style="591" customWidth="1"/>
    <col min="6179" max="6179" width="4.875" style="591" customWidth="1"/>
    <col min="6180" max="6180" width="4.375" style="591" customWidth="1"/>
    <col min="6181" max="6181" width="3.75" style="591" customWidth="1"/>
    <col min="6182" max="6182" width="3.875" style="591" customWidth="1"/>
    <col min="6183" max="6183" width="3.625" style="591" customWidth="1"/>
    <col min="6184" max="6185" width="3.25" style="591" customWidth="1"/>
    <col min="6186" max="6186" width="3" style="591" customWidth="1"/>
    <col min="6187" max="6187" width="4.125" style="591" customWidth="1"/>
    <col min="6188" max="6400" width="9" style="591"/>
    <col min="6401" max="6401" width="5.625" style="591" customWidth="1"/>
    <col min="6402" max="6402" width="4.5" style="591" customWidth="1"/>
    <col min="6403" max="6403" width="3.5" style="591" customWidth="1"/>
    <col min="6404" max="6405" width="2.625" style="591" customWidth="1"/>
    <col min="6406" max="6407" width="3.625" style="591" customWidth="1"/>
    <col min="6408" max="6411" width="3.875" style="591" customWidth="1"/>
    <col min="6412" max="6412" width="3.125" style="591" customWidth="1"/>
    <col min="6413" max="6413" width="4.25" style="591" customWidth="1"/>
    <col min="6414" max="6414" width="4.875" style="591" customWidth="1"/>
    <col min="6415" max="6415" width="4.375" style="591" customWidth="1"/>
    <col min="6416" max="6416" width="3.75" style="591" customWidth="1"/>
    <col min="6417" max="6417" width="3.875" style="591" customWidth="1"/>
    <col min="6418" max="6418" width="3.625" style="591" customWidth="1"/>
    <col min="6419" max="6420" width="3.25" style="591" customWidth="1"/>
    <col min="6421" max="6421" width="3" style="591" customWidth="1"/>
    <col min="6422" max="6422" width="4.125" style="591" customWidth="1"/>
    <col min="6423" max="6423" width="5.25" style="591" customWidth="1"/>
    <col min="6424" max="6424" width="3.5" style="591" customWidth="1"/>
    <col min="6425" max="6426" width="2.625" style="591" customWidth="1"/>
    <col min="6427" max="6428" width="3.625" style="591" customWidth="1"/>
    <col min="6429" max="6432" width="3.875" style="591" customWidth="1"/>
    <col min="6433" max="6433" width="4.375" style="591" customWidth="1"/>
    <col min="6434" max="6434" width="4.25" style="591" customWidth="1"/>
    <col min="6435" max="6435" width="4.875" style="591" customWidth="1"/>
    <col min="6436" max="6436" width="4.375" style="591" customWidth="1"/>
    <col min="6437" max="6437" width="3.75" style="591" customWidth="1"/>
    <col min="6438" max="6438" width="3.875" style="591" customWidth="1"/>
    <col min="6439" max="6439" width="3.625" style="591" customWidth="1"/>
    <col min="6440" max="6441" width="3.25" style="591" customWidth="1"/>
    <col min="6442" max="6442" width="3" style="591" customWidth="1"/>
    <col min="6443" max="6443" width="4.125" style="591" customWidth="1"/>
    <col min="6444" max="6656" width="9" style="591"/>
    <col min="6657" max="6657" width="5.625" style="591" customWidth="1"/>
    <col min="6658" max="6658" width="4.5" style="591" customWidth="1"/>
    <col min="6659" max="6659" width="3.5" style="591" customWidth="1"/>
    <col min="6660" max="6661" width="2.625" style="591" customWidth="1"/>
    <col min="6662" max="6663" width="3.625" style="591" customWidth="1"/>
    <col min="6664" max="6667" width="3.875" style="591" customWidth="1"/>
    <col min="6668" max="6668" width="3.125" style="591" customWidth="1"/>
    <col min="6669" max="6669" width="4.25" style="591" customWidth="1"/>
    <col min="6670" max="6670" width="4.875" style="591" customWidth="1"/>
    <col min="6671" max="6671" width="4.375" style="591" customWidth="1"/>
    <col min="6672" max="6672" width="3.75" style="591" customWidth="1"/>
    <col min="6673" max="6673" width="3.875" style="591" customWidth="1"/>
    <col min="6674" max="6674" width="3.625" style="591" customWidth="1"/>
    <col min="6675" max="6676" width="3.25" style="591" customWidth="1"/>
    <col min="6677" max="6677" width="3" style="591" customWidth="1"/>
    <col min="6678" max="6678" width="4.125" style="591" customWidth="1"/>
    <col min="6679" max="6679" width="5.25" style="591" customWidth="1"/>
    <col min="6680" max="6680" width="3.5" style="591" customWidth="1"/>
    <col min="6681" max="6682" width="2.625" style="591" customWidth="1"/>
    <col min="6683" max="6684" width="3.625" style="591" customWidth="1"/>
    <col min="6685" max="6688" width="3.875" style="591" customWidth="1"/>
    <col min="6689" max="6689" width="4.375" style="591" customWidth="1"/>
    <col min="6690" max="6690" width="4.25" style="591" customWidth="1"/>
    <col min="6691" max="6691" width="4.875" style="591" customWidth="1"/>
    <col min="6692" max="6692" width="4.375" style="591" customWidth="1"/>
    <col min="6693" max="6693" width="3.75" style="591" customWidth="1"/>
    <col min="6694" max="6694" width="3.875" style="591" customWidth="1"/>
    <col min="6695" max="6695" width="3.625" style="591" customWidth="1"/>
    <col min="6696" max="6697" width="3.25" style="591" customWidth="1"/>
    <col min="6698" max="6698" width="3" style="591" customWidth="1"/>
    <col min="6699" max="6699" width="4.125" style="591" customWidth="1"/>
    <col min="6700" max="6912" width="9" style="591"/>
    <col min="6913" max="6913" width="5.625" style="591" customWidth="1"/>
    <col min="6914" max="6914" width="4.5" style="591" customWidth="1"/>
    <col min="6915" max="6915" width="3.5" style="591" customWidth="1"/>
    <col min="6916" max="6917" width="2.625" style="591" customWidth="1"/>
    <col min="6918" max="6919" width="3.625" style="591" customWidth="1"/>
    <col min="6920" max="6923" width="3.875" style="591" customWidth="1"/>
    <col min="6924" max="6924" width="3.125" style="591" customWidth="1"/>
    <col min="6925" max="6925" width="4.25" style="591" customWidth="1"/>
    <col min="6926" max="6926" width="4.875" style="591" customWidth="1"/>
    <col min="6927" max="6927" width="4.375" style="591" customWidth="1"/>
    <col min="6928" max="6928" width="3.75" style="591" customWidth="1"/>
    <col min="6929" max="6929" width="3.875" style="591" customWidth="1"/>
    <col min="6930" max="6930" width="3.625" style="591" customWidth="1"/>
    <col min="6931" max="6932" width="3.25" style="591" customWidth="1"/>
    <col min="6933" max="6933" width="3" style="591" customWidth="1"/>
    <col min="6934" max="6934" width="4.125" style="591" customWidth="1"/>
    <col min="6935" max="6935" width="5.25" style="591" customWidth="1"/>
    <col min="6936" max="6936" width="3.5" style="591" customWidth="1"/>
    <col min="6937" max="6938" width="2.625" style="591" customWidth="1"/>
    <col min="6939" max="6940" width="3.625" style="591" customWidth="1"/>
    <col min="6941" max="6944" width="3.875" style="591" customWidth="1"/>
    <col min="6945" max="6945" width="4.375" style="591" customWidth="1"/>
    <col min="6946" max="6946" width="4.25" style="591" customWidth="1"/>
    <col min="6947" max="6947" width="4.875" style="591" customWidth="1"/>
    <col min="6948" max="6948" width="4.375" style="591" customWidth="1"/>
    <col min="6949" max="6949" width="3.75" style="591" customWidth="1"/>
    <col min="6950" max="6950" width="3.875" style="591" customWidth="1"/>
    <col min="6951" max="6951" width="3.625" style="591" customWidth="1"/>
    <col min="6952" max="6953" width="3.25" style="591" customWidth="1"/>
    <col min="6954" max="6954" width="3" style="591" customWidth="1"/>
    <col min="6955" max="6955" width="4.125" style="591" customWidth="1"/>
    <col min="6956" max="7168" width="9" style="591"/>
    <col min="7169" max="7169" width="5.625" style="591" customWidth="1"/>
    <col min="7170" max="7170" width="4.5" style="591" customWidth="1"/>
    <col min="7171" max="7171" width="3.5" style="591" customWidth="1"/>
    <col min="7172" max="7173" width="2.625" style="591" customWidth="1"/>
    <col min="7174" max="7175" width="3.625" style="591" customWidth="1"/>
    <col min="7176" max="7179" width="3.875" style="591" customWidth="1"/>
    <col min="7180" max="7180" width="3.125" style="591" customWidth="1"/>
    <col min="7181" max="7181" width="4.25" style="591" customWidth="1"/>
    <col min="7182" max="7182" width="4.875" style="591" customWidth="1"/>
    <col min="7183" max="7183" width="4.375" style="591" customWidth="1"/>
    <col min="7184" max="7184" width="3.75" style="591" customWidth="1"/>
    <col min="7185" max="7185" width="3.875" style="591" customWidth="1"/>
    <col min="7186" max="7186" width="3.625" style="591" customWidth="1"/>
    <col min="7187" max="7188" width="3.25" style="591" customWidth="1"/>
    <col min="7189" max="7189" width="3" style="591" customWidth="1"/>
    <col min="7190" max="7190" width="4.125" style="591" customWidth="1"/>
    <col min="7191" max="7191" width="5.25" style="591" customWidth="1"/>
    <col min="7192" max="7192" width="3.5" style="591" customWidth="1"/>
    <col min="7193" max="7194" width="2.625" style="591" customWidth="1"/>
    <col min="7195" max="7196" width="3.625" style="591" customWidth="1"/>
    <col min="7197" max="7200" width="3.875" style="591" customWidth="1"/>
    <col min="7201" max="7201" width="4.375" style="591" customWidth="1"/>
    <col min="7202" max="7202" width="4.25" style="591" customWidth="1"/>
    <col min="7203" max="7203" width="4.875" style="591" customWidth="1"/>
    <col min="7204" max="7204" width="4.375" style="591" customWidth="1"/>
    <col min="7205" max="7205" width="3.75" style="591" customWidth="1"/>
    <col min="7206" max="7206" width="3.875" style="591" customWidth="1"/>
    <col min="7207" max="7207" width="3.625" style="591" customWidth="1"/>
    <col min="7208" max="7209" width="3.25" style="591" customWidth="1"/>
    <col min="7210" max="7210" width="3" style="591" customWidth="1"/>
    <col min="7211" max="7211" width="4.125" style="591" customWidth="1"/>
    <col min="7212" max="7424" width="9" style="591"/>
    <col min="7425" max="7425" width="5.625" style="591" customWidth="1"/>
    <col min="7426" max="7426" width="4.5" style="591" customWidth="1"/>
    <col min="7427" max="7427" width="3.5" style="591" customWidth="1"/>
    <col min="7428" max="7429" width="2.625" style="591" customWidth="1"/>
    <col min="7430" max="7431" width="3.625" style="591" customWidth="1"/>
    <col min="7432" max="7435" width="3.875" style="591" customWidth="1"/>
    <col min="7436" max="7436" width="3.125" style="591" customWidth="1"/>
    <col min="7437" max="7437" width="4.25" style="591" customWidth="1"/>
    <col min="7438" max="7438" width="4.875" style="591" customWidth="1"/>
    <col min="7439" max="7439" width="4.375" style="591" customWidth="1"/>
    <col min="7440" max="7440" width="3.75" style="591" customWidth="1"/>
    <col min="7441" max="7441" width="3.875" style="591" customWidth="1"/>
    <col min="7442" max="7442" width="3.625" style="591" customWidth="1"/>
    <col min="7443" max="7444" width="3.25" style="591" customWidth="1"/>
    <col min="7445" max="7445" width="3" style="591" customWidth="1"/>
    <col min="7446" max="7446" width="4.125" style="591" customWidth="1"/>
    <col min="7447" max="7447" width="5.25" style="591" customWidth="1"/>
    <col min="7448" max="7448" width="3.5" style="591" customWidth="1"/>
    <col min="7449" max="7450" width="2.625" style="591" customWidth="1"/>
    <col min="7451" max="7452" width="3.625" style="591" customWidth="1"/>
    <col min="7453" max="7456" width="3.875" style="591" customWidth="1"/>
    <col min="7457" max="7457" width="4.375" style="591" customWidth="1"/>
    <col min="7458" max="7458" width="4.25" style="591" customWidth="1"/>
    <col min="7459" max="7459" width="4.875" style="591" customWidth="1"/>
    <col min="7460" max="7460" width="4.375" style="591" customWidth="1"/>
    <col min="7461" max="7461" width="3.75" style="591" customWidth="1"/>
    <col min="7462" max="7462" width="3.875" style="591" customWidth="1"/>
    <col min="7463" max="7463" width="3.625" style="591" customWidth="1"/>
    <col min="7464" max="7465" width="3.25" style="591" customWidth="1"/>
    <col min="7466" max="7466" width="3" style="591" customWidth="1"/>
    <col min="7467" max="7467" width="4.125" style="591" customWidth="1"/>
    <col min="7468" max="7680" width="9" style="591"/>
    <col min="7681" max="7681" width="5.625" style="591" customWidth="1"/>
    <col min="7682" max="7682" width="4.5" style="591" customWidth="1"/>
    <col min="7683" max="7683" width="3.5" style="591" customWidth="1"/>
    <col min="7684" max="7685" width="2.625" style="591" customWidth="1"/>
    <col min="7686" max="7687" width="3.625" style="591" customWidth="1"/>
    <col min="7688" max="7691" width="3.875" style="591" customWidth="1"/>
    <col min="7692" max="7692" width="3.125" style="591" customWidth="1"/>
    <col min="7693" max="7693" width="4.25" style="591" customWidth="1"/>
    <col min="7694" max="7694" width="4.875" style="591" customWidth="1"/>
    <col min="7695" max="7695" width="4.375" style="591" customWidth="1"/>
    <col min="7696" max="7696" width="3.75" style="591" customWidth="1"/>
    <col min="7697" max="7697" width="3.875" style="591" customWidth="1"/>
    <col min="7698" max="7698" width="3.625" style="591" customWidth="1"/>
    <col min="7699" max="7700" width="3.25" style="591" customWidth="1"/>
    <col min="7701" max="7701" width="3" style="591" customWidth="1"/>
    <col min="7702" max="7702" width="4.125" style="591" customWidth="1"/>
    <col min="7703" max="7703" width="5.25" style="591" customWidth="1"/>
    <col min="7704" max="7704" width="3.5" style="591" customWidth="1"/>
    <col min="7705" max="7706" width="2.625" style="591" customWidth="1"/>
    <col min="7707" max="7708" width="3.625" style="591" customWidth="1"/>
    <col min="7709" max="7712" width="3.875" style="591" customWidth="1"/>
    <col min="7713" max="7713" width="4.375" style="591" customWidth="1"/>
    <col min="7714" max="7714" width="4.25" style="591" customWidth="1"/>
    <col min="7715" max="7715" width="4.875" style="591" customWidth="1"/>
    <col min="7716" max="7716" width="4.375" style="591" customWidth="1"/>
    <col min="7717" max="7717" width="3.75" style="591" customWidth="1"/>
    <col min="7718" max="7718" width="3.875" style="591" customWidth="1"/>
    <col min="7719" max="7719" width="3.625" style="591" customWidth="1"/>
    <col min="7720" max="7721" width="3.25" style="591" customWidth="1"/>
    <col min="7722" max="7722" width="3" style="591" customWidth="1"/>
    <col min="7723" max="7723" width="4.125" style="591" customWidth="1"/>
    <col min="7724" max="7936" width="9" style="591"/>
    <col min="7937" max="7937" width="5.625" style="591" customWidth="1"/>
    <col min="7938" max="7938" width="4.5" style="591" customWidth="1"/>
    <col min="7939" max="7939" width="3.5" style="591" customWidth="1"/>
    <col min="7940" max="7941" width="2.625" style="591" customWidth="1"/>
    <col min="7942" max="7943" width="3.625" style="591" customWidth="1"/>
    <col min="7944" max="7947" width="3.875" style="591" customWidth="1"/>
    <col min="7948" max="7948" width="3.125" style="591" customWidth="1"/>
    <col min="7949" max="7949" width="4.25" style="591" customWidth="1"/>
    <col min="7950" max="7950" width="4.875" style="591" customWidth="1"/>
    <col min="7951" max="7951" width="4.375" style="591" customWidth="1"/>
    <col min="7952" max="7952" width="3.75" style="591" customWidth="1"/>
    <col min="7953" max="7953" width="3.875" style="591" customWidth="1"/>
    <col min="7954" max="7954" width="3.625" style="591" customWidth="1"/>
    <col min="7955" max="7956" width="3.25" style="591" customWidth="1"/>
    <col min="7957" max="7957" width="3" style="591" customWidth="1"/>
    <col min="7958" max="7958" width="4.125" style="591" customWidth="1"/>
    <col min="7959" max="7959" width="5.25" style="591" customWidth="1"/>
    <col min="7960" max="7960" width="3.5" style="591" customWidth="1"/>
    <col min="7961" max="7962" width="2.625" style="591" customWidth="1"/>
    <col min="7963" max="7964" width="3.625" style="591" customWidth="1"/>
    <col min="7965" max="7968" width="3.875" style="591" customWidth="1"/>
    <col min="7969" max="7969" width="4.375" style="591" customWidth="1"/>
    <col min="7970" max="7970" width="4.25" style="591" customWidth="1"/>
    <col min="7971" max="7971" width="4.875" style="591" customWidth="1"/>
    <col min="7972" max="7972" width="4.375" style="591" customWidth="1"/>
    <col min="7973" max="7973" width="3.75" style="591" customWidth="1"/>
    <col min="7974" max="7974" width="3.875" style="591" customWidth="1"/>
    <col min="7975" max="7975" width="3.625" style="591" customWidth="1"/>
    <col min="7976" max="7977" width="3.25" style="591" customWidth="1"/>
    <col min="7978" max="7978" width="3" style="591" customWidth="1"/>
    <col min="7979" max="7979" width="4.125" style="591" customWidth="1"/>
    <col min="7980" max="8192" width="9" style="591"/>
    <col min="8193" max="8193" width="5.625" style="591" customWidth="1"/>
    <col min="8194" max="8194" width="4.5" style="591" customWidth="1"/>
    <col min="8195" max="8195" width="3.5" style="591" customWidth="1"/>
    <col min="8196" max="8197" width="2.625" style="591" customWidth="1"/>
    <col min="8198" max="8199" width="3.625" style="591" customWidth="1"/>
    <col min="8200" max="8203" width="3.875" style="591" customWidth="1"/>
    <col min="8204" max="8204" width="3.125" style="591" customWidth="1"/>
    <col min="8205" max="8205" width="4.25" style="591" customWidth="1"/>
    <col min="8206" max="8206" width="4.875" style="591" customWidth="1"/>
    <col min="8207" max="8207" width="4.375" style="591" customWidth="1"/>
    <col min="8208" max="8208" width="3.75" style="591" customWidth="1"/>
    <col min="8209" max="8209" width="3.875" style="591" customWidth="1"/>
    <col min="8210" max="8210" width="3.625" style="591" customWidth="1"/>
    <col min="8211" max="8212" width="3.25" style="591" customWidth="1"/>
    <col min="8213" max="8213" width="3" style="591" customWidth="1"/>
    <col min="8214" max="8214" width="4.125" style="591" customWidth="1"/>
    <col min="8215" max="8215" width="5.25" style="591" customWidth="1"/>
    <col min="8216" max="8216" width="3.5" style="591" customWidth="1"/>
    <col min="8217" max="8218" width="2.625" style="591" customWidth="1"/>
    <col min="8219" max="8220" width="3.625" style="591" customWidth="1"/>
    <col min="8221" max="8224" width="3.875" style="591" customWidth="1"/>
    <col min="8225" max="8225" width="4.375" style="591" customWidth="1"/>
    <col min="8226" max="8226" width="4.25" style="591" customWidth="1"/>
    <col min="8227" max="8227" width="4.875" style="591" customWidth="1"/>
    <col min="8228" max="8228" width="4.375" style="591" customWidth="1"/>
    <col min="8229" max="8229" width="3.75" style="591" customWidth="1"/>
    <col min="8230" max="8230" width="3.875" style="591" customWidth="1"/>
    <col min="8231" max="8231" width="3.625" style="591" customWidth="1"/>
    <col min="8232" max="8233" width="3.25" style="591" customWidth="1"/>
    <col min="8234" max="8234" width="3" style="591" customWidth="1"/>
    <col min="8235" max="8235" width="4.125" style="591" customWidth="1"/>
    <col min="8236" max="8448" width="9" style="591"/>
    <col min="8449" max="8449" width="5.625" style="591" customWidth="1"/>
    <col min="8450" max="8450" width="4.5" style="591" customWidth="1"/>
    <col min="8451" max="8451" width="3.5" style="591" customWidth="1"/>
    <col min="8452" max="8453" width="2.625" style="591" customWidth="1"/>
    <col min="8454" max="8455" width="3.625" style="591" customWidth="1"/>
    <col min="8456" max="8459" width="3.875" style="591" customWidth="1"/>
    <col min="8460" max="8460" width="3.125" style="591" customWidth="1"/>
    <col min="8461" max="8461" width="4.25" style="591" customWidth="1"/>
    <col min="8462" max="8462" width="4.875" style="591" customWidth="1"/>
    <col min="8463" max="8463" width="4.375" style="591" customWidth="1"/>
    <col min="8464" max="8464" width="3.75" style="591" customWidth="1"/>
    <col min="8465" max="8465" width="3.875" style="591" customWidth="1"/>
    <col min="8466" max="8466" width="3.625" style="591" customWidth="1"/>
    <col min="8467" max="8468" width="3.25" style="591" customWidth="1"/>
    <col min="8469" max="8469" width="3" style="591" customWidth="1"/>
    <col min="8470" max="8470" width="4.125" style="591" customWidth="1"/>
    <col min="8471" max="8471" width="5.25" style="591" customWidth="1"/>
    <col min="8472" max="8472" width="3.5" style="591" customWidth="1"/>
    <col min="8473" max="8474" width="2.625" style="591" customWidth="1"/>
    <col min="8475" max="8476" width="3.625" style="591" customWidth="1"/>
    <col min="8477" max="8480" width="3.875" style="591" customWidth="1"/>
    <col min="8481" max="8481" width="4.375" style="591" customWidth="1"/>
    <col min="8482" max="8482" width="4.25" style="591" customWidth="1"/>
    <col min="8483" max="8483" width="4.875" style="591" customWidth="1"/>
    <col min="8484" max="8484" width="4.375" style="591" customWidth="1"/>
    <col min="8485" max="8485" width="3.75" style="591" customWidth="1"/>
    <col min="8486" max="8486" width="3.875" style="591" customWidth="1"/>
    <col min="8487" max="8487" width="3.625" style="591" customWidth="1"/>
    <col min="8488" max="8489" width="3.25" style="591" customWidth="1"/>
    <col min="8490" max="8490" width="3" style="591" customWidth="1"/>
    <col min="8491" max="8491" width="4.125" style="591" customWidth="1"/>
    <col min="8492" max="8704" width="9" style="591"/>
    <col min="8705" max="8705" width="5.625" style="591" customWidth="1"/>
    <col min="8706" max="8706" width="4.5" style="591" customWidth="1"/>
    <col min="8707" max="8707" width="3.5" style="591" customWidth="1"/>
    <col min="8708" max="8709" width="2.625" style="591" customWidth="1"/>
    <col min="8710" max="8711" width="3.625" style="591" customWidth="1"/>
    <col min="8712" max="8715" width="3.875" style="591" customWidth="1"/>
    <col min="8716" max="8716" width="3.125" style="591" customWidth="1"/>
    <col min="8717" max="8717" width="4.25" style="591" customWidth="1"/>
    <col min="8718" max="8718" width="4.875" style="591" customWidth="1"/>
    <col min="8719" max="8719" width="4.375" style="591" customWidth="1"/>
    <col min="8720" max="8720" width="3.75" style="591" customWidth="1"/>
    <col min="8721" max="8721" width="3.875" style="591" customWidth="1"/>
    <col min="8722" max="8722" width="3.625" style="591" customWidth="1"/>
    <col min="8723" max="8724" width="3.25" style="591" customWidth="1"/>
    <col min="8725" max="8725" width="3" style="591" customWidth="1"/>
    <col min="8726" max="8726" width="4.125" style="591" customWidth="1"/>
    <col min="8727" max="8727" width="5.25" style="591" customWidth="1"/>
    <col min="8728" max="8728" width="3.5" style="591" customWidth="1"/>
    <col min="8729" max="8730" width="2.625" style="591" customWidth="1"/>
    <col min="8731" max="8732" width="3.625" style="591" customWidth="1"/>
    <col min="8733" max="8736" width="3.875" style="591" customWidth="1"/>
    <col min="8737" max="8737" width="4.375" style="591" customWidth="1"/>
    <col min="8738" max="8738" width="4.25" style="591" customWidth="1"/>
    <col min="8739" max="8739" width="4.875" style="591" customWidth="1"/>
    <col min="8740" max="8740" width="4.375" style="591" customWidth="1"/>
    <col min="8741" max="8741" width="3.75" style="591" customWidth="1"/>
    <col min="8742" max="8742" width="3.875" style="591" customWidth="1"/>
    <col min="8743" max="8743" width="3.625" style="591" customWidth="1"/>
    <col min="8744" max="8745" width="3.25" style="591" customWidth="1"/>
    <col min="8746" max="8746" width="3" style="591" customWidth="1"/>
    <col min="8747" max="8747" width="4.125" style="591" customWidth="1"/>
    <col min="8748" max="8960" width="9" style="591"/>
    <col min="8961" max="8961" width="5.625" style="591" customWidth="1"/>
    <col min="8962" max="8962" width="4.5" style="591" customWidth="1"/>
    <col min="8963" max="8963" width="3.5" style="591" customWidth="1"/>
    <col min="8964" max="8965" width="2.625" style="591" customWidth="1"/>
    <col min="8966" max="8967" width="3.625" style="591" customWidth="1"/>
    <col min="8968" max="8971" width="3.875" style="591" customWidth="1"/>
    <col min="8972" max="8972" width="3.125" style="591" customWidth="1"/>
    <col min="8973" max="8973" width="4.25" style="591" customWidth="1"/>
    <col min="8974" max="8974" width="4.875" style="591" customWidth="1"/>
    <col min="8975" max="8975" width="4.375" style="591" customWidth="1"/>
    <col min="8976" max="8976" width="3.75" style="591" customWidth="1"/>
    <col min="8977" max="8977" width="3.875" style="591" customWidth="1"/>
    <col min="8978" max="8978" width="3.625" style="591" customWidth="1"/>
    <col min="8979" max="8980" width="3.25" style="591" customWidth="1"/>
    <col min="8981" max="8981" width="3" style="591" customWidth="1"/>
    <col min="8982" max="8982" width="4.125" style="591" customWidth="1"/>
    <col min="8983" max="8983" width="5.25" style="591" customWidth="1"/>
    <col min="8984" max="8984" width="3.5" style="591" customWidth="1"/>
    <col min="8985" max="8986" width="2.625" style="591" customWidth="1"/>
    <col min="8987" max="8988" width="3.625" style="591" customWidth="1"/>
    <col min="8989" max="8992" width="3.875" style="591" customWidth="1"/>
    <col min="8993" max="8993" width="4.375" style="591" customWidth="1"/>
    <col min="8994" max="8994" width="4.25" style="591" customWidth="1"/>
    <col min="8995" max="8995" width="4.875" style="591" customWidth="1"/>
    <col min="8996" max="8996" width="4.375" style="591" customWidth="1"/>
    <col min="8997" max="8997" width="3.75" style="591" customWidth="1"/>
    <col min="8998" max="8998" width="3.875" style="591" customWidth="1"/>
    <col min="8999" max="8999" width="3.625" style="591" customWidth="1"/>
    <col min="9000" max="9001" width="3.25" style="591" customWidth="1"/>
    <col min="9002" max="9002" width="3" style="591" customWidth="1"/>
    <col min="9003" max="9003" width="4.125" style="591" customWidth="1"/>
    <col min="9004" max="9216" width="9" style="591"/>
    <col min="9217" max="9217" width="5.625" style="591" customWidth="1"/>
    <col min="9218" max="9218" width="4.5" style="591" customWidth="1"/>
    <col min="9219" max="9219" width="3.5" style="591" customWidth="1"/>
    <col min="9220" max="9221" width="2.625" style="591" customWidth="1"/>
    <col min="9222" max="9223" width="3.625" style="591" customWidth="1"/>
    <col min="9224" max="9227" width="3.875" style="591" customWidth="1"/>
    <col min="9228" max="9228" width="3.125" style="591" customWidth="1"/>
    <col min="9229" max="9229" width="4.25" style="591" customWidth="1"/>
    <col min="9230" max="9230" width="4.875" style="591" customWidth="1"/>
    <col min="9231" max="9231" width="4.375" style="591" customWidth="1"/>
    <col min="9232" max="9232" width="3.75" style="591" customWidth="1"/>
    <col min="9233" max="9233" width="3.875" style="591" customWidth="1"/>
    <col min="9234" max="9234" width="3.625" style="591" customWidth="1"/>
    <col min="9235" max="9236" width="3.25" style="591" customWidth="1"/>
    <col min="9237" max="9237" width="3" style="591" customWidth="1"/>
    <col min="9238" max="9238" width="4.125" style="591" customWidth="1"/>
    <col min="9239" max="9239" width="5.25" style="591" customWidth="1"/>
    <col min="9240" max="9240" width="3.5" style="591" customWidth="1"/>
    <col min="9241" max="9242" width="2.625" style="591" customWidth="1"/>
    <col min="9243" max="9244" width="3.625" style="591" customWidth="1"/>
    <col min="9245" max="9248" width="3.875" style="591" customWidth="1"/>
    <col min="9249" max="9249" width="4.375" style="591" customWidth="1"/>
    <col min="9250" max="9250" width="4.25" style="591" customWidth="1"/>
    <col min="9251" max="9251" width="4.875" style="591" customWidth="1"/>
    <col min="9252" max="9252" width="4.375" style="591" customWidth="1"/>
    <col min="9253" max="9253" width="3.75" style="591" customWidth="1"/>
    <col min="9254" max="9254" width="3.875" style="591" customWidth="1"/>
    <col min="9255" max="9255" width="3.625" style="591" customWidth="1"/>
    <col min="9256" max="9257" width="3.25" style="591" customWidth="1"/>
    <col min="9258" max="9258" width="3" style="591" customWidth="1"/>
    <col min="9259" max="9259" width="4.125" style="591" customWidth="1"/>
    <col min="9260" max="9472" width="9" style="591"/>
    <col min="9473" max="9473" width="5.625" style="591" customWidth="1"/>
    <col min="9474" max="9474" width="4.5" style="591" customWidth="1"/>
    <col min="9475" max="9475" width="3.5" style="591" customWidth="1"/>
    <col min="9476" max="9477" width="2.625" style="591" customWidth="1"/>
    <col min="9478" max="9479" width="3.625" style="591" customWidth="1"/>
    <col min="9480" max="9483" width="3.875" style="591" customWidth="1"/>
    <col min="9484" max="9484" width="3.125" style="591" customWidth="1"/>
    <col min="9485" max="9485" width="4.25" style="591" customWidth="1"/>
    <col min="9486" max="9486" width="4.875" style="591" customWidth="1"/>
    <col min="9487" max="9487" width="4.375" style="591" customWidth="1"/>
    <col min="9488" max="9488" width="3.75" style="591" customWidth="1"/>
    <col min="9489" max="9489" width="3.875" style="591" customWidth="1"/>
    <col min="9490" max="9490" width="3.625" style="591" customWidth="1"/>
    <col min="9491" max="9492" width="3.25" style="591" customWidth="1"/>
    <col min="9493" max="9493" width="3" style="591" customWidth="1"/>
    <col min="9494" max="9494" width="4.125" style="591" customWidth="1"/>
    <col min="9495" max="9495" width="5.25" style="591" customWidth="1"/>
    <col min="9496" max="9496" width="3.5" style="591" customWidth="1"/>
    <col min="9497" max="9498" width="2.625" style="591" customWidth="1"/>
    <col min="9499" max="9500" width="3.625" style="591" customWidth="1"/>
    <col min="9501" max="9504" width="3.875" style="591" customWidth="1"/>
    <col min="9505" max="9505" width="4.375" style="591" customWidth="1"/>
    <col min="9506" max="9506" width="4.25" style="591" customWidth="1"/>
    <col min="9507" max="9507" width="4.875" style="591" customWidth="1"/>
    <col min="9508" max="9508" width="4.375" style="591" customWidth="1"/>
    <col min="9509" max="9509" width="3.75" style="591" customWidth="1"/>
    <col min="9510" max="9510" width="3.875" style="591" customWidth="1"/>
    <col min="9511" max="9511" width="3.625" style="591" customWidth="1"/>
    <col min="9512" max="9513" width="3.25" style="591" customWidth="1"/>
    <col min="9514" max="9514" width="3" style="591" customWidth="1"/>
    <col min="9515" max="9515" width="4.125" style="591" customWidth="1"/>
    <col min="9516" max="9728" width="9" style="591"/>
    <col min="9729" max="9729" width="5.625" style="591" customWidth="1"/>
    <col min="9730" max="9730" width="4.5" style="591" customWidth="1"/>
    <col min="9731" max="9731" width="3.5" style="591" customWidth="1"/>
    <col min="9732" max="9733" width="2.625" style="591" customWidth="1"/>
    <col min="9734" max="9735" width="3.625" style="591" customWidth="1"/>
    <col min="9736" max="9739" width="3.875" style="591" customWidth="1"/>
    <col min="9740" max="9740" width="3.125" style="591" customWidth="1"/>
    <col min="9741" max="9741" width="4.25" style="591" customWidth="1"/>
    <col min="9742" max="9742" width="4.875" style="591" customWidth="1"/>
    <col min="9743" max="9743" width="4.375" style="591" customWidth="1"/>
    <col min="9744" max="9744" width="3.75" style="591" customWidth="1"/>
    <col min="9745" max="9745" width="3.875" style="591" customWidth="1"/>
    <col min="9746" max="9746" width="3.625" style="591" customWidth="1"/>
    <col min="9747" max="9748" width="3.25" style="591" customWidth="1"/>
    <col min="9749" max="9749" width="3" style="591" customWidth="1"/>
    <col min="9750" max="9750" width="4.125" style="591" customWidth="1"/>
    <col min="9751" max="9751" width="5.25" style="591" customWidth="1"/>
    <col min="9752" max="9752" width="3.5" style="591" customWidth="1"/>
    <col min="9753" max="9754" width="2.625" style="591" customWidth="1"/>
    <col min="9755" max="9756" width="3.625" style="591" customWidth="1"/>
    <col min="9757" max="9760" width="3.875" style="591" customWidth="1"/>
    <col min="9761" max="9761" width="4.375" style="591" customWidth="1"/>
    <col min="9762" max="9762" width="4.25" style="591" customWidth="1"/>
    <col min="9763" max="9763" width="4.875" style="591" customWidth="1"/>
    <col min="9764" max="9764" width="4.375" style="591" customWidth="1"/>
    <col min="9765" max="9765" width="3.75" style="591" customWidth="1"/>
    <col min="9766" max="9766" width="3.875" style="591" customWidth="1"/>
    <col min="9767" max="9767" width="3.625" style="591" customWidth="1"/>
    <col min="9768" max="9769" width="3.25" style="591" customWidth="1"/>
    <col min="9770" max="9770" width="3" style="591" customWidth="1"/>
    <col min="9771" max="9771" width="4.125" style="591" customWidth="1"/>
    <col min="9772" max="9984" width="9" style="591"/>
    <col min="9985" max="9985" width="5.625" style="591" customWidth="1"/>
    <col min="9986" max="9986" width="4.5" style="591" customWidth="1"/>
    <col min="9987" max="9987" width="3.5" style="591" customWidth="1"/>
    <col min="9988" max="9989" width="2.625" style="591" customWidth="1"/>
    <col min="9990" max="9991" width="3.625" style="591" customWidth="1"/>
    <col min="9992" max="9995" width="3.875" style="591" customWidth="1"/>
    <col min="9996" max="9996" width="3.125" style="591" customWidth="1"/>
    <col min="9997" max="9997" width="4.25" style="591" customWidth="1"/>
    <col min="9998" max="9998" width="4.875" style="591" customWidth="1"/>
    <col min="9999" max="9999" width="4.375" style="591" customWidth="1"/>
    <col min="10000" max="10000" width="3.75" style="591" customWidth="1"/>
    <col min="10001" max="10001" width="3.875" style="591" customWidth="1"/>
    <col min="10002" max="10002" width="3.625" style="591" customWidth="1"/>
    <col min="10003" max="10004" width="3.25" style="591" customWidth="1"/>
    <col min="10005" max="10005" width="3" style="591" customWidth="1"/>
    <col min="10006" max="10006" width="4.125" style="591" customWidth="1"/>
    <col min="10007" max="10007" width="5.25" style="591" customWidth="1"/>
    <col min="10008" max="10008" width="3.5" style="591" customWidth="1"/>
    <col min="10009" max="10010" width="2.625" style="591" customWidth="1"/>
    <col min="10011" max="10012" width="3.625" style="591" customWidth="1"/>
    <col min="10013" max="10016" width="3.875" style="591" customWidth="1"/>
    <col min="10017" max="10017" width="4.375" style="591" customWidth="1"/>
    <col min="10018" max="10018" width="4.25" style="591" customWidth="1"/>
    <col min="10019" max="10019" width="4.875" style="591" customWidth="1"/>
    <col min="10020" max="10020" width="4.375" style="591" customWidth="1"/>
    <col min="10021" max="10021" width="3.75" style="591" customWidth="1"/>
    <col min="10022" max="10022" width="3.875" style="591" customWidth="1"/>
    <col min="10023" max="10023" width="3.625" style="591" customWidth="1"/>
    <col min="10024" max="10025" width="3.25" style="591" customWidth="1"/>
    <col min="10026" max="10026" width="3" style="591" customWidth="1"/>
    <col min="10027" max="10027" width="4.125" style="591" customWidth="1"/>
    <col min="10028" max="10240" width="9" style="591"/>
    <col min="10241" max="10241" width="5.625" style="591" customWidth="1"/>
    <col min="10242" max="10242" width="4.5" style="591" customWidth="1"/>
    <col min="10243" max="10243" width="3.5" style="591" customWidth="1"/>
    <col min="10244" max="10245" width="2.625" style="591" customWidth="1"/>
    <col min="10246" max="10247" width="3.625" style="591" customWidth="1"/>
    <col min="10248" max="10251" width="3.875" style="591" customWidth="1"/>
    <col min="10252" max="10252" width="3.125" style="591" customWidth="1"/>
    <col min="10253" max="10253" width="4.25" style="591" customWidth="1"/>
    <col min="10254" max="10254" width="4.875" style="591" customWidth="1"/>
    <col min="10255" max="10255" width="4.375" style="591" customWidth="1"/>
    <col min="10256" max="10256" width="3.75" style="591" customWidth="1"/>
    <col min="10257" max="10257" width="3.875" style="591" customWidth="1"/>
    <col min="10258" max="10258" width="3.625" style="591" customWidth="1"/>
    <col min="10259" max="10260" width="3.25" style="591" customWidth="1"/>
    <col min="10261" max="10261" width="3" style="591" customWidth="1"/>
    <col min="10262" max="10262" width="4.125" style="591" customWidth="1"/>
    <col min="10263" max="10263" width="5.25" style="591" customWidth="1"/>
    <col min="10264" max="10264" width="3.5" style="591" customWidth="1"/>
    <col min="10265" max="10266" width="2.625" style="591" customWidth="1"/>
    <col min="10267" max="10268" width="3.625" style="591" customWidth="1"/>
    <col min="10269" max="10272" width="3.875" style="591" customWidth="1"/>
    <col min="10273" max="10273" width="4.375" style="591" customWidth="1"/>
    <col min="10274" max="10274" width="4.25" style="591" customWidth="1"/>
    <col min="10275" max="10275" width="4.875" style="591" customWidth="1"/>
    <col min="10276" max="10276" width="4.375" style="591" customWidth="1"/>
    <col min="10277" max="10277" width="3.75" style="591" customWidth="1"/>
    <col min="10278" max="10278" width="3.875" style="591" customWidth="1"/>
    <col min="10279" max="10279" width="3.625" style="591" customWidth="1"/>
    <col min="10280" max="10281" width="3.25" style="591" customWidth="1"/>
    <col min="10282" max="10282" width="3" style="591" customWidth="1"/>
    <col min="10283" max="10283" width="4.125" style="591" customWidth="1"/>
    <col min="10284" max="10496" width="9" style="591"/>
    <col min="10497" max="10497" width="5.625" style="591" customWidth="1"/>
    <col min="10498" max="10498" width="4.5" style="591" customWidth="1"/>
    <col min="10499" max="10499" width="3.5" style="591" customWidth="1"/>
    <col min="10500" max="10501" width="2.625" style="591" customWidth="1"/>
    <col min="10502" max="10503" width="3.625" style="591" customWidth="1"/>
    <col min="10504" max="10507" width="3.875" style="591" customWidth="1"/>
    <col min="10508" max="10508" width="3.125" style="591" customWidth="1"/>
    <col min="10509" max="10509" width="4.25" style="591" customWidth="1"/>
    <col min="10510" max="10510" width="4.875" style="591" customWidth="1"/>
    <col min="10511" max="10511" width="4.375" style="591" customWidth="1"/>
    <col min="10512" max="10512" width="3.75" style="591" customWidth="1"/>
    <col min="10513" max="10513" width="3.875" style="591" customWidth="1"/>
    <col min="10514" max="10514" width="3.625" style="591" customWidth="1"/>
    <col min="10515" max="10516" width="3.25" style="591" customWidth="1"/>
    <col min="10517" max="10517" width="3" style="591" customWidth="1"/>
    <col min="10518" max="10518" width="4.125" style="591" customWidth="1"/>
    <col min="10519" max="10519" width="5.25" style="591" customWidth="1"/>
    <col min="10520" max="10520" width="3.5" style="591" customWidth="1"/>
    <col min="10521" max="10522" width="2.625" style="591" customWidth="1"/>
    <col min="10523" max="10524" width="3.625" style="591" customWidth="1"/>
    <col min="10525" max="10528" width="3.875" style="591" customWidth="1"/>
    <col min="10529" max="10529" width="4.375" style="591" customWidth="1"/>
    <col min="10530" max="10530" width="4.25" style="591" customWidth="1"/>
    <col min="10531" max="10531" width="4.875" style="591" customWidth="1"/>
    <col min="10532" max="10532" width="4.375" style="591" customWidth="1"/>
    <col min="10533" max="10533" width="3.75" style="591" customWidth="1"/>
    <col min="10534" max="10534" width="3.875" style="591" customWidth="1"/>
    <col min="10535" max="10535" width="3.625" style="591" customWidth="1"/>
    <col min="10536" max="10537" width="3.25" style="591" customWidth="1"/>
    <col min="10538" max="10538" width="3" style="591" customWidth="1"/>
    <col min="10539" max="10539" width="4.125" style="591" customWidth="1"/>
    <col min="10540" max="10752" width="9" style="591"/>
    <col min="10753" max="10753" width="5.625" style="591" customWidth="1"/>
    <col min="10754" max="10754" width="4.5" style="591" customWidth="1"/>
    <col min="10755" max="10755" width="3.5" style="591" customWidth="1"/>
    <col min="10756" max="10757" width="2.625" style="591" customWidth="1"/>
    <col min="10758" max="10759" width="3.625" style="591" customWidth="1"/>
    <col min="10760" max="10763" width="3.875" style="591" customWidth="1"/>
    <col min="10764" max="10764" width="3.125" style="591" customWidth="1"/>
    <col min="10765" max="10765" width="4.25" style="591" customWidth="1"/>
    <col min="10766" max="10766" width="4.875" style="591" customWidth="1"/>
    <col min="10767" max="10767" width="4.375" style="591" customWidth="1"/>
    <col min="10768" max="10768" width="3.75" style="591" customWidth="1"/>
    <col min="10769" max="10769" width="3.875" style="591" customWidth="1"/>
    <col min="10770" max="10770" width="3.625" style="591" customWidth="1"/>
    <col min="10771" max="10772" width="3.25" style="591" customWidth="1"/>
    <col min="10773" max="10773" width="3" style="591" customWidth="1"/>
    <col min="10774" max="10774" width="4.125" style="591" customWidth="1"/>
    <col min="10775" max="10775" width="5.25" style="591" customWidth="1"/>
    <col min="10776" max="10776" width="3.5" style="591" customWidth="1"/>
    <col min="10777" max="10778" width="2.625" style="591" customWidth="1"/>
    <col min="10779" max="10780" width="3.625" style="591" customWidth="1"/>
    <col min="10781" max="10784" width="3.875" style="591" customWidth="1"/>
    <col min="10785" max="10785" width="4.375" style="591" customWidth="1"/>
    <col min="10786" max="10786" width="4.25" style="591" customWidth="1"/>
    <col min="10787" max="10787" width="4.875" style="591" customWidth="1"/>
    <col min="10788" max="10788" width="4.375" style="591" customWidth="1"/>
    <col min="10789" max="10789" width="3.75" style="591" customWidth="1"/>
    <col min="10790" max="10790" width="3.875" style="591" customWidth="1"/>
    <col min="10791" max="10791" width="3.625" style="591" customWidth="1"/>
    <col min="10792" max="10793" width="3.25" style="591" customWidth="1"/>
    <col min="10794" max="10794" width="3" style="591" customWidth="1"/>
    <col min="10795" max="10795" width="4.125" style="591" customWidth="1"/>
    <col min="10796" max="11008" width="9" style="591"/>
    <col min="11009" max="11009" width="5.625" style="591" customWidth="1"/>
    <col min="11010" max="11010" width="4.5" style="591" customWidth="1"/>
    <col min="11011" max="11011" width="3.5" style="591" customWidth="1"/>
    <col min="11012" max="11013" width="2.625" style="591" customWidth="1"/>
    <col min="11014" max="11015" width="3.625" style="591" customWidth="1"/>
    <col min="11016" max="11019" width="3.875" style="591" customWidth="1"/>
    <col min="11020" max="11020" width="3.125" style="591" customWidth="1"/>
    <col min="11021" max="11021" width="4.25" style="591" customWidth="1"/>
    <col min="11022" max="11022" width="4.875" style="591" customWidth="1"/>
    <col min="11023" max="11023" width="4.375" style="591" customWidth="1"/>
    <col min="11024" max="11024" width="3.75" style="591" customWidth="1"/>
    <col min="11025" max="11025" width="3.875" style="591" customWidth="1"/>
    <col min="11026" max="11026" width="3.625" style="591" customWidth="1"/>
    <col min="11027" max="11028" width="3.25" style="591" customWidth="1"/>
    <col min="11029" max="11029" width="3" style="591" customWidth="1"/>
    <col min="11030" max="11030" width="4.125" style="591" customWidth="1"/>
    <col min="11031" max="11031" width="5.25" style="591" customWidth="1"/>
    <col min="11032" max="11032" width="3.5" style="591" customWidth="1"/>
    <col min="11033" max="11034" width="2.625" style="591" customWidth="1"/>
    <col min="11035" max="11036" width="3.625" style="591" customWidth="1"/>
    <col min="11037" max="11040" width="3.875" style="591" customWidth="1"/>
    <col min="11041" max="11041" width="4.375" style="591" customWidth="1"/>
    <col min="11042" max="11042" width="4.25" style="591" customWidth="1"/>
    <col min="11043" max="11043" width="4.875" style="591" customWidth="1"/>
    <col min="11044" max="11044" width="4.375" style="591" customWidth="1"/>
    <col min="11045" max="11045" width="3.75" style="591" customWidth="1"/>
    <col min="11046" max="11046" width="3.875" style="591" customWidth="1"/>
    <col min="11047" max="11047" width="3.625" style="591" customWidth="1"/>
    <col min="11048" max="11049" width="3.25" style="591" customWidth="1"/>
    <col min="11050" max="11050" width="3" style="591" customWidth="1"/>
    <col min="11051" max="11051" width="4.125" style="591" customWidth="1"/>
    <col min="11052" max="11264" width="9" style="591"/>
    <col min="11265" max="11265" width="5.625" style="591" customWidth="1"/>
    <col min="11266" max="11266" width="4.5" style="591" customWidth="1"/>
    <col min="11267" max="11267" width="3.5" style="591" customWidth="1"/>
    <col min="11268" max="11269" width="2.625" style="591" customWidth="1"/>
    <col min="11270" max="11271" width="3.625" style="591" customWidth="1"/>
    <col min="11272" max="11275" width="3.875" style="591" customWidth="1"/>
    <col min="11276" max="11276" width="3.125" style="591" customWidth="1"/>
    <col min="11277" max="11277" width="4.25" style="591" customWidth="1"/>
    <col min="11278" max="11278" width="4.875" style="591" customWidth="1"/>
    <col min="11279" max="11279" width="4.375" style="591" customWidth="1"/>
    <col min="11280" max="11280" width="3.75" style="591" customWidth="1"/>
    <col min="11281" max="11281" width="3.875" style="591" customWidth="1"/>
    <col min="11282" max="11282" width="3.625" style="591" customWidth="1"/>
    <col min="11283" max="11284" width="3.25" style="591" customWidth="1"/>
    <col min="11285" max="11285" width="3" style="591" customWidth="1"/>
    <col min="11286" max="11286" width="4.125" style="591" customWidth="1"/>
    <col min="11287" max="11287" width="5.25" style="591" customWidth="1"/>
    <col min="11288" max="11288" width="3.5" style="591" customWidth="1"/>
    <col min="11289" max="11290" width="2.625" style="591" customWidth="1"/>
    <col min="11291" max="11292" width="3.625" style="591" customWidth="1"/>
    <col min="11293" max="11296" width="3.875" style="591" customWidth="1"/>
    <col min="11297" max="11297" width="4.375" style="591" customWidth="1"/>
    <col min="11298" max="11298" width="4.25" style="591" customWidth="1"/>
    <col min="11299" max="11299" width="4.875" style="591" customWidth="1"/>
    <col min="11300" max="11300" width="4.375" style="591" customWidth="1"/>
    <col min="11301" max="11301" width="3.75" style="591" customWidth="1"/>
    <col min="11302" max="11302" width="3.875" style="591" customWidth="1"/>
    <col min="11303" max="11303" width="3.625" style="591" customWidth="1"/>
    <col min="11304" max="11305" width="3.25" style="591" customWidth="1"/>
    <col min="11306" max="11306" width="3" style="591" customWidth="1"/>
    <col min="11307" max="11307" width="4.125" style="591" customWidth="1"/>
    <col min="11308" max="11520" width="9" style="591"/>
    <col min="11521" max="11521" width="5.625" style="591" customWidth="1"/>
    <col min="11522" max="11522" width="4.5" style="591" customWidth="1"/>
    <col min="11523" max="11523" width="3.5" style="591" customWidth="1"/>
    <col min="11524" max="11525" width="2.625" style="591" customWidth="1"/>
    <col min="11526" max="11527" width="3.625" style="591" customWidth="1"/>
    <col min="11528" max="11531" width="3.875" style="591" customWidth="1"/>
    <col min="11532" max="11532" width="3.125" style="591" customWidth="1"/>
    <col min="11533" max="11533" width="4.25" style="591" customWidth="1"/>
    <col min="11534" max="11534" width="4.875" style="591" customWidth="1"/>
    <col min="11535" max="11535" width="4.375" style="591" customWidth="1"/>
    <col min="11536" max="11536" width="3.75" style="591" customWidth="1"/>
    <col min="11537" max="11537" width="3.875" style="591" customWidth="1"/>
    <col min="11538" max="11538" width="3.625" style="591" customWidth="1"/>
    <col min="11539" max="11540" width="3.25" style="591" customWidth="1"/>
    <col min="11541" max="11541" width="3" style="591" customWidth="1"/>
    <col min="11542" max="11542" width="4.125" style="591" customWidth="1"/>
    <col min="11543" max="11543" width="5.25" style="591" customWidth="1"/>
    <col min="11544" max="11544" width="3.5" style="591" customWidth="1"/>
    <col min="11545" max="11546" width="2.625" style="591" customWidth="1"/>
    <col min="11547" max="11548" width="3.625" style="591" customWidth="1"/>
    <col min="11549" max="11552" width="3.875" style="591" customWidth="1"/>
    <col min="11553" max="11553" width="4.375" style="591" customWidth="1"/>
    <col min="11554" max="11554" width="4.25" style="591" customWidth="1"/>
    <col min="11555" max="11555" width="4.875" style="591" customWidth="1"/>
    <col min="11556" max="11556" width="4.375" style="591" customWidth="1"/>
    <col min="11557" max="11557" width="3.75" style="591" customWidth="1"/>
    <col min="11558" max="11558" width="3.875" style="591" customWidth="1"/>
    <col min="11559" max="11559" width="3.625" style="591" customWidth="1"/>
    <col min="11560" max="11561" width="3.25" style="591" customWidth="1"/>
    <col min="11562" max="11562" width="3" style="591" customWidth="1"/>
    <col min="11563" max="11563" width="4.125" style="591" customWidth="1"/>
    <col min="11564" max="11776" width="9" style="591"/>
    <col min="11777" max="11777" width="5.625" style="591" customWidth="1"/>
    <col min="11778" max="11778" width="4.5" style="591" customWidth="1"/>
    <col min="11779" max="11779" width="3.5" style="591" customWidth="1"/>
    <col min="11780" max="11781" width="2.625" style="591" customWidth="1"/>
    <col min="11782" max="11783" width="3.625" style="591" customWidth="1"/>
    <col min="11784" max="11787" width="3.875" style="591" customWidth="1"/>
    <col min="11788" max="11788" width="3.125" style="591" customWidth="1"/>
    <col min="11789" max="11789" width="4.25" style="591" customWidth="1"/>
    <col min="11790" max="11790" width="4.875" style="591" customWidth="1"/>
    <col min="11791" max="11791" width="4.375" style="591" customWidth="1"/>
    <col min="11792" max="11792" width="3.75" style="591" customWidth="1"/>
    <col min="11793" max="11793" width="3.875" style="591" customWidth="1"/>
    <col min="11794" max="11794" width="3.625" style="591" customWidth="1"/>
    <col min="11795" max="11796" width="3.25" style="591" customWidth="1"/>
    <col min="11797" max="11797" width="3" style="591" customWidth="1"/>
    <col min="11798" max="11798" width="4.125" style="591" customWidth="1"/>
    <col min="11799" max="11799" width="5.25" style="591" customWidth="1"/>
    <col min="11800" max="11800" width="3.5" style="591" customWidth="1"/>
    <col min="11801" max="11802" width="2.625" style="591" customWidth="1"/>
    <col min="11803" max="11804" width="3.625" style="591" customWidth="1"/>
    <col min="11805" max="11808" width="3.875" style="591" customWidth="1"/>
    <col min="11809" max="11809" width="4.375" style="591" customWidth="1"/>
    <col min="11810" max="11810" width="4.25" style="591" customWidth="1"/>
    <col min="11811" max="11811" width="4.875" style="591" customWidth="1"/>
    <col min="11812" max="11812" width="4.375" style="591" customWidth="1"/>
    <col min="11813" max="11813" width="3.75" style="591" customWidth="1"/>
    <col min="11814" max="11814" width="3.875" style="591" customWidth="1"/>
    <col min="11815" max="11815" width="3.625" style="591" customWidth="1"/>
    <col min="11816" max="11817" width="3.25" style="591" customWidth="1"/>
    <col min="11818" max="11818" width="3" style="591" customWidth="1"/>
    <col min="11819" max="11819" width="4.125" style="591" customWidth="1"/>
    <col min="11820" max="12032" width="9" style="591"/>
    <col min="12033" max="12033" width="5.625" style="591" customWidth="1"/>
    <col min="12034" max="12034" width="4.5" style="591" customWidth="1"/>
    <col min="12035" max="12035" width="3.5" style="591" customWidth="1"/>
    <col min="12036" max="12037" width="2.625" style="591" customWidth="1"/>
    <col min="12038" max="12039" width="3.625" style="591" customWidth="1"/>
    <col min="12040" max="12043" width="3.875" style="591" customWidth="1"/>
    <col min="12044" max="12044" width="3.125" style="591" customWidth="1"/>
    <col min="12045" max="12045" width="4.25" style="591" customWidth="1"/>
    <col min="12046" max="12046" width="4.875" style="591" customWidth="1"/>
    <col min="12047" max="12047" width="4.375" style="591" customWidth="1"/>
    <col min="12048" max="12048" width="3.75" style="591" customWidth="1"/>
    <col min="12049" max="12049" width="3.875" style="591" customWidth="1"/>
    <col min="12050" max="12050" width="3.625" style="591" customWidth="1"/>
    <col min="12051" max="12052" width="3.25" style="591" customWidth="1"/>
    <col min="12053" max="12053" width="3" style="591" customWidth="1"/>
    <col min="12054" max="12054" width="4.125" style="591" customWidth="1"/>
    <col min="12055" max="12055" width="5.25" style="591" customWidth="1"/>
    <col min="12056" max="12056" width="3.5" style="591" customWidth="1"/>
    <col min="12057" max="12058" width="2.625" style="591" customWidth="1"/>
    <col min="12059" max="12060" width="3.625" style="591" customWidth="1"/>
    <col min="12061" max="12064" width="3.875" style="591" customWidth="1"/>
    <col min="12065" max="12065" width="4.375" style="591" customWidth="1"/>
    <col min="12066" max="12066" width="4.25" style="591" customWidth="1"/>
    <col min="12067" max="12067" width="4.875" style="591" customWidth="1"/>
    <col min="12068" max="12068" width="4.375" style="591" customWidth="1"/>
    <col min="12069" max="12069" width="3.75" style="591" customWidth="1"/>
    <col min="12070" max="12070" width="3.875" style="591" customWidth="1"/>
    <col min="12071" max="12071" width="3.625" style="591" customWidth="1"/>
    <col min="12072" max="12073" width="3.25" style="591" customWidth="1"/>
    <col min="12074" max="12074" width="3" style="591" customWidth="1"/>
    <col min="12075" max="12075" width="4.125" style="591" customWidth="1"/>
    <col min="12076" max="12288" width="9" style="591"/>
    <col min="12289" max="12289" width="5.625" style="591" customWidth="1"/>
    <col min="12290" max="12290" width="4.5" style="591" customWidth="1"/>
    <col min="12291" max="12291" width="3.5" style="591" customWidth="1"/>
    <col min="12292" max="12293" width="2.625" style="591" customWidth="1"/>
    <col min="12294" max="12295" width="3.625" style="591" customWidth="1"/>
    <col min="12296" max="12299" width="3.875" style="591" customWidth="1"/>
    <col min="12300" max="12300" width="3.125" style="591" customWidth="1"/>
    <col min="12301" max="12301" width="4.25" style="591" customWidth="1"/>
    <col min="12302" max="12302" width="4.875" style="591" customWidth="1"/>
    <col min="12303" max="12303" width="4.375" style="591" customWidth="1"/>
    <col min="12304" max="12304" width="3.75" style="591" customWidth="1"/>
    <col min="12305" max="12305" width="3.875" style="591" customWidth="1"/>
    <col min="12306" max="12306" width="3.625" style="591" customWidth="1"/>
    <col min="12307" max="12308" width="3.25" style="591" customWidth="1"/>
    <col min="12309" max="12309" width="3" style="591" customWidth="1"/>
    <col min="12310" max="12310" width="4.125" style="591" customWidth="1"/>
    <col min="12311" max="12311" width="5.25" style="591" customWidth="1"/>
    <col min="12312" max="12312" width="3.5" style="591" customWidth="1"/>
    <col min="12313" max="12314" width="2.625" style="591" customWidth="1"/>
    <col min="12315" max="12316" width="3.625" style="591" customWidth="1"/>
    <col min="12317" max="12320" width="3.875" style="591" customWidth="1"/>
    <col min="12321" max="12321" width="4.375" style="591" customWidth="1"/>
    <col min="12322" max="12322" width="4.25" style="591" customWidth="1"/>
    <col min="12323" max="12323" width="4.875" style="591" customWidth="1"/>
    <col min="12324" max="12324" width="4.375" style="591" customWidth="1"/>
    <col min="12325" max="12325" width="3.75" style="591" customWidth="1"/>
    <col min="12326" max="12326" width="3.875" style="591" customWidth="1"/>
    <col min="12327" max="12327" width="3.625" style="591" customWidth="1"/>
    <col min="12328" max="12329" width="3.25" style="591" customWidth="1"/>
    <col min="12330" max="12330" width="3" style="591" customWidth="1"/>
    <col min="12331" max="12331" width="4.125" style="591" customWidth="1"/>
    <col min="12332" max="12544" width="9" style="591"/>
    <col min="12545" max="12545" width="5.625" style="591" customWidth="1"/>
    <col min="12546" max="12546" width="4.5" style="591" customWidth="1"/>
    <col min="12547" max="12547" width="3.5" style="591" customWidth="1"/>
    <col min="12548" max="12549" width="2.625" style="591" customWidth="1"/>
    <col min="12550" max="12551" width="3.625" style="591" customWidth="1"/>
    <col min="12552" max="12555" width="3.875" style="591" customWidth="1"/>
    <col min="12556" max="12556" width="3.125" style="591" customWidth="1"/>
    <col min="12557" max="12557" width="4.25" style="591" customWidth="1"/>
    <col min="12558" max="12558" width="4.875" style="591" customWidth="1"/>
    <col min="12559" max="12559" width="4.375" style="591" customWidth="1"/>
    <col min="12560" max="12560" width="3.75" style="591" customWidth="1"/>
    <col min="12561" max="12561" width="3.875" style="591" customWidth="1"/>
    <col min="12562" max="12562" width="3.625" style="591" customWidth="1"/>
    <col min="12563" max="12564" width="3.25" style="591" customWidth="1"/>
    <col min="12565" max="12565" width="3" style="591" customWidth="1"/>
    <col min="12566" max="12566" width="4.125" style="591" customWidth="1"/>
    <col min="12567" max="12567" width="5.25" style="591" customWidth="1"/>
    <col min="12568" max="12568" width="3.5" style="591" customWidth="1"/>
    <col min="12569" max="12570" width="2.625" style="591" customWidth="1"/>
    <col min="12571" max="12572" width="3.625" style="591" customWidth="1"/>
    <col min="12573" max="12576" width="3.875" style="591" customWidth="1"/>
    <col min="12577" max="12577" width="4.375" style="591" customWidth="1"/>
    <col min="12578" max="12578" width="4.25" style="591" customWidth="1"/>
    <col min="12579" max="12579" width="4.875" style="591" customWidth="1"/>
    <col min="12580" max="12580" width="4.375" style="591" customWidth="1"/>
    <col min="12581" max="12581" width="3.75" style="591" customWidth="1"/>
    <col min="12582" max="12582" width="3.875" style="591" customWidth="1"/>
    <col min="12583" max="12583" width="3.625" style="591" customWidth="1"/>
    <col min="12584" max="12585" width="3.25" style="591" customWidth="1"/>
    <col min="12586" max="12586" width="3" style="591" customWidth="1"/>
    <col min="12587" max="12587" width="4.125" style="591" customWidth="1"/>
    <col min="12588" max="12800" width="9" style="591"/>
    <col min="12801" max="12801" width="5.625" style="591" customWidth="1"/>
    <col min="12802" max="12802" width="4.5" style="591" customWidth="1"/>
    <col min="12803" max="12803" width="3.5" style="591" customWidth="1"/>
    <col min="12804" max="12805" width="2.625" style="591" customWidth="1"/>
    <col min="12806" max="12807" width="3.625" style="591" customWidth="1"/>
    <col min="12808" max="12811" width="3.875" style="591" customWidth="1"/>
    <col min="12812" max="12812" width="3.125" style="591" customWidth="1"/>
    <col min="12813" max="12813" width="4.25" style="591" customWidth="1"/>
    <col min="12814" max="12814" width="4.875" style="591" customWidth="1"/>
    <col min="12815" max="12815" width="4.375" style="591" customWidth="1"/>
    <col min="12816" max="12816" width="3.75" style="591" customWidth="1"/>
    <col min="12817" max="12817" width="3.875" style="591" customWidth="1"/>
    <col min="12818" max="12818" width="3.625" style="591" customWidth="1"/>
    <col min="12819" max="12820" width="3.25" style="591" customWidth="1"/>
    <col min="12821" max="12821" width="3" style="591" customWidth="1"/>
    <col min="12822" max="12822" width="4.125" style="591" customWidth="1"/>
    <col min="12823" max="12823" width="5.25" style="591" customWidth="1"/>
    <col min="12824" max="12824" width="3.5" style="591" customWidth="1"/>
    <col min="12825" max="12826" width="2.625" style="591" customWidth="1"/>
    <col min="12827" max="12828" width="3.625" style="591" customWidth="1"/>
    <col min="12829" max="12832" width="3.875" style="591" customWidth="1"/>
    <col min="12833" max="12833" width="4.375" style="591" customWidth="1"/>
    <col min="12834" max="12834" width="4.25" style="591" customWidth="1"/>
    <col min="12835" max="12835" width="4.875" style="591" customWidth="1"/>
    <col min="12836" max="12836" width="4.375" style="591" customWidth="1"/>
    <col min="12837" max="12837" width="3.75" style="591" customWidth="1"/>
    <col min="12838" max="12838" width="3.875" style="591" customWidth="1"/>
    <col min="12839" max="12839" width="3.625" style="591" customWidth="1"/>
    <col min="12840" max="12841" width="3.25" style="591" customWidth="1"/>
    <col min="12842" max="12842" width="3" style="591" customWidth="1"/>
    <col min="12843" max="12843" width="4.125" style="591" customWidth="1"/>
    <col min="12844" max="13056" width="9" style="591"/>
    <col min="13057" max="13057" width="5.625" style="591" customWidth="1"/>
    <col min="13058" max="13058" width="4.5" style="591" customWidth="1"/>
    <col min="13059" max="13059" width="3.5" style="591" customWidth="1"/>
    <col min="13060" max="13061" width="2.625" style="591" customWidth="1"/>
    <col min="13062" max="13063" width="3.625" style="591" customWidth="1"/>
    <col min="13064" max="13067" width="3.875" style="591" customWidth="1"/>
    <col min="13068" max="13068" width="3.125" style="591" customWidth="1"/>
    <col min="13069" max="13069" width="4.25" style="591" customWidth="1"/>
    <col min="13070" max="13070" width="4.875" style="591" customWidth="1"/>
    <col min="13071" max="13071" width="4.375" style="591" customWidth="1"/>
    <col min="13072" max="13072" width="3.75" style="591" customWidth="1"/>
    <col min="13073" max="13073" width="3.875" style="591" customWidth="1"/>
    <col min="13074" max="13074" width="3.625" style="591" customWidth="1"/>
    <col min="13075" max="13076" width="3.25" style="591" customWidth="1"/>
    <col min="13077" max="13077" width="3" style="591" customWidth="1"/>
    <col min="13078" max="13078" width="4.125" style="591" customWidth="1"/>
    <col min="13079" max="13079" width="5.25" style="591" customWidth="1"/>
    <col min="13080" max="13080" width="3.5" style="591" customWidth="1"/>
    <col min="13081" max="13082" width="2.625" style="591" customWidth="1"/>
    <col min="13083" max="13084" width="3.625" style="591" customWidth="1"/>
    <col min="13085" max="13088" width="3.875" style="591" customWidth="1"/>
    <col min="13089" max="13089" width="4.375" style="591" customWidth="1"/>
    <col min="13090" max="13090" width="4.25" style="591" customWidth="1"/>
    <col min="13091" max="13091" width="4.875" style="591" customWidth="1"/>
    <col min="13092" max="13092" width="4.375" style="591" customWidth="1"/>
    <col min="13093" max="13093" width="3.75" style="591" customWidth="1"/>
    <col min="13094" max="13094" width="3.875" style="591" customWidth="1"/>
    <col min="13095" max="13095" width="3.625" style="591" customWidth="1"/>
    <col min="13096" max="13097" width="3.25" style="591" customWidth="1"/>
    <col min="13098" max="13098" width="3" style="591" customWidth="1"/>
    <col min="13099" max="13099" width="4.125" style="591" customWidth="1"/>
    <col min="13100" max="13312" width="9" style="591"/>
    <col min="13313" max="13313" width="5.625" style="591" customWidth="1"/>
    <col min="13314" max="13314" width="4.5" style="591" customWidth="1"/>
    <col min="13315" max="13315" width="3.5" style="591" customWidth="1"/>
    <col min="13316" max="13317" width="2.625" style="591" customWidth="1"/>
    <col min="13318" max="13319" width="3.625" style="591" customWidth="1"/>
    <col min="13320" max="13323" width="3.875" style="591" customWidth="1"/>
    <col min="13324" max="13324" width="3.125" style="591" customWidth="1"/>
    <col min="13325" max="13325" width="4.25" style="591" customWidth="1"/>
    <col min="13326" max="13326" width="4.875" style="591" customWidth="1"/>
    <col min="13327" max="13327" width="4.375" style="591" customWidth="1"/>
    <col min="13328" max="13328" width="3.75" style="591" customWidth="1"/>
    <col min="13329" max="13329" width="3.875" style="591" customWidth="1"/>
    <col min="13330" max="13330" width="3.625" style="591" customWidth="1"/>
    <col min="13331" max="13332" width="3.25" style="591" customWidth="1"/>
    <col min="13333" max="13333" width="3" style="591" customWidth="1"/>
    <col min="13334" max="13334" width="4.125" style="591" customWidth="1"/>
    <col min="13335" max="13335" width="5.25" style="591" customWidth="1"/>
    <col min="13336" max="13336" width="3.5" style="591" customWidth="1"/>
    <col min="13337" max="13338" width="2.625" style="591" customWidth="1"/>
    <col min="13339" max="13340" width="3.625" style="591" customWidth="1"/>
    <col min="13341" max="13344" width="3.875" style="591" customWidth="1"/>
    <col min="13345" max="13345" width="4.375" style="591" customWidth="1"/>
    <col min="13346" max="13346" width="4.25" style="591" customWidth="1"/>
    <col min="13347" max="13347" width="4.875" style="591" customWidth="1"/>
    <col min="13348" max="13348" width="4.375" style="591" customWidth="1"/>
    <col min="13349" max="13349" width="3.75" style="591" customWidth="1"/>
    <col min="13350" max="13350" width="3.875" style="591" customWidth="1"/>
    <col min="13351" max="13351" width="3.625" style="591" customWidth="1"/>
    <col min="13352" max="13353" width="3.25" style="591" customWidth="1"/>
    <col min="13354" max="13354" width="3" style="591" customWidth="1"/>
    <col min="13355" max="13355" width="4.125" style="591" customWidth="1"/>
    <col min="13356" max="13568" width="9" style="591"/>
    <col min="13569" max="13569" width="5.625" style="591" customWidth="1"/>
    <col min="13570" max="13570" width="4.5" style="591" customWidth="1"/>
    <col min="13571" max="13571" width="3.5" style="591" customWidth="1"/>
    <col min="13572" max="13573" width="2.625" style="591" customWidth="1"/>
    <col min="13574" max="13575" width="3.625" style="591" customWidth="1"/>
    <col min="13576" max="13579" width="3.875" style="591" customWidth="1"/>
    <col min="13580" max="13580" width="3.125" style="591" customWidth="1"/>
    <col min="13581" max="13581" width="4.25" style="591" customWidth="1"/>
    <col min="13582" max="13582" width="4.875" style="591" customWidth="1"/>
    <col min="13583" max="13583" width="4.375" style="591" customWidth="1"/>
    <col min="13584" max="13584" width="3.75" style="591" customWidth="1"/>
    <col min="13585" max="13585" width="3.875" style="591" customWidth="1"/>
    <col min="13586" max="13586" width="3.625" style="591" customWidth="1"/>
    <col min="13587" max="13588" width="3.25" style="591" customWidth="1"/>
    <col min="13589" max="13589" width="3" style="591" customWidth="1"/>
    <col min="13590" max="13590" width="4.125" style="591" customWidth="1"/>
    <col min="13591" max="13591" width="5.25" style="591" customWidth="1"/>
    <col min="13592" max="13592" width="3.5" style="591" customWidth="1"/>
    <col min="13593" max="13594" width="2.625" style="591" customWidth="1"/>
    <col min="13595" max="13596" width="3.625" style="591" customWidth="1"/>
    <col min="13597" max="13600" width="3.875" style="591" customWidth="1"/>
    <col min="13601" max="13601" width="4.375" style="591" customWidth="1"/>
    <col min="13602" max="13602" width="4.25" style="591" customWidth="1"/>
    <col min="13603" max="13603" width="4.875" style="591" customWidth="1"/>
    <col min="13604" max="13604" width="4.375" style="591" customWidth="1"/>
    <col min="13605" max="13605" width="3.75" style="591" customWidth="1"/>
    <col min="13606" max="13606" width="3.875" style="591" customWidth="1"/>
    <col min="13607" max="13607" width="3.625" style="591" customWidth="1"/>
    <col min="13608" max="13609" width="3.25" style="591" customWidth="1"/>
    <col min="13610" max="13610" width="3" style="591" customWidth="1"/>
    <col min="13611" max="13611" width="4.125" style="591" customWidth="1"/>
    <col min="13612" max="13824" width="9" style="591"/>
    <col min="13825" max="13825" width="5.625" style="591" customWidth="1"/>
    <col min="13826" max="13826" width="4.5" style="591" customWidth="1"/>
    <col min="13827" max="13827" width="3.5" style="591" customWidth="1"/>
    <col min="13828" max="13829" width="2.625" style="591" customWidth="1"/>
    <col min="13830" max="13831" width="3.625" style="591" customWidth="1"/>
    <col min="13832" max="13835" width="3.875" style="591" customWidth="1"/>
    <col min="13836" max="13836" width="3.125" style="591" customWidth="1"/>
    <col min="13837" max="13837" width="4.25" style="591" customWidth="1"/>
    <col min="13838" max="13838" width="4.875" style="591" customWidth="1"/>
    <col min="13839" max="13839" width="4.375" style="591" customWidth="1"/>
    <col min="13840" max="13840" width="3.75" style="591" customWidth="1"/>
    <col min="13841" max="13841" width="3.875" style="591" customWidth="1"/>
    <col min="13842" max="13842" width="3.625" style="591" customWidth="1"/>
    <col min="13843" max="13844" width="3.25" style="591" customWidth="1"/>
    <col min="13845" max="13845" width="3" style="591" customWidth="1"/>
    <col min="13846" max="13846" width="4.125" style="591" customWidth="1"/>
    <col min="13847" max="13847" width="5.25" style="591" customWidth="1"/>
    <col min="13848" max="13848" width="3.5" style="591" customWidth="1"/>
    <col min="13849" max="13850" width="2.625" style="591" customWidth="1"/>
    <col min="13851" max="13852" width="3.625" style="591" customWidth="1"/>
    <col min="13853" max="13856" width="3.875" style="591" customWidth="1"/>
    <col min="13857" max="13857" width="4.375" style="591" customWidth="1"/>
    <col min="13858" max="13858" width="4.25" style="591" customWidth="1"/>
    <col min="13859" max="13859" width="4.875" style="591" customWidth="1"/>
    <col min="13860" max="13860" width="4.375" style="591" customWidth="1"/>
    <col min="13861" max="13861" width="3.75" style="591" customWidth="1"/>
    <col min="13862" max="13862" width="3.875" style="591" customWidth="1"/>
    <col min="13863" max="13863" width="3.625" style="591" customWidth="1"/>
    <col min="13864" max="13865" width="3.25" style="591" customWidth="1"/>
    <col min="13866" max="13866" width="3" style="591" customWidth="1"/>
    <col min="13867" max="13867" width="4.125" style="591" customWidth="1"/>
    <col min="13868" max="14080" width="9" style="591"/>
    <col min="14081" max="14081" width="5.625" style="591" customWidth="1"/>
    <col min="14082" max="14082" width="4.5" style="591" customWidth="1"/>
    <col min="14083" max="14083" width="3.5" style="591" customWidth="1"/>
    <col min="14084" max="14085" width="2.625" style="591" customWidth="1"/>
    <col min="14086" max="14087" width="3.625" style="591" customWidth="1"/>
    <col min="14088" max="14091" width="3.875" style="591" customWidth="1"/>
    <col min="14092" max="14092" width="3.125" style="591" customWidth="1"/>
    <col min="14093" max="14093" width="4.25" style="591" customWidth="1"/>
    <col min="14094" max="14094" width="4.875" style="591" customWidth="1"/>
    <col min="14095" max="14095" width="4.375" style="591" customWidth="1"/>
    <col min="14096" max="14096" width="3.75" style="591" customWidth="1"/>
    <col min="14097" max="14097" width="3.875" style="591" customWidth="1"/>
    <col min="14098" max="14098" width="3.625" style="591" customWidth="1"/>
    <col min="14099" max="14100" width="3.25" style="591" customWidth="1"/>
    <col min="14101" max="14101" width="3" style="591" customWidth="1"/>
    <col min="14102" max="14102" width="4.125" style="591" customWidth="1"/>
    <col min="14103" max="14103" width="5.25" style="591" customWidth="1"/>
    <col min="14104" max="14104" width="3.5" style="591" customWidth="1"/>
    <col min="14105" max="14106" width="2.625" style="591" customWidth="1"/>
    <col min="14107" max="14108" width="3.625" style="591" customWidth="1"/>
    <col min="14109" max="14112" width="3.875" style="591" customWidth="1"/>
    <col min="14113" max="14113" width="4.375" style="591" customWidth="1"/>
    <col min="14114" max="14114" width="4.25" style="591" customWidth="1"/>
    <col min="14115" max="14115" width="4.875" style="591" customWidth="1"/>
    <col min="14116" max="14116" width="4.375" style="591" customWidth="1"/>
    <col min="14117" max="14117" width="3.75" style="591" customWidth="1"/>
    <col min="14118" max="14118" width="3.875" style="591" customWidth="1"/>
    <col min="14119" max="14119" width="3.625" style="591" customWidth="1"/>
    <col min="14120" max="14121" width="3.25" style="591" customWidth="1"/>
    <col min="14122" max="14122" width="3" style="591" customWidth="1"/>
    <col min="14123" max="14123" width="4.125" style="591" customWidth="1"/>
    <col min="14124" max="14336" width="9" style="591"/>
    <col min="14337" max="14337" width="5.625" style="591" customWidth="1"/>
    <col min="14338" max="14338" width="4.5" style="591" customWidth="1"/>
    <col min="14339" max="14339" width="3.5" style="591" customWidth="1"/>
    <col min="14340" max="14341" width="2.625" style="591" customWidth="1"/>
    <col min="14342" max="14343" width="3.625" style="591" customWidth="1"/>
    <col min="14344" max="14347" width="3.875" style="591" customWidth="1"/>
    <col min="14348" max="14348" width="3.125" style="591" customWidth="1"/>
    <col min="14349" max="14349" width="4.25" style="591" customWidth="1"/>
    <col min="14350" max="14350" width="4.875" style="591" customWidth="1"/>
    <col min="14351" max="14351" width="4.375" style="591" customWidth="1"/>
    <col min="14352" max="14352" width="3.75" style="591" customWidth="1"/>
    <col min="14353" max="14353" width="3.875" style="591" customWidth="1"/>
    <col min="14354" max="14354" width="3.625" style="591" customWidth="1"/>
    <col min="14355" max="14356" width="3.25" style="591" customWidth="1"/>
    <col min="14357" max="14357" width="3" style="591" customWidth="1"/>
    <col min="14358" max="14358" width="4.125" style="591" customWidth="1"/>
    <col min="14359" max="14359" width="5.25" style="591" customWidth="1"/>
    <col min="14360" max="14360" width="3.5" style="591" customWidth="1"/>
    <col min="14361" max="14362" width="2.625" style="591" customWidth="1"/>
    <col min="14363" max="14364" width="3.625" style="591" customWidth="1"/>
    <col min="14365" max="14368" width="3.875" style="591" customWidth="1"/>
    <col min="14369" max="14369" width="4.375" style="591" customWidth="1"/>
    <col min="14370" max="14370" width="4.25" style="591" customWidth="1"/>
    <col min="14371" max="14371" width="4.875" style="591" customWidth="1"/>
    <col min="14372" max="14372" width="4.375" style="591" customWidth="1"/>
    <col min="14373" max="14373" width="3.75" style="591" customWidth="1"/>
    <col min="14374" max="14374" width="3.875" style="591" customWidth="1"/>
    <col min="14375" max="14375" width="3.625" style="591" customWidth="1"/>
    <col min="14376" max="14377" width="3.25" style="591" customWidth="1"/>
    <col min="14378" max="14378" width="3" style="591" customWidth="1"/>
    <col min="14379" max="14379" width="4.125" style="591" customWidth="1"/>
    <col min="14380" max="14592" width="9" style="591"/>
    <col min="14593" max="14593" width="5.625" style="591" customWidth="1"/>
    <col min="14594" max="14594" width="4.5" style="591" customWidth="1"/>
    <col min="14595" max="14595" width="3.5" style="591" customWidth="1"/>
    <col min="14596" max="14597" width="2.625" style="591" customWidth="1"/>
    <col min="14598" max="14599" width="3.625" style="591" customWidth="1"/>
    <col min="14600" max="14603" width="3.875" style="591" customWidth="1"/>
    <col min="14604" max="14604" width="3.125" style="591" customWidth="1"/>
    <col min="14605" max="14605" width="4.25" style="591" customWidth="1"/>
    <col min="14606" max="14606" width="4.875" style="591" customWidth="1"/>
    <col min="14607" max="14607" width="4.375" style="591" customWidth="1"/>
    <col min="14608" max="14608" width="3.75" style="591" customWidth="1"/>
    <col min="14609" max="14609" width="3.875" style="591" customWidth="1"/>
    <col min="14610" max="14610" width="3.625" style="591" customWidth="1"/>
    <col min="14611" max="14612" width="3.25" style="591" customWidth="1"/>
    <col min="14613" max="14613" width="3" style="591" customWidth="1"/>
    <col min="14614" max="14614" width="4.125" style="591" customWidth="1"/>
    <col min="14615" max="14615" width="5.25" style="591" customWidth="1"/>
    <col min="14616" max="14616" width="3.5" style="591" customWidth="1"/>
    <col min="14617" max="14618" width="2.625" style="591" customWidth="1"/>
    <col min="14619" max="14620" width="3.625" style="591" customWidth="1"/>
    <col min="14621" max="14624" width="3.875" style="591" customWidth="1"/>
    <col min="14625" max="14625" width="4.375" style="591" customWidth="1"/>
    <col min="14626" max="14626" width="4.25" style="591" customWidth="1"/>
    <col min="14627" max="14627" width="4.875" style="591" customWidth="1"/>
    <col min="14628" max="14628" width="4.375" style="591" customWidth="1"/>
    <col min="14629" max="14629" width="3.75" style="591" customWidth="1"/>
    <col min="14630" max="14630" width="3.875" style="591" customWidth="1"/>
    <col min="14631" max="14631" width="3.625" style="591" customWidth="1"/>
    <col min="14632" max="14633" width="3.25" style="591" customWidth="1"/>
    <col min="14634" max="14634" width="3" style="591" customWidth="1"/>
    <col min="14635" max="14635" width="4.125" style="591" customWidth="1"/>
    <col min="14636" max="14848" width="9" style="591"/>
    <col min="14849" max="14849" width="5.625" style="591" customWidth="1"/>
    <col min="14850" max="14850" width="4.5" style="591" customWidth="1"/>
    <col min="14851" max="14851" width="3.5" style="591" customWidth="1"/>
    <col min="14852" max="14853" width="2.625" style="591" customWidth="1"/>
    <col min="14854" max="14855" width="3.625" style="591" customWidth="1"/>
    <col min="14856" max="14859" width="3.875" style="591" customWidth="1"/>
    <col min="14860" max="14860" width="3.125" style="591" customWidth="1"/>
    <col min="14861" max="14861" width="4.25" style="591" customWidth="1"/>
    <col min="14862" max="14862" width="4.875" style="591" customWidth="1"/>
    <col min="14863" max="14863" width="4.375" style="591" customWidth="1"/>
    <col min="14864" max="14864" width="3.75" style="591" customWidth="1"/>
    <col min="14865" max="14865" width="3.875" style="591" customWidth="1"/>
    <col min="14866" max="14866" width="3.625" style="591" customWidth="1"/>
    <col min="14867" max="14868" width="3.25" style="591" customWidth="1"/>
    <col min="14869" max="14869" width="3" style="591" customWidth="1"/>
    <col min="14870" max="14870" width="4.125" style="591" customWidth="1"/>
    <col min="14871" max="14871" width="5.25" style="591" customWidth="1"/>
    <col min="14872" max="14872" width="3.5" style="591" customWidth="1"/>
    <col min="14873" max="14874" width="2.625" style="591" customWidth="1"/>
    <col min="14875" max="14876" width="3.625" style="591" customWidth="1"/>
    <col min="14877" max="14880" width="3.875" style="591" customWidth="1"/>
    <col min="14881" max="14881" width="4.375" style="591" customWidth="1"/>
    <col min="14882" max="14882" width="4.25" style="591" customWidth="1"/>
    <col min="14883" max="14883" width="4.875" style="591" customWidth="1"/>
    <col min="14884" max="14884" width="4.375" style="591" customWidth="1"/>
    <col min="14885" max="14885" width="3.75" style="591" customWidth="1"/>
    <col min="14886" max="14886" width="3.875" style="591" customWidth="1"/>
    <col min="14887" max="14887" width="3.625" style="591" customWidth="1"/>
    <col min="14888" max="14889" width="3.25" style="591" customWidth="1"/>
    <col min="14890" max="14890" width="3" style="591" customWidth="1"/>
    <col min="14891" max="14891" width="4.125" style="591" customWidth="1"/>
    <col min="14892" max="15104" width="9" style="591"/>
    <col min="15105" max="15105" width="5.625" style="591" customWidth="1"/>
    <col min="15106" max="15106" width="4.5" style="591" customWidth="1"/>
    <col min="15107" max="15107" width="3.5" style="591" customWidth="1"/>
    <col min="15108" max="15109" width="2.625" style="591" customWidth="1"/>
    <col min="15110" max="15111" width="3.625" style="591" customWidth="1"/>
    <col min="15112" max="15115" width="3.875" style="591" customWidth="1"/>
    <col min="15116" max="15116" width="3.125" style="591" customWidth="1"/>
    <col min="15117" max="15117" width="4.25" style="591" customWidth="1"/>
    <col min="15118" max="15118" width="4.875" style="591" customWidth="1"/>
    <col min="15119" max="15119" width="4.375" style="591" customWidth="1"/>
    <col min="15120" max="15120" width="3.75" style="591" customWidth="1"/>
    <col min="15121" max="15121" width="3.875" style="591" customWidth="1"/>
    <col min="15122" max="15122" width="3.625" style="591" customWidth="1"/>
    <col min="15123" max="15124" width="3.25" style="591" customWidth="1"/>
    <col min="15125" max="15125" width="3" style="591" customWidth="1"/>
    <col min="15126" max="15126" width="4.125" style="591" customWidth="1"/>
    <col min="15127" max="15127" width="5.25" style="591" customWidth="1"/>
    <col min="15128" max="15128" width="3.5" style="591" customWidth="1"/>
    <col min="15129" max="15130" width="2.625" style="591" customWidth="1"/>
    <col min="15131" max="15132" width="3.625" style="591" customWidth="1"/>
    <col min="15133" max="15136" width="3.875" style="591" customWidth="1"/>
    <col min="15137" max="15137" width="4.375" style="591" customWidth="1"/>
    <col min="15138" max="15138" width="4.25" style="591" customWidth="1"/>
    <col min="15139" max="15139" width="4.875" style="591" customWidth="1"/>
    <col min="15140" max="15140" width="4.375" style="591" customWidth="1"/>
    <col min="15141" max="15141" width="3.75" style="591" customWidth="1"/>
    <col min="15142" max="15142" width="3.875" style="591" customWidth="1"/>
    <col min="15143" max="15143" width="3.625" style="591" customWidth="1"/>
    <col min="15144" max="15145" width="3.25" style="591" customWidth="1"/>
    <col min="15146" max="15146" width="3" style="591" customWidth="1"/>
    <col min="15147" max="15147" width="4.125" style="591" customWidth="1"/>
    <col min="15148" max="15360" width="9" style="591"/>
    <col min="15361" max="15361" width="5.625" style="591" customWidth="1"/>
    <col min="15362" max="15362" width="4.5" style="591" customWidth="1"/>
    <col min="15363" max="15363" width="3.5" style="591" customWidth="1"/>
    <col min="15364" max="15365" width="2.625" style="591" customWidth="1"/>
    <col min="15366" max="15367" width="3.625" style="591" customWidth="1"/>
    <col min="15368" max="15371" width="3.875" style="591" customWidth="1"/>
    <col min="15372" max="15372" width="3.125" style="591" customWidth="1"/>
    <col min="15373" max="15373" width="4.25" style="591" customWidth="1"/>
    <col min="15374" max="15374" width="4.875" style="591" customWidth="1"/>
    <col min="15375" max="15375" width="4.375" style="591" customWidth="1"/>
    <col min="15376" max="15376" width="3.75" style="591" customWidth="1"/>
    <col min="15377" max="15377" width="3.875" style="591" customWidth="1"/>
    <col min="15378" max="15378" width="3.625" style="591" customWidth="1"/>
    <col min="15379" max="15380" width="3.25" style="591" customWidth="1"/>
    <col min="15381" max="15381" width="3" style="591" customWidth="1"/>
    <col min="15382" max="15382" width="4.125" style="591" customWidth="1"/>
    <col min="15383" max="15383" width="5.25" style="591" customWidth="1"/>
    <col min="15384" max="15384" width="3.5" style="591" customWidth="1"/>
    <col min="15385" max="15386" width="2.625" style="591" customWidth="1"/>
    <col min="15387" max="15388" width="3.625" style="591" customWidth="1"/>
    <col min="15389" max="15392" width="3.875" style="591" customWidth="1"/>
    <col min="15393" max="15393" width="4.375" style="591" customWidth="1"/>
    <col min="15394" max="15394" width="4.25" style="591" customWidth="1"/>
    <col min="15395" max="15395" width="4.875" style="591" customWidth="1"/>
    <col min="15396" max="15396" width="4.375" style="591" customWidth="1"/>
    <col min="15397" max="15397" width="3.75" style="591" customWidth="1"/>
    <col min="15398" max="15398" width="3.875" style="591" customWidth="1"/>
    <col min="15399" max="15399" width="3.625" style="591" customWidth="1"/>
    <col min="15400" max="15401" width="3.25" style="591" customWidth="1"/>
    <col min="15402" max="15402" width="3" style="591" customWidth="1"/>
    <col min="15403" max="15403" width="4.125" style="591" customWidth="1"/>
    <col min="15404" max="15616" width="9" style="591"/>
    <col min="15617" max="15617" width="5.625" style="591" customWidth="1"/>
    <col min="15618" max="15618" width="4.5" style="591" customWidth="1"/>
    <col min="15619" max="15619" width="3.5" style="591" customWidth="1"/>
    <col min="15620" max="15621" width="2.625" style="591" customWidth="1"/>
    <col min="15622" max="15623" width="3.625" style="591" customWidth="1"/>
    <col min="15624" max="15627" width="3.875" style="591" customWidth="1"/>
    <col min="15628" max="15628" width="3.125" style="591" customWidth="1"/>
    <col min="15629" max="15629" width="4.25" style="591" customWidth="1"/>
    <col min="15630" max="15630" width="4.875" style="591" customWidth="1"/>
    <col min="15631" max="15631" width="4.375" style="591" customWidth="1"/>
    <col min="15632" max="15632" width="3.75" style="591" customWidth="1"/>
    <col min="15633" max="15633" width="3.875" style="591" customWidth="1"/>
    <col min="15634" max="15634" width="3.625" style="591" customWidth="1"/>
    <col min="15635" max="15636" width="3.25" style="591" customWidth="1"/>
    <col min="15637" max="15637" width="3" style="591" customWidth="1"/>
    <col min="15638" max="15638" width="4.125" style="591" customWidth="1"/>
    <col min="15639" max="15639" width="5.25" style="591" customWidth="1"/>
    <col min="15640" max="15640" width="3.5" style="591" customWidth="1"/>
    <col min="15641" max="15642" width="2.625" style="591" customWidth="1"/>
    <col min="15643" max="15644" width="3.625" style="591" customWidth="1"/>
    <col min="15645" max="15648" width="3.875" style="591" customWidth="1"/>
    <col min="15649" max="15649" width="4.375" style="591" customWidth="1"/>
    <col min="15650" max="15650" width="4.25" style="591" customWidth="1"/>
    <col min="15651" max="15651" width="4.875" style="591" customWidth="1"/>
    <col min="15652" max="15652" width="4.375" style="591" customWidth="1"/>
    <col min="15653" max="15653" width="3.75" style="591" customWidth="1"/>
    <col min="15654" max="15654" width="3.875" style="591" customWidth="1"/>
    <col min="15655" max="15655" width="3.625" style="591" customWidth="1"/>
    <col min="15656" max="15657" width="3.25" style="591" customWidth="1"/>
    <col min="15658" max="15658" width="3" style="591" customWidth="1"/>
    <col min="15659" max="15659" width="4.125" style="591" customWidth="1"/>
    <col min="15660" max="15872" width="9" style="591"/>
    <col min="15873" max="15873" width="5.625" style="591" customWidth="1"/>
    <col min="15874" max="15874" width="4.5" style="591" customWidth="1"/>
    <col min="15875" max="15875" width="3.5" style="591" customWidth="1"/>
    <col min="15876" max="15877" width="2.625" style="591" customWidth="1"/>
    <col min="15878" max="15879" width="3.625" style="591" customWidth="1"/>
    <col min="15880" max="15883" width="3.875" style="591" customWidth="1"/>
    <col min="15884" max="15884" width="3.125" style="591" customWidth="1"/>
    <col min="15885" max="15885" width="4.25" style="591" customWidth="1"/>
    <col min="15886" max="15886" width="4.875" style="591" customWidth="1"/>
    <col min="15887" max="15887" width="4.375" style="591" customWidth="1"/>
    <col min="15888" max="15888" width="3.75" style="591" customWidth="1"/>
    <col min="15889" max="15889" width="3.875" style="591" customWidth="1"/>
    <col min="15890" max="15890" width="3.625" style="591" customWidth="1"/>
    <col min="15891" max="15892" width="3.25" style="591" customWidth="1"/>
    <col min="15893" max="15893" width="3" style="591" customWidth="1"/>
    <col min="15894" max="15894" width="4.125" style="591" customWidth="1"/>
    <col min="15895" max="15895" width="5.25" style="591" customWidth="1"/>
    <col min="15896" max="15896" width="3.5" style="591" customWidth="1"/>
    <col min="15897" max="15898" width="2.625" style="591" customWidth="1"/>
    <col min="15899" max="15900" width="3.625" style="591" customWidth="1"/>
    <col min="15901" max="15904" width="3.875" style="591" customWidth="1"/>
    <col min="15905" max="15905" width="4.375" style="591" customWidth="1"/>
    <col min="15906" max="15906" width="4.25" style="591" customWidth="1"/>
    <col min="15907" max="15907" width="4.875" style="591" customWidth="1"/>
    <col min="15908" max="15908" width="4.375" style="591" customWidth="1"/>
    <col min="15909" max="15909" width="3.75" style="591" customWidth="1"/>
    <col min="15910" max="15910" width="3.875" style="591" customWidth="1"/>
    <col min="15911" max="15911" width="3.625" style="591" customWidth="1"/>
    <col min="15912" max="15913" width="3.25" style="591" customWidth="1"/>
    <col min="15914" max="15914" width="3" style="591" customWidth="1"/>
    <col min="15915" max="15915" width="4.125" style="591" customWidth="1"/>
    <col min="15916" max="16128" width="9" style="591"/>
    <col min="16129" max="16129" width="5.625" style="591" customWidth="1"/>
    <col min="16130" max="16130" width="4.5" style="591" customWidth="1"/>
    <col min="16131" max="16131" width="3.5" style="591" customWidth="1"/>
    <col min="16132" max="16133" width="2.625" style="591" customWidth="1"/>
    <col min="16134" max="16135" width="3.625" style="591" customWidth="1"/>
    <col min="16136" max="16139" width="3.875" style="591" customWidth="1"/>
    <col min="16140" max="16140" width="3.125" style="591" customWidth="1"/>
    <col min="16141" max="16141" width="4.25" style="591" customWidth="1"/>
    <col min="16142" max="16142" width="4.875" style="591" customWidth="1"/>
    <col min="16143" max="16143" width="4.375" style="591" customWidth="1"/>
    <col min="16144" max="16144" width="3.75" style="591" customWidth="1"/>
    <col min="16145" max="16145" width="3.875" style="591" customWidth="1"/>
    <col min="16146" max="16146" width="3.625" style="591" customWidth="1"/>
    <col min="16147" max="16148" width="3.25" style="591" customWidth="1"/>
    <col min="16149" max="16149" width="3" style="591" customWidth="1"/>
    <col min="16150" max="16150" width="4.125" style="591" customWidth="1"/>
    <col min="16151" max="16151" width="5.25" style="591" customWidth="1"/>
    <col min="16152" max="16152" width="3.5" style="591" customWidth="1"/>
    <col min="16153" max="16154" width="2.625" style="591" customWidth="1"/>
    <col min="16155" max="16156" width="3.625" style="591" customWidth="1"/>
    <col min="16157" max="16160" width="3.875" style="591" customWidth="1"/>
    <col min="16161" max="16161" width="4.375" style="591" customWidth="1"/>
    <col min="16162" max="16162" width="4.25" style="591" customWidth="1"/>
    <col min="16163" max="16163" width="4.875" style="591" customWidth="1"/>
    <col min="16164" max="16164" width="4.375" style="591" customWidth="1"/>
    <col min="16165" max="16165" width="3.75" style="591" customWidth="1"/>
    <col min="16166" max="16166" width="3.875" style="591" customWidth="1"/>
    <col min="16167" max="16167" width="3.625" style="591" customWidth="1"/>
    <col min="16168" max="16169" width="3.25" style="591" customWidth="1"/>
    <col min="16170" max="16170" width="3" style="591" customWidth="1"/>
    <col min="16171" max="16171" width="4.125" style="591" customWidth="1"/>
    <col min="16172" max="16384" width="9" style="591"/>
  </cols>
  <sheetData>
    <row r="1" spans="1:44" ht="20.25" customHeight="1">
      <c r="A1" s="1055" t="s">
        <v>1185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  <c r="P1" s="1055"/>
      <c r="Q1" s="1055"/>
      <c r="R1" s="1055"/>
      <c r="S1" s="1055"/>
      <c r="T1" s="1055"/>
      <c r="U1" s="1055"/>
      <c r="V1" s="1055"/>
      <c r="W1" s="1055"/>
      <c r="X1" s="1055"/>
      <c r="Y1" s="1055"/>
      <c r="Z1" s="1055"/>
      <c r="AA1" s="1055"/>
      <c r="AB1" s="1055"/>
      <c r="AC1" s="1055"/>
      <c r="AD1" s="1055"/>
      <c r="AE1" s="1055"/>
      <c r="AF1" s="1055"/>
      <c r="AG1" s="1055"/>
      <c r="AH1" s="1055"/>
      <c r="AI1" s="1055"/>
      <c r="AJ1" s="1055"/>
      <c r="AK1" s="1055"/>
      <c r="AL1" s="1055"/>
      <c r="AM1" s="1055"/>
      <c r="AN1" s="1055"/>
      <c r="AO1" s="1055"/>
      <c r="AP1" s="1055"/>
      <c r="AQ1" s="1055"/>
    </row>
    <row r="2" spans="1:44" ht="3.95" customHeight="1">
      <c r="A2" s="592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</row>
    <row r="3" spans="1:44">
      <c r="A3" s="1122" t="s">
        <v>1186</v>
      </c>
      <c r="B3" s="1122"/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1122"/>
      <c r="R3" s="1122"/>
      <c r="S3" s="1122"/>
      <c r="T3" s="1122"/>
      <c r="U3" s="1122"/>
      <c r="V3" s="1122"/>
      <c r="W3" s="1122"/>
      <c r="X3" s="1122"/>
      <c r="Y3" s="1122"/>
      <c r="Z3" s="1122"/>
      <c r="AA3" s="1122"/>
      <c r="AB3" s="1122"/>
      <c r="AC3" s="1122"/>
      <c r="AD3" s="1122"/>
      <c r="AE3" s="1122"/>
      <c r="AF3" s="1122"/>
      <c r="AG3" s="1122"/>
      <c r="AH3" s="1122"/>
      <c r="AI3" s="1122"/>
      <c r="AJ3" s="1122"/>
      <c r="AK3" s="1122"/>
      <c r="AL3" s="1122"/>
      <c r="AM3" s="1122"/>
      <c r="AN3" s="1122"/>
      <c r="AO3" s="1122"/>
      <c r="AP3" s="1122"/>
      <c r="AQ3" s="1122"/>
    </row>
    <row r="4" spans="1:44" ht="3.95" customHeight="1" thickBot="1">
      <c r="A4" s="593"/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3"/>
      <c r="AQ4" s="593"/>
    </row>
    <row r="5" spans="1:44" ht="7.5" customHeight="1">
      <c r="A5" s="1123" t="s">
        <v>845</v>
      </c>
      <c r="B5" s="1125" t="s">
        <v>846</v>
      </c>
      <c r="C5" s="1126"/>
      <c r="D5" s="1126"/>
      <c r="E5" s="1126"/>
      <c r="F5" s="1126"/>
      <c r="G5" s="1126"/>
      <c r="H5" s="1126"/>
      <c r="I5" s="1126"/>
      <c r="J5" s="1126"/>
      <c r="K5" s="1126"/>
      <c r="L5" s="1126"/>
      <c r="M5" s="1126"/>
      <c r="N5" s="1126"/>
      <c r="O5" s="1126"/>
      <c r="P5" s="1126"/>
      <c r="Q5" s="1126"/>
      <c r="R5" s="1126"/>
      <c r="S5" s="1126"/>
      <c r="T5" s="1126"/>
      <c r="U5" s="1126"/>
      <c r="V5" s="1127"/>
      <c r="W5" s="1125" t="s">
        <v>847</v>
      </c>
      <c r="X5" s="1126"/>
      <c r="Y5" s="1126"/>
      <c r="Z5" s="1126"/>
      <c r="AA5" s="1126"/>
      <c r="AB5" s="1126"/>
      <c r="AC5" s="1126"/>
      <c r="AD5" s="1126"/>
      <c r="AE5" s="1126"/>
      <c r="AF5" s="1126"/>
      <c r="AG5" s="1126"/>
      <c r="AH5" s="1126"/>
      <c r="AI5" s="1126"/>
      <c r="AJ5" s="1126"/>
      <c r="AK5" s="1126"/>
      <c r="AL5" s="1126"/>
      <c r="AM5" s="1126"/>
      <c r="AN5" s="1126"/>
      <c r="AO5" s="1126"/>
      <c r="AP5" s="1126"/>
      <c r="AQ5" s="1126"/>
    </row>
    <row r="6" spans="1:44" s="594" customFormat="1" ht="12" customHeight="1">
      <c r="A6" s="1124"/>
      <c r="B6" s="1128" t="s">
        <v>528</v>
      </c>
      <c r="C6" s="1131" t="s">
        <v>848</v>
      </c>
      <c r="D6" s="1134" t="s">
        <v>849</v>
      </c>
      <c r="E6" s="1134" t="s">
        <v>850</v>
      </c>
      <c r="F6" s="1134" t="s">
        <v>851</v>
      </c>
      <c r="G6" s="1134" t="s">
        <v>852</v>
      </c>
      <c r="H6" s="1137" t="s">
        <v>853</v>
      </c>
      <c r="I6" s="1131" t="s">
        <v>854</v>
      </c>
      <c r="J6" s="1137" t="s">
        <v>855</v>
      </c>
      <c r="K6" s="1137" t="s">
        <v>856</v>
      </c>
      <c r="L6" s="1142" t="s">
        <v>857</v>
      </c>
      <c r="M6" s="1137" t="s">
        <v>858</v>
      </c>
      <c r="N6" s="1145" t="s">
        <v>859</v>
      </c>
      <c r="O6" s="1137" t="s">
        <v>860</v>
      </c>
      <c r="P6" s="1148" t="s">
        <v>861</v>
      </c>
      <c r="Q6" s="1131" t="s">
        <v>862</v>
      </c>
      <c r="R6" s="1131" t="s">
        <v>863</v>
      </c>
      <c r="S6" s="1131" t="s">
        <v>864</v>
      </c>
      <c r="T6" s="1131" t="s">
        <v>865</v>
      </c>
      <c r="U6" s="1151" t="s">
        <v>866</v>
      </c>
      <c r="V6" s="1131" t="s">
        <v>867</v>
      </c>
      <c r="W6" s="1128" t="s">
        <v>528</v>
      </c>
      <c r="X6" s="1131" t="s">
        <v>848</v>
      </c>
      <c r="Y6" s="1134" t="s">
        <v>849</v>
      </c>
      <c r="Z6" s="1134" t="s">
        <v>850</v>
      </c>
      <c r="AA6" s="1134" t="s">
        <v>851</v>
      </c>
      <c r="AB6" s="1134" t="s">
        <v>852</v>
      </c>
      <c r="AC6" s="1137" t="s">
        <v>853</v>
      </c>
      <c r="AD6" s="1131" t="s">
        <v>854</v>
      </c>
      <c r="AE6" s="1137" t="s">
        <v>855</v>
      </c>
      <c r="AF6" s="1137" t="s">
        <v>856</v>
      </c>
      <c r="AG6" s="1142" t="s">
        <v>857</v>
      </c>
      <c r="AH6" s="1137" t="s">
        <v>858</v>
      </c>
      <c r="AI6" s="1145" t="s">
        <v>859</v>
      </c>
      <c r="AJ6" s="1137" t="s">
        <v>860</v>
      </c>
      <c r="AK6" s="1148" t="s">
        <v>861</v>
      </c>
      <c r="AL6" s="1131" t="s">
        <v>862</v>
      </c>
      <c r="AM6" s="1131" t="s">
        <v>863</v>
      </c>
      <c r="AN6" s="1131" t="s">
        <v>864</v>
      </c>
      <c r="AO6" s="1131" t="s">
        <v>865</v>
      </c>
      <c r="AP6" s="1151" t="s">
        <v>866</v>
      </c>
      <c r="AQ6" s="1131" t="s">
        <v>867</v>
      </c>
    </row>
    <row r="7" spans="1:44" s="594" customFormat="1" ht="12" customHeight="1">
      <c r="A7" s="1152" t="s">
        <v>868</v>
      </c>
      <c r="B7" s="1129"/>
      <c r="C7" s="1132"/>
      <c r="D7" s="1135"/>
      <c r="E7" s="1135"/>
      <c r="F7" s="1135"/>
      <c r="G7" s="1135"/>
      <c r="H7" s="1138"/>
      <c r="I7" s="1140"/>
      <c r="J7" s="1138"/>
      <c r="K7" s="1138"/>
      <c r="L7" s="1143"/>
      <c r="M7" s="1138"/>
      <c r="N7" s="1146"/>
      <c r="O7" s="1132"/>
      <c r="P7" s="1149"/>
      <c r="Q7" s="1132"/>
      <c r="R7" s="1132"/>
      <c r="S7" s="1140"/>
      <c r="T7" s="1132"/>
      <c r="U7" s="1140"/>
      <c r="V7" s="1132"/>
      <c r="W7" s="1129"/>
      <c r="X7" s="1132"/>
      <c r="Y7" s="1135"/>
      <c r="Z7" s="1135"/>
      <c r="AA7" s="1135"/>
      <c r="AB7" s="1135"/>
      <c r="AC7" s="1138"/>
      <c r="AD7" s="1140"/>
      <c r="AE7" s="1138"/>
      <c r="AF7" s="1138"/>
      <c r="AG7" s="1143"/>
      <c r="AH7" s="1138"/>
      <c r="AI7" s="1146"/>
      <c r="AJ7" s="1138"/>
      <c r="AK7" s="1149"/>
      <c r="AL7" s="1132"/>
      <c r="AM7" s="1132"/>
      <c r="AN7" s="1140"/>
      <c r="AO7" s="1132"/>
      <c r="AP7" s="1140"/>
      <c r="AQ7" s="1132"/>
    </row>
    <row r="8" spans="1:44" s="594" customFormat="1" ht="12" customHeight="1">
      <c r="A8" s="1152"/>
      <c r="B8" s="1129"/>
      <c r="C8" s="1132"/>
      <c r="D8" s="1135"/>
      <c r="E8" s="1135"/>
      <c r="F8" s="1135"/>
      <c r="G8" s="1135"/>
      <c r="H8" s="1138"/>
      <c r="I8" s="1140"/>
      <c r="J8" s="1138"/>
      <c r="K8" s="1138"/>
      <c r="L8" s="1143"/>
      <c r="M8" s="1138"/>
      <c r="N8" s="1146"/>
      <c r="O8" s="1132"/>
      <c r="P8" s="1149"/>
      <c r="Q8" s="1132"/>
      <c r="R8" s="1132"/>
      <c r="S8" s="1140"/>
      <c r="T8" s="1132"/>
      <c r="U8" s="1140"/>
      <c r="V8" s="1132"/>
      <c r="W8" s="1129"/>
      <c r="X8" s="1132"/>
      <c r="Y8" s="1135"/>
      <c r="Z8" s="1135"/>
      <c r="AA8" s="1135"/>
      <c r="AB8" s="1135"/>
      <c r="AC8" s="1138"/>
      <c r="AD8" s="1140"/>
      <c r="AE8" s="1138"/>
      <c r="AF8" s="1138"/>
      <c r="AG8" s="1143"/>
      <c r="AH8" s="1138"/>
      <c r="AI8" s="1146"/>
      <c r="AJ8" s="1138"/>
      <c r="AK8" s="1149"/>
      <c r="AL8" s="1132"/>
      <c r="AM8" s="1132"/>
      <c r="AN8" s="1140"/>
      <c r="AO8" s="1132"/>
      <c r="AP8" s="1140"/>
      <c r="AQ8" s="1132"/>
    </row>
    <row r="9" spans="1:44" s="594" customFormat="1" ht="12" customHeight="1">
      <c r="A9" s="1153"/>
      <c r="B9" s="1130"/>
      <c r="C9" s="1133"/>
      <c r="D9" s="1136"/>
      <c r="E9" s="1136"/>
      <c r="F9" s="1136"/>
      <c r="G9" s="1136"/>
      <c r="H9" s="1139"/>
      <c r="I9" s="1141"/>
      <c r="J9" s="1139"/>
      <c r="K9" s="1139"/>
      <c r="L9" s="1144"/>
      <c r="M9" s="1139"/>
      <c r="N9" s="1147"/>
      <c r="O9" s="1133"/>
      <c r="P9" s="1150"/>
      <c r="Q9" s="1133"/>
      <c r="R9" s="1133"/>
      <c r="S9" s="1141"/>
      <c r="T9" s="1133"/>
      <c r="U9" s="1141"/>
      <c r="V9" s="1133"/>
      <c r="W9" s="1130"/>
      <c r="X9" s="1133"/>
      <c r="Y9" s="1136"/>
      <c r="Z9" s="1136"/>
      <c r="AA9" s="1136"/>
      <c r="AB9" s="1136"/>
      <c r="AC9" s="1139"/>
      <c r="AD9" s="1141"/>
      <c r="AE9" s="1139"/>
      <c r="AF9" s="1139"/>
      <c r="AG9" s="1144"/>
      <c r="AH9" s="1139"/>
      <c r="AI9" s="1147"/>
      <c r="AJ9" s="1139"/>
      <c r="AK9" s="1150"/>
      <c r="AL9" s="1133"/>
      <c r="AM9" s="1133"/>
      <c r="AN9" s="1141"/>
      <c r="AO9" s="1133"/>
      <c r="AP9" s="1141"/>
      <c r="AQ9" s="1133"/>
      <c r="AR9" s="595"/>
    </row>
    <row r="10" spans="1:44" s="599" customFormat="1" ht="14.25" customHeight="1">
      <c r="A10" s="596" t="s">
        <v>264</v>
      </c>
      <c r="B10" s="597">
        <v>50237</v>
      </c>
      <c r="C10" s="598">
        <v>143</v>
      </c>
      <c r="D10" s="598" t="s">
        <v>311</v>
      </c>
      <c r="E10" s="598">
        <v>2</v>
      </c>
      <c r="F10" s="598">
        <v>4941</v>
      </c>
      <c r="G10" s="598">
        <v>8882</v>
      </c>
      <c r="H10" s="598">
        <v>121</v>
      </c>
      <c r="I10" s="598">
        <v>1297</v>
      </c>
      <c r="J10" s="598">
        <v>4606</v>
      </c>
      <c r="K10" s="598">
        <v>7323</v>
      </c>
      <c r="L10" s="598">
        <v>787</v>
      </c>
      <c r="M10" s="598">
        <v>1314</v>
      </c>
      <c r="N10" s="598">
        <v>1214</v>
      </c>
      <c r="O10" s="598">
        <v>2830</v>
      </c>
      <c r="P10" s="598">
        <v>1582</v>
      </c>
      <c r="Q10" s="598">
        <v>1342</v>
      </c>
      <c r="R10" s="598">
        <v>5792</v>
      </c>
      <c r="S10" s="598">
        <v>173</v>
      </c>
      <c r="T10" s="598">
        <v>4275</v>
      </c>
      <c r="U10" s="598">
        <v>670</v>
      </c>
      <c r="V10" s="598">
        <v>2943</v>
      </c>
      <c r="W10" s="598">
        <v>42757</v>
      </c>
      <c r="X10" s="598">
        <v>60</v>
      </c>
      <c r="Y10" s="598" t="s">
        <v>311</v>
      </c>
      <c r="Z10" s="598">
        <v>2</v>
      </c>
      <c r="AA10" s="598">
        <v>3251</v>
      </c>
      <c r="AB10" s="598">
        <v>8327</v>
      </c>
      <c r="AC10" s="598">
        <v>121</v>
      </c>
      <c r="AD10" s="598">
        <v>1214</v>
      </c>
      <c r="AE10" s="598">
        <v>4291</v>
      </c>
      <c r="AF10" s="598">
        <v>6677</v>
      </c>
      <c r="AG10" s="598">
        <v>756</v>
      </c>
      <c r="AH10" s="598">
        <v>1079</v>
      </c>
      <c r="AI10" s="598">
        <v>948</v>
      </c>
      <c r="AJ10" s="598">
        <v>2317</v>
      </c>
      <c r="AK10" s="598">
        <v>1103</v>
      </c>
      <c r="AL10" s="598">
        <v>1221</v>
      </c>
      <c r="AM10" s="598">
        <v>5567</v>
      </c>
      <c r="AN10" s="598">
        <v>172</v>
      </c>
      <c r="AO10" s="598">
        <v>3658</v>
      </c>
      <c r="AP10" s="598">
        <v>670</v>
      </c>
      <c r="AQ10" s="599">
        <v>1323</v>
      </c>
    </row>
    <row r="11" spans="1:44" ht="14.25" customHeight="1">
      <c r="A11" s="594" t="s">
        <v>869</v>
      </c>
      <c r="B11" s="600">
        <v>880</v>
      </c>
      <c r="C11" s="601">
        <v>2</v>
      </c>
      <c r="D11" s="601" t="s">
        <v>311</v>
      </c>
      <c r="E11" s="602" t="s">
        <v>311</v>
      </c>
      <c r="F11" s="601">
        <v>36</v>
      </c>
      <c r="G11" s="601">
        <v>67</v>
      </c>
      <c r="H11" s="601">
        <v>2</v>
      </c>
      <c r="I11" s="601">
        <v>2</v>
      </c>
      <c r="J11" s="601">
        <v>39</v>
      </c>
      <c r="K11" s="601">
        <v>247</v>
      </c>
      <c r="L11" s="601" t="s">
        <v>311</v>
      </c>
      <c r="M11" s="601">
        <v>4</v>
      </c>
      <c r="N11" s="601">
        <v>7</v>
      </c>
      <c r="O11" s="601">
        <v>275</v>
      </c>
      <c r="P11" s="601">
        <v>36</v>
      </c>
      <c r="Q11" s="601">
        <v>28</v>
      </c>
      <c r="R11" s="601">
        <v>33</v>
      </c>
      <c r="S11" s="601">
        <v>1</v>
      </c>
      <c r="T11" s="601">
        <v>22</v>
      </c>
      <c r="U11" s="601">
        <v>1</v>
      </c>
      <c r="V11" s="601">
        <v>78</v>
      </c>
      <c r="W11" s="603">
        <v>851</v>
      </c>
      <c r="X11" s="604">
        <v>1</v>
      </c>
      <c r="Y11" s="605" t="s">
        <v>311</v>
      </c>
      <c r="Z11" s="604" t="s">
        <v>311</v>
      </c>
      <c r="AA11" s="604">
        <v>32</v>
      </c>
      <c r="AB11" s="604">
        <v>62</v>
      </c>
      <c r="AC11" s="604">
        <v>2</v>
      </c>
      <c r="AD11" s="604">
        <v>2</v>
      </c>
      <c r="AE11" s="604">
        <v>38</v>
      </c>
      <c r="AF11" s="604">
        <v>247</v>
      </c>
      <c r="AG11" s="604" t="s">
        <v>311</v>
      </c>
      <c r="AH11" s="604">
        <v>4</v>
      </c>
      <c r="AI11" s="604">
        <v>6</v>
      </c>
      <c r="AJ11" s="604">
        <v>275</v>
      </c>
      <c r="AK11" s="604">
        <v>35</v>
      </c>
      <c r="AL11" s="604">
        <v>28</v>
      </c>
      <c r="AM11" s="604">
        <v>32</v>
      </c>
      <c r="AN11" s="604">
        <v>1</v>
      </c>
      <c r="AO11" s="604">
        <v>17</v>
      </c>
      <c r="AP11" s="604">
        <v>1</v>
      </c>
      <c r="AQ11" s="591">
        <v>68</v>
      </c>
    </row>
    <row r="12" spans="1:44" ht="14.25" customHeight="1">
      <c r="A12" s="594" t="s">
        <v>870</v>
      </c>
      <c r="B12" s="600">
        <v>3529</v>
      </c>
      <c r="C12" s="601">
        <v>7</v>
      </c>
      <c r="D12" s="601" t="s">
        <v>311</v>
      </c>
      <c r="E12" s="602" t="s">
        <v>311</v>
      </c>
      <c r="F12" s="601">
        <v>258</v>
      </c>
      <c r="G12" s="601">
        <v>471</v>
      </c>
      <c r="H12" s="601">
        <v>7</v>
      </c>
      <c r="I12" s="601">
        <v>115</v>
      </c>
      <c r="J12" s="601">
        <v>163</v>
      </c>
      <c r="K12" s="601">
        <v>715</v>
      </c>
      <c r="L12" s="601">
        <v>49</v>
      </c>
      <c r="M12" s="601">
        <v>49</v>
      </c>
      <c r="N12" s="601">
        <v>80</v>
      </c>
      <c r="O12" s="601">
        <v>386</v>
      </c>
      <c r="P12" s="601">
        <v>212</v>
      </c>
      <c r="Q12" s="601">
        <v>172</v>
      </c>
      <c r="R12" s="601">
        <v>370</v>
      </c>
      <c r="S12" s="601">
        <v>8</v>
      </c>
      <c r="T12" s="601">
        <v>197</v>
      </c>
      <c r="U12" s="601">
        <v>44</v>
      </c>
      <c r="V12" s="601">
        <v>226</v>
      </c>
      <c r="W12" s="603">
        <v>3329</v>
      </c>
      <c r="X12" s="604">
        <v>6</v>
      </c>
      <c r="Y12" s="605" t="s">
        <v>311</v>
      </c>
      <c r="Z12" s="604" t="s">
        <v>311</v>
      </c>
      <c r="AA12" s="604">
        <v>225</v>
      </c>
      <c r="AB12" s="604">
        <v>458</v>
      </c>
      <c r="AC12" s="604">
        <v>7</v>
      </c>
      <c r="AD12" s="604">
        <v>109</v>
      </c>
      <c r="AE12" s="604">
        <v>157</v>
      </c>
      <c r="AF12" s="604">
        <v>703</v>
      </c>
      <c r="AG12" s="604">
        <v>47</v>
      </c>
      <c r="AH12" s="604">
        <v>47</v>
      </c>
      <c r="AI12" s="604">
        <v>74</v>
      </c>
      <c r="AJ12" s="604">
        <v>377</v>
      </c>
      <c r="AK12" s="604">
        <v>205</v>
      </c>
      <c r="AL12" s="604">
        <v>172</v>
      </c>
      <c r="AM12" s="604">
        <v>362</v>
      </c>
      <c r="AN12" s="604">
        <v>8</v>
      </c>
      <c r="AO12" s="604">
        <v>166</v>
      </c>
      <c r="AP12" s="604">
        <v>44</v>
      </c>
      <c r="AQ12" s="591">
        <v>162</v>
      </c>
    </row>
    <row r="13" spans="1:44" ht="14.25" customHeight="1">
      <c r="A13" s="594" t="s">
        <v>871</v>
      </c>
      <c r="B13" s="600">
        <v>3899</v>
      </c>
      <c r="C13" s="601">
        <v>4</v>
      </c>
      <c r="D13" s="601" t="s">
        <v>311</v>
      </c>
      <c r="E13" s="602" t="s">
        <v>311</v>
      </c>
      <c r="F13" s="601">
        <v>302</v>
      </c>
      <c r="G13" s="601">
        <v>762</v>
      </c>
      <c r="H13" s="601">
        <v>9</v>
      </c>
      <c r="I13" s="601">
        <v>205</v>
      </c>
      <c r="J13" s="601">
        <v>202</v>
      </c>
      <c r="K13" s="601">
        <v>597</v>
      </c>
      <c r="L13" s="601">
        <v>69</v>
      </c>
      <c r="M13" s="601">
        <v>86</v>
      </c>
      <c r="N13" s="601">
        <v>158</v>
      </c>
      <c r="O13" s="601">
        <v>171</v>
      </c>
      <c r="P13" s="601">
        <v>134</v>
      </c>
      <c r="Q13" s="601">
        <v>158</v>
      </c>
      <c r="R13" s="601">
        <v>472</v>
      </c>
      <c r="S13" s="601">
        <v>9</v>
      </c>
      <c r="T13" s="601">
        <v>304</v>
      </c>
      <c r="U13" s="601">
        <v>74</v>
      </c>
      <c r="V13" s="601">
        <v>183</v>
      </c>
      <c r="W13" s="603">
        <v>3663</v>
      </c>
      <c r="X13" s="604">
        <v>3</v>
      </c>
      <c r="Y13" s="605" t="s">
        <v>311</v>
      </c>
      <c r="Z13" s="604" t="s">
        <v>311</v>
      </c>
      <c r="AA13" s="604">
        <v>253</v>
      </c>
      <c r="AB13" s="604">
        <v>752</v>
      </c>
      <c r="AC13" s="604">
        <v>9</v>
      </c>
      <c r="AD13" s="604">
        <v>194</v>
      </c>
      <c r="AE13" s="604">
        <v>188</v>
      </c>
      <c r="AF13" s="604">
        <v>582</v>
      </c>
      <c r="AG13" s="604">
        <v>67</v>
      </c>
      <c r="AH13" s="604">
        <v>84</v>
      </c>
      <c r="AI13" s="604">
        <v>149</v>
      </c>
      <c r="AJ13" s="604">
        <v>164</v>
      </c>
      <c r="AK13" s="604">
        <v>118</v>
      </c>
      <c r="AL13" s="604">
        <v>153</v>
      </c>
      <c r="AM13" s="604">
        <v>466</v>
      </c>
      <c r="AN13" s="604">
        <v>9</v>
      </c>
      <c r="AO13" s="604">
        <v>276</v>
      </c>
      <c r="AP13" s="604">
        <v>74</v>
      </c>
      <c r="AQ13" s="591">
        <v>122</v>
      </c>
    </row>
    <row r="14" spans="1:44" ht="14.25" customHeight="1">
      <c r="A14" s="594" t="s">
        <v>872</v>
      </c>
      <c r="B14" s="600">
        <v>3460</v>
      </c>
      <c r="C14" s="601">
        <v>8</v>
      </c>
      <c r="D14" s="601" t="s">
        <v>311</v>
      </c>
      <c r="E14" s="602" t="s">
        <v>311</v>
      </c>
      <c r="F14" s="601">
        <v>294</v>
      </c>
      <c r="G14" s="601">
        <v>665</v>
      </c>
      <c r="H14" s="601">
        <v>11</v>
      </c>
      <c r="I14" s="601">
        <v>161</v>
      </c>
      <c r="J14" s="601">
        <v>230</v>
      </c>
      <c r="K14" s="601">
        <v>566</v>
      </c>
      <c r="L14" s="601">
        <v>52</v>
      </c>
      <c r="M14" s="601">
        <v>64</v>
      </c>
      <c r="N14" s="601">
        <v>124</v>
      </c>
      <c r="O14" s="601">
        <v>131</v>
      </c>
      <c r="P14" s="601">
        <v>121</v>
      </c>
      <c r="Q14" s="601">
        <v>145</v>
      </c>
      <c r="R14" s="601">
        <v>440</v>
      </c>
      <c r="S14" s="601">
        <v>11</v>
      </c>
      <c r="T14" s="601">
        <v>242</v>
      </c>
      <c r="U14" s="601">
        <v>69</v>
      </c>
      <c r="V14" s="601">
        <v>126</v>
      </c>
      <c r="W14" s="603">
        <v>3193</v>
      </c>
      <c r="X14" s="604">
        <v>6</v>
      </c>
      <c r="Y14" s="604" t="s">
        <v>311</v>
      </c>
      <c r="Z14" s="605" t="s">
        <v>311</v>
      </c>
      <c r="AA14" s="604">
        <v>230</v>
      </c>
      <c r="AB14" s="604">
        <v>643</v>
      </c>
      <c r="AC14" s="604">
        <v>11</v>
      </c>
      <c r="AD14" s="604">
        <v>154</v>
      </c>
      <c r="AE14" s="604">
        <v>222</v>
      </c>
      <c r="AF14" s="604">
        <v>543</v>
      </c>
      <c r="AG14" s="604">
        <v>51</v>
      </c>
      <c r="AH14" s="604">
        <v>61</v>
      </c>
      <c r="AI14" s="604">
        <v>111</v>
      </c>
      <c r="AJ14" s="604">
        <v>125</v>
      </c>
      <c r="AK14" s="604">
        <v>100</v>
      </c>
      <c r="AL14" s="604">
        <v>137</v>
      </c>
      <c r="AM14" s="604">
        <v>424</v>
      </c>
      <c r="AN14" s="604">
        <v>10</v>
      </c>
      <c r="AO14" s="604">
        <v>222</v>
      </c>
      <c r="AP14" s="604">
        <v>69</v>
      </c>
      <c r="AQ14" s="604">
        <v>74</v>
      </c>
    </row>
    <row r="15" spans="1:44" ht="14.25" customHeight="1">
      <c r="A15" s="606" t="s">
        <v>873</v>
      </c>
      <c r="B15" s="607">
        <v>3583</v>
      </c>
      <c r="C15" s="608">
        <v>5</v>
      </c>
      <c r="D15" s="608" t="s">
        <v>311</v>
      </c>
      <c r="E15" s="608" t="s">
        <v>311</v>
      </c>
      <c r="F15" s="608">
        <v>362</v>
      </c>
      <c r="G15" s="608">
        <v>694</v>
      </c>
      <c r="H15" s="608">
        <v>8</v>
      </c>
      <c r="I15" s="608">
        <v>136</v>
      </c>
      <c r="J15" s="608">
        <v>295</v>
      </c>
      <c r="K15" s="608">
        <v>517</v>
      </c>
      <c r="L15" s="608">
        <v>50</v>
      </c>
      <c r="M15" s="608">
        <v>73</v>
      </c>
      <c r="N15" s="608">
        <v>109</v>
      </c>
      <c r="O15" s="608">
        <v>147</v>
      </c>
      <c r="P15" s="608">
        <v>126</v>
      </c>
      <c r="Q15" s="608">
        <v>114</v>
      </c>
      <c r="R15" s="608">
        <v>469</v>
      </c>
      <c r="S15" s="608">
        <v>22</v>
      </c>
      <c r="T15" s="608">
        <v>238</v>
      </c>
      <c r="U15" s="608">
        <v>52</v>
      </c>
      <c r="V15" s="608">
        <v>166</v>
      </c>
      <c r="W15" s="609">
        <v>3215</v>
      </c>
      <c r="X15" s="610">
        <v>4</v>
      </c>
      <c r="Y15" s="610" t="s">
        <v>311</v>
      </c>
      <c r="Z15" s="609" t="s">
        <v>311</v>
      </c>
      <c r="AA15" s="610">
        <v>261</v>
      </c>
      <c r="AB15" s="610">
        <v>675</v>
      </c>
      <c r="AC15" s="610">
        <v>8</v>
      </c>
      <c r="AD15" s="610">
        <v>131</v>
      </c>
      <c r="AE15" s="610">
        <v>283</v>
      </c>
      <c r="AF15" s="610">
        <v>476</v>
      </c>
      <c r="AG15" s="610">
        <v>49</v>
      </c>
      <c r="AH15" s="610">
        <v>69</v>
      </c>
      <c r="AI15" s="610">
        <v>90</v>
      </c>
      <c r="AJ15" s="610">
        <v>128</v>
      </c>
      <c r="AK15" s="610">
        <v>96</v>
      </c>
      <c r="AL15" s="610">
        <v>111</v>
      </c>
      <c r="AM15" s="610">
        <v>459</v>
      </c>
      <c r="AN15" s="610">
        <v>22</v>
      </c>
      <c r="AO15" s="610">
        <v>205</v>
      </c>
      <c r="AP15" s="610">
        <v>52</v>
      </c>
      <c r="AQ15" s="610">
        <v>96</v>
      </c>
    </row>
    <row r="16" spans="1:44" ht="14.25" customHeight="1">
      <c r="A16" s="594" t="s">
        <v>874</v>
      </c>
      <c r="B16" s="600">
        <v>4700</v>
      </c>
      <c r="C16" s="601">
        <v>8</v>
      </c>
      <c r="D16" s="601" t="s">
        <v>311</v>
      </c>
      <c r="E16" s="602" t="s">
        <v>311</v>
      </c>
      <c r="F16" s="601">
        <v>526</v>
      </c>
      <c r="G16" s="601">
        <v>939</v>
      </c>
      <c r="H16" s="601">
        <v>15</v>
      </c>
      <c r="I16" s="601">
        <v>181</v>
      </c>
      <c r="J16" s="601">
        <v>454</v>
      </c>
      <c r="K16" s="601">
        <v>637</v>
      </c>
      <c r="L16" s="601">
        <v>63</v>
      </c>
      <c r="M16" s="601">
        <v>71</v>
      </c>
      <c r="N16" s="601">
        <v>111</v>
      </c>
      <c r="O16" s="601">
        <v>226</v>
      </c>
      <c r="P16" s="601">
        <v>136</v>
      </c>
      <c r="Q16" s="601">
        <v>118</v>
      </c>
      <c r="R16" s="601">
        <v>598</v>
      </c>
      <c r="S16" s="601">
        <v>24</v>
      </c>
      <c r="T16" s="601">
        <v>322</v>
      </c>
      <c r="U16" s="601">
        <v>60</v>
      </c>
      <c r="V16" s="601">
        <v>211</v>
      </c>
      <c r="W16" s="603">
        <v>4164</v>
      </c>
      <c r="X16" s="604">
        <v>6</v>
      </c>
      <c r="Y16" s="604" t="s">
        <v>311</v>
      </c>
      <c r="Z16" s="605" t="s">
        <v>311</v>
      </c>
      <c r="AA16" s="604">
        <v>332</v>
      </c>
      <c r="AB16" s="604">
        <v>902</v>
      </c>
      <c r="AC16" s="604">
        <v>15</v>
      </c>
      <c r="AD16" s="604">
        <v>166</v>
      </c>
      <c r="AE16" s="604">
        <v>439</v>
      </c>
      <c r="AF16" s="604">
        <v>602</v>
      </c>
      <c r="AG16" s="604">
        <v>63</v>
      </c>
      <c r="AH16" s="604">
        <v>64</v>
      </c>
      <c r="AI16" s="604">
        <v>90</v>
      </c>
      <c r="AJ16" s="604">
        <v>197</v>
      </c>
      <c r="AK16" s="604">
        <v>96</v>
      </c>
      <c r="AL16" s="604">
        <v>107</v>
      </c>
      <c r="AM16" s="604">
        <v>580</v>
      </c>
      <c r="AN16" s="604">
        <v>24</v>
      </c>
      <c r="AO16" s="604">
        <v>294</v>
      </c>
      <c r="AP16" s="604">
        <v>60</v>
      </c>
      <c r="AQ16" s="604">
        <v>127</v>
      </c>
    </row>
    <row r="17" spans="1:43" ht="14.25" customHeight="1">
      <c r="A17" s="594" t="s">
        <v>875</v>
      </c>
      <c r="B17" s="600">
        <v>6946</v>
      </c>
      <c r="C17" s="601">
        <v>18</v>
      </c>
      <c r="D17" s="601" t="s">
        <v>311</v>
      </c>
      <c r="E17" s="602">
        <v>2</v>
      </c>
      <c r="F17" s="601">
        <v>794</v>
      </c>
      <c r="G17" s="601">
        <v>1458</v>
      </c>
      <c r="H17" s="601">
        <v>21</v>
      </c>
      <c r="I17" s="601">
        <v>176</v>
      </c>
      <c r="J17" s="601">
        <v>759</v>
      </c>
      <c r="K17" s="601">
        <v>1023</v>
      </c>
      <c r="L17" s="601">
        <v>140</v>
      </c>
      <c r="M17" s="601">
        <v>112</v>
      </c>
      <c r="N17" s="601">
        <v>156</v>
      </c>
      <c r="O17" s="601">
        <v>280</v>
      </c>
      <c r="P17" s="601">
        <v>153</v>
      </c>
      <c r="Q17" s="601">
        <v>130</v>
      </c>
      <c r="R17" s="601">
        <v>796</v>
      </c>
      <c r="S17" s="601">
        <v>30</v>
      </c>
      <c r="T17" s="601">
        <v>521</v>
      </c>
      <c r="U17" s="601">
        <v>94</v>
      </c>
      <c r="V17" s="601">
        <v>283</v>
      </c>
      <c r="W17" s="603">
        <v>6085</v>
      </c>
      <c r="X17" s="604">
        <v>11</v>
      </c>
      <c r="Y17" s="604" t="s">
        <v>311</v>
      </c>
      <c r="Z17" s="605">
        <v>2</v>
      </c>
      <c r="AA17" s="604">
        <v>507</v>
      </c>
      <c r="AB17" s="604">
        <v>1400</v>
      </c>
      <c r="AC17" s="604">
        <v>21</v>
      </c>
      <c r="AD17" s="604">
        <v>164</v>
      </c>
      <c r="AE17" s="604">
        <v>727</v>
      </c>
      <c r="AF17" s="604">
        <v>941</v>
      </c>
      <c r="AG17" s="604">
        <v>136</v>
      </c>
      <c r="AH17" s="604">
        <v>101</v>
      </c>
      <c r="AI17" s="604">
        <v>125</v>
      </c>
      <c r="AJ17" s="604">
        <v>227</v>
      </c>
      <c r="AK17" s="604">
        <v>98</v>
      </c>
      <c r="AL17" s="604">
        <v>116</v>
      </c>
      <c r="AM17" s="604">
        <v>775</v>
      </c>
      <c r="AN17" s="604">
        <v>30</v>
      </c>
      <c r="AO17" s="604">
        <v>460</v>
      </c>
      <c r="AP17" s="604">
        <v>94</v>
      </c>
      <c r="AQ17" s="604">
        <v>150</v>
      </c>
    </row>
    <row r="18" spans="1:43" ht="14.25" customHeight="1">
      <c r="A18" s="594" t="s">
        <v>876</v>
      </c>
      <c r="B18" s="600">
        <v>6419</v>
      </c>
      <c r="C18" s="601">
        <v>17</v>
      </c>
      <c r="D18" s="601" t="s">
        <v>311</v>
      </c>
      <c r="E18" s="602" t="s">
        <v>311</v>
      </c>
      <c r="F18" s="601">
        <v>650</v>
      </c>
      <c r="G18" s="601">
        <v>1307</v>
      </c>
      <c r="H18" s="601">
        <v>21</v>
      </c>
      <c r="I18" s="601">
        <v>156</v>
      </c>
      <c r="J18" s="601">
        <v>752</v>
      </c>
      <c r="K18" s="601">
        <v>912</v>
      </c>
      <c r="L18" s="601">
        <v>119</v>
      </c>
      <c r="M18" s="601">
        <v>141</v>
      </c>
      <c r="N18" s="601">
        <v>143</v>
      </c>
      <c r="O18" s="601">
        <v>303</v>
      </c>
      <c r="P18" s="601">
        <v>142</v>
      </c>
      <c r="Q18" s="601">
        <v>139</v>
      </c>
      <c r="R18" s="601">
        <v>769</v>
      </c>
      <c r="S18" s="601">
        <v>29</v>
      </c>
      <c r="T18" s="601">
        <v>462</v>
      </c>
      <c r="U18" s="601">
        <v>101</v>
      </c>
      <c r="V18" s="601">
        <v>256</v>
      </c>
      <c r="W18" s="603">
        <v>5598</v>
      </c>
      <c r="X18" s="604">
        <v>8</v>
      </c>
      <c r="Y18" s="604" t="s">
        <v>311</v>
      </c>
      <c r="Z18" s="605" t="s">
        <v>311</v>
      </c>
      <c r="AA18" s="604">
        <v>403</v>
      </c>
      <c r="AB18" s="604">
        <v>1230</v>
      </c>
      <c r="AC18" s="604">
        <v>21</v>
      </c>
      <c r="AD18" s="604">
        <v>146</v>
      </c>
      <c r="AE18" s="604">
        <v>727</v>
      </c>
      <c r="AF18" s="604">
        <v>853</v>
      </c>
      <c r="AG18" s="604">
        <v>116</v>
      </c>
      <c r="AH18" s="604">
        <v>122</v>
      </c>
      <c r="AI18" s="604">
        <v>110</v>
      </c>
      <c r="AJ18" s="604">
        <v>245</v>
      </c>
      <c r="AK18" s="604">
        <v>93</v>
      </c>
      <c r="AL18" s="604">
        <v>120</v>
      </c>
      <c r="AM18" s="604">
        <v>737</v>
      </c>
      <c r="AN18" s="604">
        <v>29</v>
      </c>
      <c r="AO18" s="604">
        <v>421</v>
      </c>
      <c r="AP18" s="604">
        <v>101</v>
      </c>
      <c r="AQ18" s="604">
        <v>116</v>
      </c>
    </row>
    <row r="19" spans="1:43" ht="14.25" customHeight="1">
      <c r="A19" s="594" t="s">
        <v>877</v>
      </c>
      <c r="B19" s="600">
        <v>5209</v>
      </c>
      <c r="C19" s="601">
        <v>10</v>
      </c>
      <c r="D19" s="601" t="s">
        <v>311</v>
      </c>
      <c r="E19" s="602" t="s">
        <v>311</v>
      </c>
      <c r="F19" s="601">
        <v>492</v>
      </c>
      <c r="G19" s="601">
        <v>938</v>
      </c>
      <c r="H19" s="601">
        <v>13</v>
      </c>
      <c r="I19" s="601">
        <v>100</v>
      </c>
      <c r="J19" s="601">
        <v>646</v>
      </c>
      <c r="K19" s="601">
        <v>732</v>
      </c>
      <c r="L19" s="601">
        <v>110</v>
      </c>
      <c r="M19" s="601">
        <v>138</v>
      </c>
      <c r="N19" s="601">
        <v>121</v>
      </c>
      <c r="O19" s="601">
        <v>240</v>
      </c>
      <c r="P19" s="601">
        <v>130</v>
      </c>
      <c r="Q19" s="601">
        <v>131</v>
      </c>
      <c r="R19" s="601">
        <v>642</v>
      </c>
      <c r="S19" s="601">
        <v>22</v>
      </c>
      <c r="T19" s="601">
        <v>442</v>
      </c>
      <c r="U19" s="601">
        <v>98</v>
      </c>
      <c r="V19" s="601">
        <v>204</v>
      </c>
      <c r="W19" s="603">
        <v>4466</v>
      </c>
      <c r="X19" s="604">
        <v>3</v>
      </c>
      <c r="Y19" s="604" t="s">
        <v>311</v>
      </c>
      <c r="Z19" s="605" t="s">
        <v>311</v>
      </c>
      <c r="AA19" s="604">
        <v>313</v>
      </c>
      <c r="AB19" s="604">
        <v>889</v>
      </c>
      <c r="AC19" s="604">
        <v>13</v>
      </c>
      <c r="AD19" s="604">
        <v>90</v>
      </c>
      <c r="AE19" s="604">
        <v>601</v>
      </c>
      <c r="AF19" s="604">
        <v>676</v>
      </c>
      <c r="AG19" s="604">
        <v>105</v>
      </c>
      <c r="AH19" s="604">
        <v>115</v>
      </c>
      <c r="AI19" s="604">
        <v>80</v>
      </c>
      <c r="AJ19" s="604">
        <v>179</v>
      </c>
      <c r="AK19" s="604">
        <v>88</v>
      </c>
      <c r="AL19" s="604">
        <v>113</v>
      </c>
      <c r="AM19" s="604">
        <v>606</v>
      </c>
      <c r="AN19" s="604">
        <v>22</v>
      </c>
      <c r="AO19" s="604">
        <v>391</v>
      </c>
      <c r="AP19" s="604">
        <v>98</v>
      </c>
      <c r="AQ19" s="604">
        <v>84</v>
      </c>
    </row>
    <row r="20" spans="1:43" ht="14.25" customHeight="1">
      <c r="A20" s="611" t="s">
        <v>878</v>
      </c>
      <c r="B20" s="607">
        <v>3601</v>
      </c>
      <c r="C20" s="608">
        <v>10</v>
      </c>
      <c r="D20" s="608" t="s">
        <v>311</v>
      </c>
      <c r="E20" s="608" t="s">
        <v>311</v>
      </c>
      <c r="F20" s="608">
        <v>391</v>
      </c>
      <c r="G20" s="608">
        <v>540</v>
      </c>
      <c r="H20" s="608">
        <v>10</v>
      </c>
      <c r="I20" s="608">
        <v>49</v>
      </c>
      <c r="J20" s="608">
        <v>367</v>
      </c>
      <c r="K20" s="608">
        <v>513</v>
      </c>
      <c r="L20" s="608">
        <v>77</v>
      </c>
      <c r="M20" s="608">
        <v>149</v>
      </c>
      <c r="N20" s="608">
        <v>78</v>
      </c>
      <c r="O20" s="608">
        <v>183</v>
      </c>
      <c r="P20" s="608">
        <v>72</v>
      </c>
      <c r="Q20" s="608">
        <v>87</v>
      </c>
      <c r="R20" s="608">
        <v>426</v>
      </c>
      <c r="S20" s="608">
        <v>13</v>
      </c>
      <c r="T20" s="608">
        <v>372</v>
      </c>
      <c r="U20" s="608">
        <v>51</v>
      </c>
      <c r="V20" s="608">
        <v>213</v>
      </c>
      <c r="W20" s="609">
        <v>2977</v>
      </c>
      <c r="X20" s="610">
        <v>4</v>
      </c>
      <c r="Y20" s="610" t="s">
        <v>311</v>
      </c>
      <c r="Z20" s="609" t="s">
        <v>311</v>
      </c>
      <c r="AA20" s="610">
        <v>232</v>
      </c>
      <c r="AB20" s="610">
        <v>504</v>
      </c>
      <c r="AC20" s="610">
        <v>10</v>
      </c>
      <c r="AD20" s="610">
        <v>45</v>
      </c>
      <c r="AE20" s="610">
        <v>338</v>
      </c>
      <c r="AF20" s="610">
        <v>466</v>
      </c>
      <c r="AG20" s="610">
        <v>76</v>
      </c>
      <c r="AH20" s="610">
        <v>110</v>
      </c>
      <c r="AI20" s="610">
        <v>48</v>
      </c>
      <c r="AJ20" s="610">
        <v>130</v>
      </c>
      <c r="AK20" s="610">
        <v>51</v>
      </c>
      <c r="AL20" s="610">
        <v>80</v>
      </c>
      <c r="AM20" s="610">
        <v>395</v>
      </c>
      <c r="AN20" s="610">
        <v>13</v>
      </c>
      <c r="AO20" s="610">
        <v>343</v>
      </c>
      <c r="AP20" s="610">
        <v>51</v>
      </c>
      <c r="AQ20" s="610">
        <v>81</v>
      </c>
    </row>
    <row r="21" spans="1:43" ht="14.25" customHeight="1">
      <c r="A21" s="594" t="s">
        <v>879</v>
      </c>
      <c r="B21" s="600">
        <v>3161</v>
      </c>
      <c r="C21" s="601">
        <v>13</v>
      </c>
      <c r="D21" s="601" t="s">
        <v>311</v>
      </c>
      <c r="E21" s="602" t="s">
        <v>311</v>
      </c>
      <c r="F21" s="601">
        <v>412</v>
      </c>
      <c r="G21" s="601">
        <v>435</v>
      </c>
      <c r="H21" s="601">
        <v>1</v>
      </c>
      <c r="I21" s="601">
        <v>8</v>
      </c>
      <c r="J21" s="601">
        <v>305</v>
      </c>
      <c r="K21" s="601">
        <v>351</v>
      </c>
      <c r="L21" s="601">
        <v>24</v>
      </c>
      <c r="M21" s="601">
        <v>156</v>
      </c>
      <c r="N21" s="601">
        <v>66</v>
      </c>
      <c r="O21" s="601">
        <v>176</v>
      </c>
      <c r="P21" s="601">
        <v>116</v>
      </c>
      <c r="Q21" s="601">
        <v>56</v>
      </c>
      <c r="R21" s="601">
        <v>369</v>
      </c>
      <c r="S21" s="601">
        <v>1</v>
      </c>
      <c r="T21" s="601">
        <v>437</v>
      </c>
      <c r="U21" s="601">
        <v>16</v>
      </c>
      <c r="V21" s="601">
        <v>219</v>
      </c>
      <c r="W21" s="603">
        <v>2386</v>
      </c>
      <c r="X21" s="604">
        <v>3</v>
      </c>
      <c r="Y21" s="604" t="s">
        <v>311</v>
      </c>
      <c r="Z21" s="605" t="s">
        <v>311</v>
      </c>
      <c r="AA21" s="604">
        <v>225</v>
      </c>
      <c r="AB21" s="604">
        <v>372</v>
      </c>
      <c r="AC21" s="604">
        <v>1</v>
      </c>
      <c r="AD21" s="604">
        <v>6</v>
      </c>
      <c r="AE21" s="604">
        <v>268</v>
      </c>
      <c r="AF21" s="604">
        <v>290</v>
      </c>
      <c r="AG21" s="604">
        <v>22</v>
      </c>
      <c r="AH21" s="604">
        <v>127</v>
      </c>
      <c r="AI21" s="604">
        <v>34</v>
      </c>
      <c r="AJ21" s="604">
        <v>122</v>
      </c>
      <c r="AK21" s="604">
        <v>59</v>
      </c>
      <c r="AL21" s="604">
        <v>42</v>
      </c>
      <c r="AM21" s="604">
        <v>352</v>
      </c>
      <c r="AN21" s="604">
        <v>1</v>
      </c>
      <c r="AO21" s="604">
        <v>371</v>
      </c>
      <c r="AP21" s="604">
        <v>16</v>
      </c>
      <c r="AQ21" s="604">
        <v>75</v>
      </c>
    </row>
    <row r="22" spans="1:43" ht="14.25" customHeight="1">
      <c r="A22" s="594" t="s">
        <v>880</v>
      </c>
      <c r="B22" s="600">
        <v>2806</v>
      </c>
      <c r="C22" s="601">
        <v>18</v>
      </c>
      <c r="D22" s="601" t="s">
        <v>311</v>
      </c>
      <c r="E22" s="602" t="s">
        <v>311</v>
      </c>
      <c r="F22" s="601">
        <v>303</v>
      </c>
      <c r="G22" s="601">
        <v>334</v>
      </c>
      <c r="H22" s="601">
        <v>2</v>
      </c>
      <c r="I22" s="601">
        <v>3</v>
      </c>
      <c r="J22" s="601">
        <v>300</v>
      </c>
      <c r="K22" s="601">
        <v>273</v>
      </c>
      <c r="L22" s="601">
        <v>15</v>
      </c>
      <c r="M22" s="601">
        <v>124</v>
      </c>
      <c r="N22" s="601">
        <v>38</v>
      </c>
      <c r="O22" s="601">
        <v>210</v>
      </c>
      <c r="P22" s="601">
        <v>102</v>
      </c>
      <c r="Q22" s="601">
        <v>32</v>
      </c>
      <c r="R22" s="601">
        <v>283</v>
      </c>
      <c r="S22" s="601">
        <v>3</v>
      </c>
      <c r="T22" s="601">
        <v>440</v>
      </c>
      <c r="U22" s="601">
        <v>9</v>
      </c>
      <c r="V22" s="601">
        <v>317</v>
      </c>
      <c r="W22" s="603">
        <v>1849</v>
      </c>
      <c r="X22" s="604">
        <v>2</v>
      </c>
      <c r="Y22" s="604" t="s">
        <v>311</v>
      </c>
      <c r="Z22" s="605" t="s">
        <v>311</v>
      </c>
      <c r="AA22" s="604">
        <v>162</v>
      </c>
      <c r="AB22" s="604">
        <v>263</v>
      </c>
      <c r="AC22" s="604">
        <v>2</v>
      </c>
      <c r="AD22" s="604">
        <v>3</v>
      </c>
      <c r="AE22" s="604">
        <v>234</v>
      </c>
      <c r="AF22" s="604">
        <v>185</v>
      </c>
      <c r="AG22" s="604">
        <v>12</v>
      </c>
      <c r="AH22" s="604">
        <v>86</v>
      </c>
      <c r="AI22" s="604">
        <v>20</v>
      </c>
      <c r="AJ22" s="604">
        <v>114</v>
      </c>
      <c r="AK22" s="604">
        <v>40</v>
      </c>
      <c r="AL22" s="604">
        <v>26</v>
      </c>
      <c r="AM22" s="604">
        <v>266</v>
      </c>
      <c r="AN22" s="604">
        <v>3</v>
      </c>
      <c r="AO22" s="604">
        <v>330</v>
      </c>
      <c r="AP22" s="604">
        <v>9</v>
      </c>
      <c r="AQ22" s="604">
        <v>92</v>
      </c>
    </row>
    <row r="23" spans="1:43" ht="14.25" customHeight="1">
      <c r="A23" s="594" t="s">
        <v>881</v>
      </c>
      <c r="B23" s="600">
        <v>1342</v>
      </c>
      <c r="C23" s="601">
        <v>12</v>
      </c>
      <c r="D23" s="601" t="s">
        <v>311</v>
      </c>
      <c r="E23" s="602" t="s">
        <v>311</v>
      </c>
      <c r="F23" s="601">
        <v>90</v>
      </c>
      <c r="G23" s="601">
        <v>202</v>
      </c>
      <c r="H23" s="601">
        <v>1</v>
      </c>
      <c r="I23" s="601">
        <v>2</v>
      </c>
      <c r="J23" s="601">
        <v>77</v>
      </c>
      <c r="K23" s="601">
        <v>144</v>
      </c>
      <c r="L23" s="601">
        <v>14</v>
      </c>
      <c r="M23" s="601">
        <v>65</v>
      </c>
      <c r="N23" s="601">
        <v>16</v>
      </c>
      <c r="O23" s="601">
        <v>79</v>
      </c>
      <c r="P23" s="601">
        <v>61</v>
      </c>
      <c r="Q23" s="601">
        <v>22</v>
      </c>
      <c r="R23" s="601">
        <v>99</v>
      </c>
      <c r="S23" s="601" t="s">
        <v>311</v>
      </c>
      <c r="T23" s="601">
        <v>220</v>
      </c>
      <c r="U23" s="601" t="s">
        <v>311</v>
      </c>
      <c r="V23" s="601">
        <v>238</v>
      </c>
      <c r="W23" s="603">
        <v>712</v>
      </c>
      <c r="X23" s="604">
        <v>3</v>
      </c>
      <c r="Y23" s="604" t="s">
        <v>311</v>
      </c>
      <c r="Z23" s="605" t="s">
        <v>311</v>
      </c>
      <c r="AA23" s="604">
        <v>52</v>
      </c>
      <c r="AB23" s="604">
        <v>132</v>
      </c>
      <c r="AC23" s="604">
        <v>1</v>
      </c>
      <c r="AD23" s="604">
        <v>2</v>
      </c>
      <c r="AE23" s="604">
        <v>59</v>
      </c>
      <c r="AF23" s="604">
        <v>74</v>
      </c>
      <c r="AG23" s="604">
        <v>10</v>
      </c>
      <c r="AH23" s="604">
        <v>43</v>
      </c>
      <c r="AI23" s="604">
        <v>10</v>
      </c>
      <c r="AJ23" s="604">
        <v>27</v>
      </c>
      <c r="AK23" s="604">
        <v>16</v>
      </c>
      <c r="AL23" s="604">
        <v>12</v>
      </c>
      <c r="AM23" s="604">
        <v>93</v>
      </c>
      <c r="AN23" s="604" t="s">
        <v>311</v>
      </c>
      <c r="AO23" s="604">
        <v>134</v>
      </c>
      <c r="AP23" s="604" t="s">
        <v>311</v>
      </c>
      <c r="AQ23" s="604">
        <v>44</v>
      </c>
    </row>
    <row r="24" spans="1:43" ht="14.25" customHeight="1">
      <c r="A24" s="594" t="s">
        <v>882</v>
      </c>
      <c r="B24" s="600">
        <v>510</v>
      </c>
      <c r="C24" s="601">
        <v>4</v>
      </c>
      <c r="D24" s="601" t="s">
        <v>311</v>
      </c>
      <c r="E24" s="602" t="s">
        <v>311</v>
      </c>
      <c r="F24" s="601">
        <v>20</v>
      </c>
      <c r="G24" s="601">
        <v>61</v>
      </c>
      <c r="H24" s="601" t="s">
        <v>311</v>
      </c>
      <c r="I24" s="601">
        <v>2</v>
      </c>
      <c r="J24" s="601">
        <v>10</v>
      </c>
      <c r="K24" s="601">
        <v>79</v>
      </c>
      <c r="L24" s="601">
        <v>4</v>
      </c>
      <c r="M24" s="601">
        <v>49</v>
      </c>
      <c r="N24" s="601">
        <v>3</v>
      </c>
      <c r="O24" s="601">
        <v>22</v>
      </c>
      <c r="P24" s="601">
        <v>35</v>
      </c>
      <c r="Q24" s="601">
        <v>4</v>
      </c>
      <c r="R24" s="601">
        <v>21</v>
      </c>
      <c r="S24" s="601" t="s">
        <v>311</v>
      </c>
      <c r="T24" s="601">
        <v>50</v>
      </c>
      <c r="U24" s="601">
        <v>1</v>
      </c>
      <c r="V24" s="601">
        <v>145</v>
      </c>
      <c r="W24" s="603">
        <v>212</v>
      </c>
      <c r="X24" s="604" t="s">
        <v>311</v>
      </c>
      <c r="Y24" s="604" t="s">
        <v>311</v>
      </c>
      <c r="Z24" s="605" t="s">
        <v>311</v>
      </c>
      <c r="AA24" s="604">
        <v>16</v>
      </c>
      <c r="AB24" s="604">
        <v>39</v>
      </c>
      <c r="AC24" s="604" t="s">
        <v>311</v>
      </c>
      <c r="AD24" s="604">
        <v>1</v>
      </c>
      <c r="AE24" s="604">
        <v>5</v>
      </c>
      <c r="AF24" s="604">
        <v>33</v>
      </c>
      <c r="AG24" s="604">
        <v>1</v>
      </c>
      <c r="AH24" s="604">
        <v>35</v>
      </c>
      <c r="AI24" s="604">
        <v>1</v>
      </c>
      <c r="AJ24" s="604">
        <v>7</v>
      </c>
      <c r="AK24" s="604">
        <v>8</v>
      </c>
      <c r="AL24" s="604">
        <v>1</v>
      </c>
      <c r="AM24" s="604">
        <v>17</v>
      </c>
      <c r="AN24" s="604" t="s">
        <v>311</v>
      </c>
      <c r="AO24" s="604">
        <v>23</v>
      </c>
      <c r="AP24" s="604">
        <v>1</v>
      </c>
      <c r="AQ24" s="604">
        <v>24</v>
      </c>
    </row>
    <row r="25" spans="1:43" ht="14.25" customHeight="1">
      <c r="A25" s="612" t="s">
        <v>883</v>
      </c>
      <c r="B25" s="613">
        <v>192</v>
      </c>
      <c r="C25" s="614">
        <v>7</v>
      </c>
      <c r="D25" s="614" t="s">
        <v>311</v>
      </c>
      <c r="E25" s="614" t="s">
        <v>311</v>
      </c>
      <c r="F25" s="614">
        <v>11</v>
      </c>
      <c r="G25" s="614">
        <v>9</v>
      </c>
      <c r="H25" s="614" t="s">
        <v>311</v>
      </c>
      <c r="I25" s="614">
        <v>1</v>
      </c>
      <c r="J25" s="614">
        <v>7</v>
      </c>
      <c r="K25" s="614">
        <v>17</v>
      </c>
      <c r="L25" s="614">
        <v>1</v>
      </c>
      <c r="M25" s="614">
        <v>33</v>
      </c>
      <c r="N25" s="614">
        <v>4</v>
      </c>
      <c r="O25" s="614">
        <v>1</v>
      </c>
      <c r="P25" s="614">
        <v>6</v>
      </c>
      <c r="Q25" s="614">
        <v>6</v>
      </c>
      <c r="R25" s="614">
        <v>5</v>
      </c>
      <c r="S25" s="614" t="s">
        <v>311</v>
      </c>
      <c r="T25" s="614">
        <v>6</v>
      </c>
      <c r="U25" s="614" t="s">
        <v>311</v>
      </c>
      <c r="V25" s="614">
        <v>78</v>
      </c>
      <c r="W25" s="615">
        <v>57</v>
      </c>
      <c r="X25" s="616" t="s">
        <v>311</v>
      </c>
      <c r="Y25" s="616" t="s">
        <v>311</v>
      </c>
      <c r="Z25" s="615" t="s">
        <v>311</v>
      </c>
      <c r="AA25" s="616">
        <v>8</v>
      </c>
      <c r="AB25" s="616">
        <v>6</v>
      </c>
      <c r="AC25" s="616" t="s">
        <v>311</v>
      </c>
      <c r="AD25" s="616">
        <v>1</v>
      </c>
      <c r="AE25" s="616">
        <v>5</v>
      </c>
      <c r="AF25" s="616">
        <v>6</v>
      </c>
      <c r="AG25" s="616">
        <v>1</v>
      </c>
      <c r="AH25" s="616">
        <v>11</v>
      </c>
      <c r="AI25" s="616" t="s">
        <v>311</v>
      </c>
      <c r="AJ25" s="616" t="s">
        <v>311</v>
      </c>
      <c r="AK25" s="616" t="s">
        <v>311</v>
      </c>
      <c r="AL25" s="616">
        <v>3</v>
      </c>
      <c r="AM25" s="616">
        <v>3</v>
      </c>
      <c r="AN25" s="616" t="s">
        <v>311</v>
      </c>
      <c r="AO25" s="616">
        <v>5</v>
      </c>
      <c r="AP25" s="616" t="s">
        <v>311</v>
      </c>
      <c r="AQ25" s="616">
        <v>8</v>
      </c>
    </row>
    <row r="26" spans="1:43" s="599" customFormat="1" ht="14.25" customHeight="1">
      <c r="A26" s="617" t="s">
        <v>884</v>
      </c>
      <c r="B26" s="618">
        <v>27649</v>
      </c>
      <c r="C26" s="619">
        <v>100</v>
      </c>
      <c r="D26" s="619" t="s">
        <v>311</v>
      </c>
      <c r="E26" s="619">
        <v>1</v>
      </c>
      <c r="F26" s="619">
        <v>4237</v>
      </c>
      <c r="G26" s="619">
        <v>5862</v>
      </c>
      <c r="H26" s="619">
        <v>104</v>
      </c>
      <c r="I26" s="619">
        <v>913</v>
      </c>
      <c r="J26" s="619">
        <v>3461</v>
      </c>
      <c r="K26" s="619">
        <v>3339</v>
      </c>
      <c r="L26" s="619">
        <v>210</v>
      </c>
      <c r="M26" s="619">
        <v>782</v>
      </c>
      <c r="N26" s="619">
        <v>732</v>
      </c>
      <c r="O26" s="619">
        <v>1005</v>
      </c>
      <c r="P26" s="619">
        <v>614</v>
      </c>
      <c r="Q26" s="619">
        <v>533</v>
      </c>
      <c r="R26" s="619">
        <v>1256</v>
      </c>
      <c r="S26" s="619">
        <v>103</v>
      </c>
      <c r="T26" s="619">
        <v>2337</v>
      </c>
      <c r="U26" s="619">
        <v>428</v>
      </c>
      <c r="V26" s="619">
        <v>1632</v>
      </c>
      <c r="W26" s="619">
        <v>22565</v>
      </c>
      <c r="X26" s="619">
        <v>31</v>
      </c>
      <c r="Y26" s="619" t="s">
        <v>311</v>
      </c>
      <c r="Z26" s="619">
        <v>1</v>
      </c>
      <c r="AA26" s="619">
        <v>2654</v>
      </c>
      <c r="AB26" s="619">
        <v>5494</v>
      </c>
      <c r="AC26" s="619">
        <v>104</v>
      </c>
      <c r="AD26" s="619">
        <v>856</v>
      </c>
      <c r="AE26" s="619">
        <v>3169</v>
      </c>
      <c r="AF26" s="619">
        <v>2969</v>
      </c>
      <c r="AG26" s="619">
        <v>192</v>
      </c>
      <c r="AH26" s="619">
        <v>641</v>
      </c>
      <c r="AI26" s="619">
        <v>539</v>
      </c>
      <c r="AJ26" s="619">
        <v>772</v>
      </c>
      <c r="AK26" s="619">
        <v>401</v>
      </c>
      <c r="AL26" s="619">
        <v>489</v>
      </c>
      <c r="AM26" s="619">
        <v>1138</v>
      </c>
      <c r="AN26" s="619">
        <v>102</v>
      </c>
      <c r="AO26" s="619">
        <v>1937</v>
      </c>
      <c r="AP26" s="619">
        <v>428</v>
      </c>
      <c r="AQ26" s="619">
        <v>648</v>
      </c>
    </row>
    <row r="27" spans="1:43" ht="14.25" customHeight="1">
      <c r="A27" s="594" t="s">
        <v>869</v>
      </c>
      <c r="B27" s="600">
        <v>424</v>
      </c>
      <c r="C27" s="601">
        <v>2</v>
      </c>
      <c r="D27" s="601" t="s">
        <v>311</v>
      </c>
      <c r="E27" s="602" t="s">
        <v>311</v>
      </c>
      <c r="F27" s="601">
        <v>31</v>
      </c>
      <c r="G27" s="601">
        <v>42</v>
      </c>
      <c r="H27" s="601">
        <v>1</v>
      </c>
      <c r="I27" s="601">
        <v>1</v>
      </c>
      <c r="J27" s="601">
        <v>25</v>
      </c>
      <c r="K27" s="601">
        <v>108</v>
      </c>
      <c r="L27" s="601" t="s">
        <v>311</v>
      </c>
      <c r="M27" s="601">
        <v>3</v>
      </c>
      <c r="N27" s="601">
        <v>4</v>
      </c>
      <c r="O27" s="601">
        <v>106</v>
      </c>
      <c r="P27" s="601">
        <v>17</v>
      </c>
      <c r="Q27" s="601">
        <v>21</v>
      </c>
      <c r="R27" s="601">
        <v>9</v>
      </c>
      <c r="S27" s="601">
        <v>1</v>
      </c>
      <c r="T27" s="601">
        <v>14</v>
      </c>
      <c r="U27" s="601">
        <v>1</v>
      </c>
      <c r="V27" s="601">
        <v>38</v>
      </c>
      <c r="W27" s="603">
        <v>406</v>
      </c>
      <c r="X27" s="604">
        <v>1</v>
      </c>
      <c r="Y27" s="604" t="s">
        <v>311</v>
      </c>
      <c r="Z27" s="605" t="s">
        <v>311</v>
      </c>
      <c r="AA27" s="604">
        <v>27</v>
      </c>
      <c r="AB27" s="604">
        <v>39</v>
      </c>
      <c r="AC27" s="604">
        <v>1</v>
      </c>
      <c r="AD27" s="604">
        <v>1</v>
      </c>
      <c r="AE27" s="604">
        <v>24</v>
      </c>
      <c r="AF27" s="604">
        <v>108</v>
      </c>
      <c r="AG27" s="604" t="s">
        <v>311</v>
      </c>
      <c r="AH27" s="604">
        <v>3</v>
      </c>
      <c r="AI27" s="604">
        <v>3</v>
      </c>
      <c r="AJ27" s="604">
        <v>106</v>
      </c>
      <c r="AK27" s="604">
        <v>16</v>
      </c>
      <c r="AL27" s="604">
        <v>21</v>
      </c>
      <c r="AM27" s="604">
        <v>9</v>
      </c>
      <c r="AN27" s="604">
        <v>1</v>
      </c>
      <c r="AO27" s="604">
        <v>11</v>
      </c>
      <c r="AP27" s="604">
        <v>1</v>
      </c>
      <c r="AQ27" s="604">
        <v>34</v>
      </c>
    </row>
    <row r="28" spans="1:43" ht="14.25" customHeight="1">
      <c r="A28" s="594" t="s">
        <v>870</v>
      </c>
      <c r="B28" s="600">
        <v>1813</v>
      </c>
      <c r="C28" s="601">
        <v>7</v>
      </c>
      <c r="D28" s="601" t="s">
        <v>311</v>
      </c>
      <c r="E28" s="602" t="s">
        <v>311</v>
      </c>
      <c r="F28" s="601">
        <v>228</v>
      </c>
      <c r="G28" s="601">
        <v>306</v>
      </c>
      <c r="H28" s="601">
        <v>7</v>
      </c>
      <c r="I28" s="601">
        <v>71</v>
      </c>
      <c r="J28" s="601">
        <v>111</v>
      </c>
      <c r="K28" s="601">
        <v>327</v>
      </c>
      <c r="L28" s="601">
        <v>12</v>
      </c>
      <c r="M28" s="601">
        <v>34</v>
      </c>
      <c r="N28" s="601">
        <v>41</v>
      </c>
      <c r="O28" s="601">
        <v>170</v>
      </c>
      <c r="P28" s="601">
        <v>81</v>
      </c>
      <c r="Q28" s="601">
        <v>58</v>
      </c>
      <c r="R28" s="601">
        <v>82</v>
      </c>
      <c r="S28" s="601">
        <v>4</v>
      </c>
      <c r="T28" s="601">
        <v>117</v>
      </c>
      <c r="U28" s="601">
        <v>31</v>
      </c>
      <c r="V28" s="601">
        <v>126</v>
      </c>
      <c r="W28" s="603">
        <v>1685</v>
      </c>
      <c r="X28" s="604">
        <v>6</v>
      </c>
      <c r="Y28" s="604" t="s">
        <v>311</v>
      </c>
      <c r="Z28" s="605" t="s">
        <v>311</v>
      </c>
      <c r="AA28" s="604">
        <v>195</v>
      </c>
      <c r="AB28" s="604">
        <v>299</v>
      </c>
      <c r="AC28" s="604">
        <v>7</v>
      </c>
      <c r="AD28" s="604">
        <v>69</v>
      </c>
      <c r="AE28" s="604">
        <v>106</v>
      </c>
      <c r="AF28" s="604">
        <v>323</v>
      </c>
      <c r="AG28" s="604">
        <v>11</v>
      </c>
      <c r="AH28" s="604">
        <v>32</v>
      </c>
      <c r="AI28" s="604">
        <v>37</v>
      </c>
      <c r="AJ28" s="604">
        <v>164</v>
      </c>
      <c r="AK28" s="604">
        <v>78</v>
      </c>
      <c r="AL28" s="604">
        <v>58</v>
      </c>
      <c r="AM28" s="604">
        <v>81</v>
      </c>
      <c r="AN28" s="604">
        <v>4</v>
      </c>
      <c r="AO28" s="604">
        <v>99</v>
      </c>
      <c r="AP28" s="604">
        <v>31</v>
      </c>
      <c r="AQ28" s="604">
        <v>85</v>
      </c>
    </row>
    <row r="29" spans="1:43" ht="14.25" customHeight="1">
      <c r="A29" s="594" t="s">
        <v>871</v>
      </c>
      <c r="B29" s="600">
        <v>2128</v>
      </c>
      <c r="C29" s="601">
        <v>2</v>
      </c>
      <c r="D29" s="601" t="s">
        <v>311</v>
      </c>
      <c r="E29" s="602" t="s">
        <v>311</v>
      </c>
      <c r="F29" s="601">
        <v>254</v>
      </c>
      <c r="G29" s="601">
        <v>541</v>
      </c>
      <c r="H29" s="601">
        <v>7</v>
      </c>
      <c r="I29" s="601">
        <v>138</v>
      </c>
      <c r="J29" s="601">
        <v>142</v>
      </c>
      <c r="K29" s="601">
        <v>263</v>
      </c>
      <c r="L29" s="601">
        <v>21</v>
      </c>
      <c r="M29" s="601">
        <v>45</v>
      </c>
      <c r="N29" s="601">
        <v>86</v>
      </c>
      <c r="O29" s="601">
        <v>63</v>
      </c>
      <c r="P29" s="601">
        <v>55</v>
      </c>
      <c r="Q29" s="601">
        <v>65</v>
      </c>
      <c r="R29" s="601">
        <v>130</v>
      </c>
      <c r="S29" s="601">
        <v>6</v>
      </c>
      <c r="T29" s="601">
        <v>158</v>
      </c>
      <c r="U29" s="601">
        <v>50</v>
      </c>
      <c r="V29" s="601">
        <v>102</v>
      </c>
      <c r="W29" s="603">
        <v>1966</v>
      </c>
      <c r="X29" s="604">
        <v>2</v>
      </c>
      <c r="Y29" s="604" t="s">
        <v>311</v>
      </c>
      <c r="Z29" s="605" t="s">
        <v>311</v>
      </c>
      <c r="AA29" s="604">
        <v>207</v>
      </c>
      <c r="AB29" s="604">
        <v>534</v>
      </c>
      <c r="AC29" s="604">
        <v>7</v>
      </c>
      <c r="AD29" s="604">
        <v>131</v>
      </c>
      <c r="AE29" s="604">
        <v>130</v>
      </c>
      <c r="AF29" s="604">
        <v>257</v>
      </c>
      <c r="AG29" s="604">
        <v>20</v>
      </c>
      <c r="AH29" s="604">
        <v>43</v>
      </c>
      <c r="AI29" s="604">
        <v>79</v>
      </c>
      <c r="AJ29" s="604">
        <v>60</v>
      </c>
      <c r="AK29" s="604">
        <v>47</v>
      </c>
      <c r="AL29" s="604">
        <v>61</v>
      </c>
      <c r="AM29" s="604">
        <v>129</v>
      </c>
      <c r="AN29" s="604">
        <v>6</v>
      </c>
      <c r="AO29" s="604">
        <v>139</v>
      </c>
      <c r="AP29" s="604">
        <v>50</v>
      </c>
      <c r="AQ29" s="604">
        <v>64</v>
      </c>
    </row>
    <row r="30" spans="1:43" ht="14.25" customHeight="1">
      <c r="A30" s="594" t="s">
        <v>872</v>
      </c>
      <c r="B30" s="600">
        <v>1902</v>
      </c>
      <c r="C30" s="601">
        <v>4</v>
      </c>
      <c r="D30" s="601" t="s">
        <v>311</v>
      </c>
      <c r="E30" s="602" t="s">
        <v>311</v>
      </c>
      <c r="F30" s="601">
        <v>257</v>
      </c>
      <c r="G30" s="601">
        <v>484</v>
      </c>
      <c r="H30" s="601">
        <v>8</v>
      </c>
      <c r="I30" s="601">
        <v>103</v>
      </c>
      <c r="J30" s="601">
        <v>156</v>
      </c>
      <c r="K30" s="601">
        <v>253</v>
      </c>
      <c r="L30" s="601">
        <v>14</v>
      </c>
      <c r="M30" s="601">
        <v>37</v>
      </c>
      <c r="N30" s="601">
        <v>66</v>
      </c>
      <c r="O30" s="601">
        <v>45</v>
      </c>
      <c r="P30" s="601">
        <v>37</v>
      </c>
      <c r="Q30" s="601">
        <v>54</v>
      </c>
      <c r="R30" s="601">
        <v>130</v>
      </c>
      <c r="S30" s="601">
        <v>8</v>
      </c>
      <c r="T30" s="601">
        <v>126</v>
      </c>
      <c r="U30" s="601">
        <v>49</v>
      </c>
      <c r="V30" s="601">
        <v>71</v>
      </c>
      <c r="W30" s="603">
        <v>1738</v>
      </c>
      <c r="X30" s="604">
        <v>3</v>
      </c>
      <c r="Y30" s="604" t="s">
        <v>311</v>
      </c>
      <c r="Z30" s="605" t="s">
        <v>311</v>
      </c>
      <c r="AA30" s="604">
        <v>198</v>
      </c>
      <c r="AB30" s="604">
        <v>470</v>
      </c>
      <c r="AC30" s="604">
        <v>8</v>
      </c>
      <c r="AD30" s="604">
        <v>101</v>
      </c>
      <c r="AE30" s="604">
        <v>149</v>
      </c>
      <c r="AF30" s="604">
        <v>240</v>
      </c>
      <c r="AG30" s="604">
        <v>14</v>
      </c>
      <c r="AH30" s="604">
        <v>35</v>
      </c>
      <c r="AI30" s="604">
        <v>61</v>
      </c>
      <c r="AJ30" s="604">
        <v>43</v>
      </c>
      <c r="AK30" s="604">
        <v>33</v>
      </c>
      <c r="AL30" s="604">
        <v>52</v>
      </c>
      <c r="AM30" s="604">
        <v>121</v>
      </c>
      <c r="AN30" s="604">
        <v>7</v>
      </c>
      <c r="AO30" s="604">
        <v>119</v>
      </c>
      <c r="AP30" s="604">
        <v>49</v>
      </c>
      <c r="AQ30" s="604">
        <v>35</v>
      </c>
    </row>
    <row r="31" spans="1:43" ht="14.25" customHeight="1">
      <c r="A31" s="611" t="s">
        <v>873</v>
      </c>
      <c r="B31" s="607">
        <v>2005</v>
      </c>
      <c r="C31" s="608">
        <v>2</v>
      </c>
      <c r="D31" s="608" t="s">
        <v>311</v>
      </c>
      <c r="E31" s="608" t="s">
        <v>311</v>
      </c>
      <c r="F31" s="608">
        <v>302</v>
      </c>
      <c r="G31" s="608">
        <v>482</v>
      </c>
      <c r="H31" s="608">
        <v>6</v>
      </c>
      <c r="I31" s="608">
        <v>105</v>
      </c>
      <c r="J31" s="608">
        <v>211</v>
      </c>
      <c r="K31" s="608">
        <v>262</v>
      </c>
      <c r="L31" s="608">
        <v>11</v>
      </c>
      <c r="M31" s="608">
        <v>47</v>
      </c>
      <c r="N31" s="608">
        <v>54</v>
      </c>
      <c r="O31" s="608">
        <v>49</v>
      </c>
      <c r="P31" s="608">
        <v>51</v>
      </c>
      <c r="Q31" s="608">
        <v>40</v>
      </c>
      <c r="R31" s="608">
        <v>114</v>
      </c>
      <c r="S31" s="608">
        <v>13</v>
      </c>
      <c r="T31" s="608">
        <v>136</v>
      </c>
      <c r="U31" s="608">
        <v>36</v>
      </c>
      <c r="V31" s="608">
        <v>84</v>
      </c>
      <c r="W31" s="609">
        <v>1754</v>
      </c>
      <c r="X31" s="610">
        <v>1</v>
      </c>
      <c r="Y31" s="610" t="s">
        <v>311</v>
      </c>
      <c r="Z31" s="609" t="s">
        <v>311</v>
      </c>
      <c r="AA31" s="610">
        <v>211</v>
      </c>
      <c r="AB31" s="610">
        <v>475</v>
      </c>
      <c r="AC31" s="610">
        <v>6</v>
      </c>
      <c r="AD31" s="610">
        <v>100</v>
      </c>
      <c r="AE31" s="610">
        <v>201</v>
      </c>
      <c r="AF31" s="610">
        <v>237</v>
      </c>
      <c r="AG31" s="610">
        <v>11</v>
      </c>
      <c r="AH31" s="610">
        <v>44</v>
      </c>
      <c r="AI31" s="610">
        <v>43</v>
      </c>
      <c r="AJ31" s="610">
        <v>38</v>
      </c>
      <c r="AK31" s="610">
        <v>39</v>
      </c>
      <c r="AL31" s="610">
        <v>39</v>
      </c>
      <c r="AM31" s="610">
        <v>107</v>
      </c>
      <c r="AN31" s="610">
        <v>13</v>
      </c>
      <c r="AO31" s="610">
        <v>110</v>
      </c>
      <c r="AP31" s="610">
        <v>36</v>
      </c>
      <c r="AQ31" s="610">
        <v>43</v>
      </c>
    </row>
    <row r="32" spans="1:43" ht="14.25" customHeight="1">
      <c r="A32" s="594" t="s">
        <v>874</v>
      </c>
      <c r="B32" s="600">
        <v>2560</v>
      </c>
      <c r="C32" s="601">
        <v>3</v>
      </c>
      <c r="D32" s="601" t="s">
        <v>311</v>
      </c>
      <c r="E32" s="602" t="s">
        <v>311</v>
      </c>
      <c r="F32" s="601">
        <v>450</v>
      </c>
      <c r="G32" s="601">
        <v>591</v>
      </c>
      <c r="H32" s="601">
        <v>13</v>
      </c>
      <c r="I32" s="601">
        <v>126</v>
      </c>
      <c r="J32" s="601">
        <v>309</v>
      </c>
      <c r="K32" s="601">
        <v>300</v>
      </c>
      <c r="L32" s="601">
        <v>12</v>
      </c>
      <c r="M32" s="601">
        <v>55</v>
      </c>
      <c r="N32" s="601">
        <v>58</v>
      </c>
      <c r="O32" s="601">
        <v>75</v>
      </c>
      <c r="P32" s="601">
        <v>49</v>
      </c>
      <c r="Q32" s="601">
        <v>45</v>
      </c>
      <c r="R32" s="601">
        <v>122</v>
      </c>
      <c r="S32" s="601">
        <v>17</v>
      </c>
      <c r="T32" s="601">
        <v>184</v>
      </c>
      <c r="U32" s="601">
        <v>33</v>
      </c>
      <c r="V32" s="601">
        <v>118</v>
      </c>
      <c r="W32" s="603">
        <v>2173</v>
      </c>
      <c r="X32" s="604">
        <v>2</v>
      </c>
      <c r="Y32" s="604" t="s">
        <v>311</v>
      </c>
      <c r="Z32" s="605" t="s">
        <v>311</v>
      </c>
      <c r="AA32" s="604">
        <v>268</v>
      </c>
      <c r="AB32" s="604">
        <v>572</v>
      </c>
      <c r="AC32" s="604">
        <v>13</v>
      </c>
      <c r="AD32" s="604">
        <v>117</v>
      </c>
      <c r="AE32" s="604">
        <v>297</v>
      </c>
      <c r="AF32" s="604">
        <v>276</v>
      </c>
      <c r="AG32" s="604">
        <v>12</v>
      </c>
      <c r="AH32" s="604">
        <v>49</v>
      </c>
      <c r="AI32" s="604">
        <v>47</v>
      </c>
      <c r="AJ32" s="604">
        <v>55</v>
      </c>
      <c r="AK32" s="604">
        <v>31</v>
      </c>
      <c r="AL32" s="604">
        <v>41</v>
      </c>
      <c r="AM32" s="604">
        <v>114</v>
      </c>
      <c r="AN32" s="604">
        <v>17</v>
      </c>
      <c r="AO32" s="604">
        <v>167</v>
      </c>
      <c r="AP32" s="604">
        <v>33</v>
      </c>
      <c r="AQ32" s="604">
        <v>62</v>
      </c>
    </row>
    <row r="33" spans="1:43" ht="14.25" customHeight="1">
      <c r="A33" s="594" t="s">
        <v>875</v>
      </c>
      <c r="B33" s="600">
        <v>3685</v>
      </c>
      <c r="C33" s="601">
        <v>11</v>
      </c>
      <c r="D33" s="601" t="s">
        <v>311</v>
      </c>
      <c r="E33" s="602">
        <v>1</v>
      </c>
      <c r="F33" s="601">
        <v>673</v>
      </c>
      <c r="G33" s="601">
        <v>903</v>
      </c>
      <c r="H33" s="601">
        <v>20</v>
      </c>
      <c r="I33" s="601">
        <v>115</v>
      </c>
      <c r="J33" s="601">
        <v>552</v>
      </c>
      <c r="K33" s="601">
        <v>427</v>
      </c>
      <c r="L33" s="601">
        <v>23</v>
      </c>
      <c r="M33" s="601">
        <v>63</v>
      </c>
      <c r="N33" s="601">
        <v>82</v>
      </c>
      <c r="O33" s="601">
        <v>99</v>
      </c>
      <c r="P33" s="601">
        <v>56</v>
      </c>
      <c r="Q33" s="601">
        <v>39</v>
      </c>
      <c r="R33" s="601">
        <v>129</v>
      </c>
      <c r="S33" s="601">
        <v>16</v>
      </c>
      <c r="T33" s="601">
        <v>271</v>
      </c>
      <c r="U33" s="601">
        <v>51</v>
      </c>
      <c r="V33" s="601">
        <v>154</v>
      </c>
      <c r="W33" s="603">
        <v>3048</v>
      </c>
      <c r="X33" s="604">
        <v>4</v>
      </c>
      <c r="Y33" s="604" t="s">
        <v>311</v>
      </c>
      <c r="Z33" s="605">
        <v>1</v>
      </c>
      <c r="AA33" s="604">
        <v>404</v>
      </c>
      <c r="AB33" s="604">
        <v>862</v>
      </c>
      <c r="AC33" s="604">
        <v>20</v>
      </c>
      <c r="AD33" s="604">
        <v>106</v>
      </c>
      <c r="AE33" s="604">
        <v>523</v>
      </c>
      <c r="AF33" s="604">
        <v>378</v>
      </c>
      <c r="AG33" s="604">
        <v>21</v>
      </c>
      <c r="AH33" s="604">
        <v>55</v>
      </c>
      <c r="AI33" s="604">
        <v>62</v>
      </c>
      <c r="AJ33" s="604">
        <v>69</v>
      </c>
      <c r="AK33" s="604">
        <v>31</v>
      </c>
      <c r="AL33" s="604">
        <v>36</v>
      </c>
      <c r="AM33" s="604">
        <v>119</v>
      </c>
      <c r="AN33" s="604">
        <v>16</v>
      </c>
      <c r="AO33" s="604">
        <v>226</v>
      </c>
      <c r="AP33" s="604">
        <v>51</v>
      </c>
      <c r="AQ33" s="604">
        <v>64</v>
      </c>
    </row>
    <row r="34" spans="1:43" ht="14.25" customHeight="1">
      <c r="A34" s="594" t="s">
        <v>876</v>
      </c>
      <c r="B34" s="600">
        <v>3498</v>
      </c>
      <c r="C34" s="601">
        <v>11</v>
      </c>
      <c r="D34" s="601" t="s">
        <v>311</v>
      </c>
      <c r="E34" s="602" t="s">
        <v>311</v>
      </c>
      <c r="F34" s="601">
        <v>545</v>
      </c>
      <c r="G34" s="601">
        <v>861</v>
      </c>
      <c r="H34" s="601">
        <v>16</v>
      </c>
      <c r="I34" s="601">
        <v>120</v>
      </c>
      <c r="J34" s="601">
        <v>566</v>
      </c>
      <c r="K34" s="601">
        <v>400</v>
      </c>
      <c r="L34" s="601">
        <v>29</v>
      </c>
      <c r="M34" s="601">
        <v>85</v>
      </c>
      <c r="N34" s="601">
        <v>90</v>
      </c>
      <c r="O34" s="601">
        <v>99</v>
      </c>
      <c r="P34" s="601">
        <v>42</v>
      </c>
      <c r="Q34" s="601">
        <v>51</v>
      </c>
      <c r="R34" s="601">
        <v>113</v>
      </c>
      <c r="S34" s="601">
        <v>18</v>
      </c>
      <c r="T34" s="601">
        <v>247</v>
      </c>
      <c r="U34" s="601">
        <v>64</v>
      </c>
      <c r="V34" s="601">
        <v>141</v>
      </c>
      <c r="W34" s="603">
        <v>2895</v>
      </c>
      <c r="X34" s="604">
        <v>4</v>
      </c>
      <c r="Y34" s="604" t="s">
        <v>311</v>
      </c>
      <c r="Z34" s="605" t="s">
        <v>311</v>
      </c>
      <c r="AA34" s="604">
        <v>315</v>
      </c>
      <c r="AB34" s="604">
        <v>802</v>
      </c>
      <c r="AC34" s="604">
        <v>16</v>
      </c>
      <c r="AD34" s="604">
        <v>112</v>
      </c>
      <c r="AE34" s="604">
        <v>543</v>
      </c>
      <c r="AF34" s="604">
        <v>360</v>
      </c>
      <c r="AG34" s="604">
        <v>28</v>
      </c>
      <c r="AH34" s="604">
        <v>72</v>
      </c>
      <c r="AI34" s="604">
        <v>67</v>
      </c>
      <c r="AJ34" s="604">
        <v>69</v>
      </c>
      <c r="AK34" s="604">
        <v>21</v>
      </c>
      <c r="AL34" s="604">
        <v>42</v>
      </c>
      <c r="AM34" s="604">
        <v>92</v>
      </c>
      <c r="AN34" s="604">
        <v>18</v>
      </c>
      <c r="AO34" s="604">
        <v>219</v>
      </c>
      <c r="AP34" s="604">
        <v>64</v>
      </c>
      <c r="AQ34" s="604">
        <v>51</v>
      </c>
    </row>
    <row r="35" spans="1:43" ht="14.25" customHeight="1">
      <c r="A35" s="594" t="s">
        <v>877</v>
      </c>
      <c r="B35" s="600">
        <v>2905</v>
      </c>
      <c r="C35" s="601">
        <v>8</v>
      </c>
      <c r="D35" s="601" t="s">
        <v>311</v>
      </c>
      <c r="E35" s="602" t="s">
        <v>311</v>
      </c>
      <c r="F35" s="601">
        <v>413</v>
      </c>
      <c r="G35" s="601">
        <v>631</v>
      </c>
      <c r="H35" s="601">
        <v>13</v>
      </c>
      <c r="I35" s="601">
        <v>83</v>
      </c>
      <c r="J35" s="601">
        <v>499</v>
      </c>
      <c r="K35" s="601">
        <v>343</v>
      </c>
      <c r="L35" s="601">
        <v>34</v>
      </c>
      <c r="M35" s="601">
        <v>69</v>
      </c>
      <c r="N35" s="601">
        <v>86</v>
      </c>
      <c r="O35" s="601">
        <v>80</v>
      </c>
      <c r="P35" s="601">
        <v>51</v>
      </c>
      <c r="Q35" s="601">
        <v>58</v>
      </c>
      <c r="R35" s="601">
        <v>104</v>
      </c>
      <c r="S35" s="601">
        <v>11</v>
      </c>
      <c r="T35" s="601">
        <v>236</v>
      </c>
      <c r="U35" s="601">
        <v>66</v>
      </c>
      <c r="V35" s="601">
        <v>120</v>
      </c>
      <c r="W35" s="603">
        <v>2370</v>
      </c>
      <c r="X35" s="604">
        <v>2</v>
      </c>
      <c r="Y35" s="604" t="s">
        <v>311</v>
      </c>
      <c r="Z35" s="605" t="s">
        <v>311</v>
      </c>
      <c r="AA35" s="604">
        <v>244</v>
      </c>
      <c r="AB35" s="604">
        <v>593</v>
      </c>
      <c r="AC35" s="604">
        <v>13</v>
      </c>
      <c r="AD35" s="604">
        <v>73</v>
      </c>
      <c r="AE35" s="604">
        <v>457</v>
      </c>
      <c r="AF35" s="604">
        <v>304</v>
      </c>
      <c r="AG35" s="604">
        <v>30</v>
      </c>
      <c r="AH35" s="604">
        <v>59</v>
      </c>
      <c r="AI35" s="604">
        <v>51</v>
      </c>
      <c r="AJ35" s="604">
        <v>52</v>
      </c>
      <c r="AK35" s="604">
        <v>33</v>
      </c>
      <c r="AL35" s="604">
        <v>54</v>
      </c>
      <c r="AM35" s="604">
        <v>86</v>
      </c>
      <c r="AN35" s="604">
        <v>11</v>
      </c>
      <c r="AO35" s="604">
        <v>198</v>
      </c>
      <c r="AP35" s="604">
        <v>66</v>
      </c>
      <c r="AQ35" s="604">
        <v>44</v>
      </c>
    </row>
    <row r="36" spans="1:43" ht="14.25" customHeight="1">
      <c r="A36" s="611" t="s">
        <v>878</v>
      </c>
      <c r="B36" s="607">
        <v>2046</v>
      </c>
      <c r="C36" s="608">
        <v>9</v>
      </c>
      <c r="D36" s="608" t="s">
        <v>311</v>
      </c>
      <c r="E36" s="608" t="s">
        <v>311</v>
      </c>
      <c r="F36" s="608">
        <v>348</v>
      </c>
      <c r="G36" s="608">
        <v>345</v>
      </c>
      <c r="H36" s="608">
        <v>9</v>
      </c>
      <c r="I36" s="608">
        <v>39</v>
      </c>
      <c r="J36" s="608">
        <v>287</v>
      </c>
      <c r="K36" s="608">
        <v>223</v>
      </c>
      <c r="L36" s="608">
        <v>33</v>
      </c>
      <c r="M36" s="608">
        <v>81</v>
      </c>
      <c r="N36" s="608">
        <v>58</v>
      </c>
      <c r="O36" s="608">
        <v>69</v>
      </c>
      <c r="P36" s="608">
        <v>28</v>
      </c>
      <c r="Q36" s="608">
        <v>42</v>
      </c>
      <c r="R36" s="608">
        <v>88</v>
      </c>
      <c r="S36" s="608">
        <v>6</v>
      </c>
      <c r="T36" s="608">
        <v>224</v>
      </c>
      <c r="U36" s="608">
        <v>31</v>
      </c>
      <c r="V36" s="608">
        <v>126</v>
      </c>
      <c r="W36" s="609">
        <v>1619</v>
      </c>
      <c r="X36" s="610">
        <v>3</v>
      </c>
      <c r="Y36" s="610" t="s">
        <v>311</v>
      </c>
      <c r="Z36" s="609" t="s">
        <v>311</v>
      </c>
      <c r="AA36" s="610">
        <v>199</v>
      </c>
      <c r="AB36" s="610">
        <v>323</v>
      </c>
      <c r="AC36" s="610">
        <v>9</v>
      </c>
      <c r="AD36" s="610">
        <v>36</v>
      </c>
      <c r="AE36" s="610">
        <v>258</v>
      </c>
      <c r="AF36" s="610">
        <v>197</v>
      </c>
      <c r="AG36" s="610">
        <v>32</v>
      </c>
      <c r="AH36" s="610">
        <v>59</v>
      </c>
      <c r="AI36" s="610">
        <v>37</v>
      </c>
      <c r="AJ36" s="610">
        <v>46</v>
      </c>
      <c r="AK36" s="610">
        <v>20</v>
      </c>
      <c r="AL36" s="610">
        <v>39</v>
      </c>
      <c r="AM36" s="610">
        <v>75</v>
      </c>
      <c r="AN36" s="610">
        <v>6</v>
      </c>
      <c r="AO36" s="610">
        <v>207</v>
      </c>
      <c r="AP36" s="610">
        <v>31</v>
      </c>
      <c r="AQ36" s="610">
        <v>42</v>
      </c>
    </row>
    <row r="37" spans="1:43" ht="14.25" customHeight="1">
      <c r="A37" s="594" t="s">
        <v>879</v>
      </c>
      <c r="B37" s="600">
        <v>1832</v>
      </c>
      <c r="C37" s="601">
        <v>7</v>
      </c>
      <c r="D37" s="601" t="s">
        <v>311</v>
      </c>
      <c r="E37" s="602" t="s">
        <v>311</v>
      </c>
      <c r="F37" s="601">
        <v>371</v>
      </c>
      <c r="G37" s="601">
        <v>260</v>
      </c>
      <c r="H37" s="601">
        <v>1</v>
      </c>
      <c r="I37" s="601">
        <v>6</v>
      </c>
      <c r="J37" s="601">
        <v>255</v>
      </c>
      <c r="K37" s="601">
        <v>144</v>
      </c>
      <c r="L37" s="601">
        <v>9</v>
      </c>
      <c r="M37" s="601">
        <v>107</v>
      </c>
      <c r="N37" s="601">
        <v>55</v>
      </c>
      <c r="O37" s="601">
        <v>48</v>
      </c>
      <c r="P37" s="601">
        <v>47</v>
      </c>
      <c r="Q37" s="601">
        <v>25</v>
      </c>
      <c r="R37" s="601">
        <v>106</v>
      </c>
      <c r="S37" s="601">
        <v>1</v>
      </c>
      <c r="T37" s="601">
        <v>254</v>
      </c>
      <c r="U37" s="601">
        <v>9</v>
      </c>
      <c r="V37" s="601">
        <v>127</v>
      </c>
      <c r="W37" s="603">
        <v>1305</v>
      </c>
      <c r="X37" s="604" t="s">
        <v>311</v>
      </c>
      <c r="Y37" s="604" t="s">
        <v>311</v>
      </c>
      <c r="Z37" s="605" t="s">
        <v>311</v>
      </c>
      <c r="AA37" s="604">
        <v>195</v>
      </c>
      <c r="AB37" s="604">
        <v>222</v>
      </c>
      <c r="AC37" s="604">
        <v>1</v>
      </c>
      <c r="AD37" s="604">
        <v>5</v>
      </c>
      <c r="AE37" s="604">
        <v>221</v>
      </c>
      <c r="AF37" s="604">
        <v>116</v>
      </c>
      <c r="AG37" s="604">
        <v>7</v>
      </c>
      <c r="AH37" s="604">
        <v>90</v>
      </c>
      <c r="AI37" s="604">
        <v>26</v>
      </c>
      <c r="AJ37" s="604">
        <v>28</v>
      </c>
      <c r="AK37" s="604">
        <v>21</v>
      </c>
      <c r="AL37" s="604">
        <v>20</v>
      </c>
      <c r="AM37" s="604">
        <v>94</v>
      </c>
      <c r="AN37" s="604">
        <v>1</v>
      </c>
      <c r="AO37" s="604">
        <v>208</v>
      </c>
      <c r="AP37" s="604">
        <v>9</v>
      </c>
      <c r="AQ37" s="604">
        <v>41</v>
      </c>
    </row>
    <row r="38" spans="1:43" ht="14.25" customHeight="1">
      <c r="A38" s="594" t="s">
        <v>880</v>
      </c>
      <c r="B38" s="600">
        <v>1633</v>
      </c>
      <c r="C38" s="601">
        <v>15</v>
      </c>
      <c r="D38" s="601" t="s">
        <v>311</v>
      </c>
      <c r="E38" s="602" t="s">
        <v>311</v>
      </c>
      <c r="F38" s="601">
        <v>272</v>
      </c>
      <c r="G38" s="601">
        <v>217</v>
      </c>
      <c r="H38" s="601">
        <v>2</v>
      </c>
      <c r="I38" s="601">
        <v>3</v>
      </c>
      <c r="J38" s="601">
        <v>268</v>
      </c>
      <c r="K38" s="601">
        <v>137</v>
      </c>
      <c r="L38" s="601">
        <v>6</v>
      </c>
      <c r="M38" s="601">
        <v>75</v>
      </c>
      <c r="N38" s="601">
        <v>31</v>
      </c>
      <c r="O38" s="601">
        <v>63</v>
      </c>
      <c r="P38" s="601">
        <v>51</v>
      </c>
      <c r="Q38" s="601">
        <v>19</v>
      </c>
      <c r="R38" s="601">
        <v>86</v>
      </c>
      <c r="S38" s="601">
        <v>2</v>
      </c>
      <c r="T38" s="601">
        <v>212</v>
      </c>
      <c r="U38" s="601">
        <v>6</v>
      </c>
      <c r="V38" s="601">
        <v>168</v>
      </c>
      <c r="W38" s="603">
        <v>1030</v>
      </c>
      <c r="X38" s="604">
        <v>1</v>
      </c>
      <c r="Y38" s="604" t="s">
        <v>311</v>
      </c>
      <c r="Z38" s="605" t="s">
        <v>311</v>
      </c>
      <c r="AA38" s="604">
        <v>139</v>
      </c>
      <c r="AB38" s="604">
        <v>175</v>
      </c>
      <c r="AC38" s="604">
        <v>2</v>
      </c>
      <c r="AD38" s="604">
        <v>3</v>
      </c>
      <c r="AE38" s="604">
        <v>204</v>
      </c>
      <c r="AF38" s="604">
        <v>94</v>
      </c>
      <c r="AG38" s="604">
        <v>4</v>
      </c>
      <c r="AH38" s="604">
        <v>50</v>
      </c>
      <c r="AI38" s="604">
        <v>16</v>
      </c>
      <c r="AJ38" s="604">
        <v>28</v>
      </c>
      <c r="AK38" s="604">
        <v>19</v>
      </c>
      <c r="AL38" s="604">
        <v>16</v>
      </c>
      <c r="AM38" s="604">
        <v>76</v>
      </c>
      <c r="AN38" s="604">
        <v>2</v>
      </c>
      <c r="AO38" s="604">
        <v>151</v>
      </c>
      <c r="AP38" s="604">
        <v>6</v>
      </c>
      <c r="AQ38" s="604">
        <v>44</v>
      </c>
    </row>
    <row r="39" spans="1:43" ht="14.25" customHeight="1">
      <c r="A39" s="594" t="s">
        <v>881</v>
      </c>
      <c r="B39" s="600">
        <v>805</v>
      </c>
      <c r="C39" s="601">
        <v>10</v>
      </c>
      <c r="D39" s="601" t="s">
        <v>311</v>
      </c>
      <c r="E39" s="602" t="s">
        <v>311</v>
      </c>
      <c r="F39" s="601">
        <v>71</v>
      </c>
      <c r="G39" s="601">
        <v>147</v>
      </c>
      <c r="H39" s="601">
        <v>1</v>
      </c>
      <c r="I39" s="601">
        <v>1</v>
      </c>
      <c r="J39" s="601">
        <v>69</v>
      </c>
      <c r="K39" s="601">
        <v>90</v>
      </c>
      <c r="L39" s="601">
        <v>2</v>
      </c>
      <c r="M39" s="601">
        <v>41</v>
      </c>
      <c r="N39" s="601">
        <v>15</v>
      </c>
      <c r="O39" s="601">
        <v>27</v>
      </c>
      <c r="P39" s="601">
        <v>30</v>
      </c>
      <c r="Q39" s="601">
        <v>13</v>
      </c>
      <c r="R39" s="601">
        <v>33</v>
      </c>
      <c r="S39" s="601" t="s">
        <v>311</v>
      </c>
      <c r="T39" s="601">
        <v>127</v>
      </c>
      <c r="U39" s="601" t="s">
        <v>311</v>
      </c>
      <c r="V39" s="601">
        <v>128</v>
      </c>
      <c r="W39" s="603">
        <v>431</v>
      </c>
      <c r="X39" s="604">
        <v>2</v>
      </c>
      <c r="Y39" s="604" t="s">
        <v>311</v>
      </c>
      <c r="Z39" s="605" t="s">
        <v>311</v>
      </c>
      <c r="AA39" s="604">
        <v>36</v>
      </c>
      <c r="AB39" s="604">
        <v>99</v>
      </c>
      <c r="AC39" s="604">
        <v>1</v>
      </c>
      <c r="AD39" s="604">
        <v>1</v>
      </c>
      <c r="AE39" s="604">
        <v>52</v>
      </c>
      <c r="AF39" s="604">
        <v>52</v>
      </c>
      <c r="AG39" s="604">
        <v>1</v>
      </c>
      <c r="AH39" s="604">
        <v>27</v>
      </c>
      <c r="AI39" s="604">
        <v>10</v>
      </c>
      <c r="AJ39" s="604">
        <v>10</v>
      </c>
      <c r="AK39" s="604">
        <v>10</v>
      </c>
      <c r="AL39" s="604">
        <v>8</v>
      </c>
      <c r="AM39" s="604">
        <v>30</v>
      </c>
      <c r="AN39" s="604" t="s">
        <v>311</v>
      </c>
      <c r="AO39" s="604">
        <v>70</v>
      </c>
      <c r="AP39" s="604" t="s">
        <v>311</v>
      </c>
      <c r="AQ39" s="604">
        <v>22</v>
      </c>
    </row>
    <row r="40" spans="1:43" ht="14.25" customHeight="1">
      <c r="A40" s="594" t="s">
        <v>882</v>
      </c>
      <c r="B40" s="600">
        <v>312</v>
      </c>
      <c r="C40" s="601">
        <v>4</v>
      </c>
      <c r="D40" s="601" t="s">
        <v>311</v>
      </c>
      <c r="E40" s="602" t="s">
        <v>311</v>
      </c>
      <c r="F40" s="601">
        <v>14</v>
      </c>
      <c r="G40" s="601">
        <v>46</v>
      </c>
      <c r="H40" s="601" t="s">
        <v>311</v>
      </c>
      <c r="I40" s="601">
        <v>1</v>
      </c>
      <c r="J40" s="601">
        <v>8</v>
      </c>
      <c r="K40" s="601">
        <v>50</v>
      </c>
      <c r="L40" s="601">
        <v>3</v>
      </c>
      <c r="M40" s="601">
        <v>23</v>
      </c>
      <c r="N40" s="601">
        <v>2</v>
      </c>
      <c r="O40" s="601">
        <v>11</v>
      </c>
      <c r="P40" s="601">
        <v>18</v>
      </c>
      <c r="Q40" s="601">
        <v>2</v>
      </c>
      <c r="R40" s="601">
        <v>8</v>
      </c>
      <c r="S40" s="601" t="s">
        <v>311</v>
      </c>
      <c r="T40" s="601">
        <v>28</v>
      </c>
      <c r="U40" s="601">
        <v>1</v>
      </c>
      <c r="V40" s="601">
        <v>93</v>
      </c>
      <c r="W40" s="603">
        <v>112</v>
      </c>
      <c r="X40" s="604" t="s">
        <v>311</v>
      </c>
      <c r="Y40" s="604" t="s">
        <v>311</v>
      </c>
      <c r="Z40" s="605" t="s">
        <v>311</v>
      </c>
      <c r="AA40" s="604">
        <v>10</v>
      </c>
      <c r="AB40" s="604">
        <v>25</v>
      </c>
      <c r="AC40" s="604" t="s">
        <v>311</v>
      </c>
      <c r="AD40" s="604" t="s">
        <v>311</v>
      </c>
      <c r="AE40" s="604">
        <v>3</v>
      </c>
      <c r="AF40" s="604">
        <v>21</v>
      </c>
      <c r="AG40" s="604" t="s">
        <v>311</v>
      </c>
      <c r="AH40" s="604">
        <v>16</v>
      </c>
      <c r="AI40" s="604" t="s">
        <v>311</v>
      </c>
      <c r="AJ40" s="604">
        <v>4</v>
      </c>
      <c r="AK40" s="604">
        <v>2</v>
      </c>
      <c r="AL40" s="604">
        <v>1</v>
      </c>
      <c r="AM40" s="604">
        <v>5</v>
      </c>
      <c r="AN40" s="604" t="s">
        <v>311</v>
      </c>
      <c r="AO40" s="604">
        <v>11</v>
      </c>
      <c r="AP40" s="604">
        <v>1</v>
      </c>
      <c r="AQ40" s="604">
        <v>13</v>
      </c>
    </row>
    <row r="41" spans="1:43" ht="14.25" customHeight="1">
      <c r="A41" s="612" t="s">
        <v>883</v>
      </c>
      <c r="B41" s="613">
        <v>101</v>
      </c>
      <c r="C41" s="614">
        <v>5</v>
      </c>
      <c r="D41" s="614" t="s">
        <v>311</v>
      </c>
      <c r="E41" s="614" t="s">
        <v>311</v>
      </c>
      <c r="F41" s="614">
        <v>8</v>
      </c>
      <c r="G41" s="614">
        <v>6</v>
      </c>
      <c r="H41" s="614" t="s">
        <v>311</v>
      </c>
      <c r="I41" s="614">
        <v>1</v>
      </c>
      <c r="J41" s="614">
        <v>3</v>
      </c>
      <c r="K41" s="614">
        <v>12</v>
      </c>
      <c r="L41" s="614">
        <v>1</v>
      </c>
      <c r="M41" s="614">
        <v>17</v>
      </c>
      <c r="N41" s="614">
        <v>4</v>
      </c>
      <c r="O41" s="614">
        <v>1</v>
      </c>
      <c r="P41" s="614">
        <v>1</v>
      </c>
      <c r="Q41" s="614">
        <v>1</v>
      </c>
      <c r="R41" s="614">
        <v>2</v>
      </c>
      <c r="S41" s="614" t="s">
        <v>311</v>
      </c>
      <c r="T41" s="614">
        <v>3</v>
      </c>
      <c r="U41" s="614" t="s">
        <v>311</v>
      </c>
      <c r="V41" s="614">
        <v>36</v>
      </c>
      <c r="W41" s="615">
        <v>33</v>
      </c>
      <c r="X41" s="616" t="s">
        <v>311</v>
      </c>
      <c r="Y41" s="616" t="s">
        <v>311</v>
      </c>
      <c r="Z41" s="615" t="s">
        <v>311</v>
      </c>
      <c r="AA41" s="616">
        <v>6</v>
      </c>
      <c r="AB41" s="616">
        <v>4</v>
      </c>
      <c r="AC41" s="616" t="s">
        <v>311</v>
      </c>
      <c r="AD41" s="616">
        <v>1</v>
      </c>
      <c r="AE41" s="616">
        <v>1</v>
      </c>
      <c r="AF41" s="616">
        <v>6</v>
      </c>
      <c r="AG41" s="616">
        <v>1</v>
      </c>
      <c r="AH41" s="616">
        <v>7</v>
      </c>
      <c r="AI41" s="616" t="s">
        <v>311</v>
      </c>
      <c r="AJ41" s="616" t="s">
        <v>311</v>
      </c>
      <c r="AK41" s="616" t="s">
        <v>311</v>
      </c>
      <c r="AL41" s="616">
        <v>1</v>
      </c>
      <c r="AM41" s="616" t="s">
        <v>311</v>
      </c>
      <c r="AN41" s="616" t="s">
        <v>311</v>
      </c>
      <c r="AO41" s="616">
        <v>2</v>
      </c>
      <c r="AP41" s="616" t="s">
        <v>311</v>
      </c>
      <c r="AQ41" s="616">
        <v>4</v>
      </c>
    </row>
    <row r="42" spans="1:43" s="599" customFormat="1" ht="14.25" customHeight="1">
      <c r="A42" s="617" t="s">
        <v>885</v>
      </c>
      <c r="B42" s="618">
        <v>22588</v>
      </c>
      <c r="C42" s="619">
        <v>43</v>
      </c>
      <c r="D42" s="619" t="s">
        <v>311</v>
      </c>
      <c r="E42" s="619">
        <v>1</v>
      </c>
      <c r="F42" s="619">
        <v>704</v>
      </c>
      <c r="G42" s="619">
        <v>3020</v>
      </c>
      <c r="H42" s="619">
        <v>17</v>
      </c>
      <c r="I42" s="619">
        <v>384</v>
      </c>
      <c r="J42" s="619">
        <v>1145</v>
      </c>
      <c r="K42" s="619">
        <v>3984</v>
      </c>
      <c r="L42" s="619">
        <v>577</v>
      </c>
      <c r="M42" s="619">
        <v>532</v>
      </c>
      <c r="N42" s="619">
        <v>482</v>
      </c>
      <c r="O42" s="619">
        <v>1825</v>
      </c>
      <c r="P42" s="619">
        <v>968</v>
      </c>
      <c r="Q42" s="619">
        <v>809</v>
      </c>
      <c r="R42" s="619">
        <v>4536</v>
      </c>
      <c r="S42" s="619">
        <v>70</v>
      </c>
      <c r="T42" s="619">
        <v>1938</v>
      </c>
      <c r="U42" s="619">
        <v>242</v>
      </c>
      <c r="V42" s="619">
        <v>1311</v>
      </c>
      <c r="W42" s="619">
        <v>20192</v>
      </c>
      <c r="X42" s="619">
        <v>29</v>
      </c>
      <c r="Y42" s="619" t="s">
        <v>311</v>
      </c>
      <c r="Z42" s="619">
        <v>1</v>
      </c>
      <c r="AA42" s="619">
        <v>597</v>
      </c>
      <c r="AB42" s="619">
        <v>2833</v>
      </c>
      <c r="AC42" s="619">
        <v>17</v>
      </c>
      <c r="AD42" s="619">
        <v>358</v>
      </c>
      <c r="AE42" s="619">
        <v>1122</v>
      </c>
      <c r="AF42" s="619">
        <v>3708</v>
      </c>
      <c r="AG42" s="619">
        <v>564</v>
      </c>
      <c r="AH42" s="619">
        <v>438</v>
      </c>
      <c r="AI42" s="619">
        <v>409</v>
      </c>
      <c r="AJ42" s="619">
        <v>1545</v>
      </c>
      <c r="AK42" s="619">
        <v>702</v>
      </c>
      <c r="AL42" s="619">
        <v>732</v>
      </c>
      <c r="AM42" s="619">
        <v>4429</v>
      </c>
      <c r="AN42" s="619">
        <v>70</v>
      </c>
      <c r="AO42" s="619">
        <v>1721</v>
      </c>
      <c r="AP42" s="619">
        <v>242</v>
      </c>
      <c r="AQ42" s="619">
        <v>675</v>
      </c>
    </row>
    <row r="43" spans="1:43" ht="14.25" customHeight="1">
      <c r="A43" s="594" t="s">
        <v>869</v>
      </c>
      <c r="B43" s="600">
        <v>456</v>
      </c>
      <c r="C43" s="601" t="s">
        <v>311</v>
      </c>
      <c r="D43" s="601" t="s">
        <v>311</v>
      </c>
      <c r="E43" s="602" t="s">
        <v>311</v>
      </c>
      <c r="F43" s="601">
        <v>5</v>
      </c>
      <c r="G43" s="601">
        <v>25</v>
      </c>
      <c r="H43" s="601">
        <v>1</v>
      </c>
      <c r="I43" s="601">
        <v>1</v>
      </c>
      <c r="J43" s="601">
        <v>14</v>
      </c>
      <c r="K43" s="601">
        <v>139</v>
      </c>
      <c r="L43" s="601" t="s">
        <v>311</v>
      </c>
      <c r="M43" s="601">
        <v>1</v>
      </c>
      <c r="N43" s="601">
        <v>3</v>
      </c>
      <c r="O43" s="601">
        <v>169</v>
      </c>
      <c r="P43" s="601">
        <v>19</v>
      </c>
      <c r="Q43" s="601">
        <v>7</v>
      </c>
      <c r="R43" s="601">
        <v>24</v>
      </c>
      <c r="S43" s="601" t="s">
        <v>311</v>
      </c>
      <c r="T43" s="601">
        <v>8</v>
      </c>
      <c r="U43" s="601" t="s">
        <v>311</v>
      </c>
      <c r="V43" s="601">
        <v>40</v>
      </c>
      <c r="W43" s="603">
        <v>445</v>
      </c>
      <c r="X43" s="604" t="s">
        <v>311</v>
      </c>
      <c r="Y43" s="604" t="s">
        <v>311</v>
      </c>
      <c r="Z43" s="605" t="s">
        <v>311</v>
      </c>
      <c r="AA43" s="604">
        <v>5</v>
      </c>
      <c r="AB43" s="604">
        <v>23</v>
      </c>
      <c r="AC43" s="604">
        <v>1</v>
      </c>
      <c r="AD43" s="604">
        <v>1</v>
      </c>
      <c r="AE43" s="604">
        <v>14</v>
      </c>
      <c r="AF43" s="604">
        <v>139</v>
      </c>
      <c r="AG43" s="604" t="s">
        <v>311</v>
      </c>
      <c r="AH43" s="604">
        <v>1</v>
      </c>
      <c r="AI43" s="604">
        <v>3</v>
      </c>
      <c r="AJ43" s="604">
        <v>169</v>
      </c>
      <c r="AK43" s="604">
        <v>19</v>
      </c>
      <c r="AL43" s="604">
        <v>7</v>
      </c>
      <c r="AM43" s="604">
        <v>23</v>
      </c>
      <c r="AN43" s="604" t="s">
        <v>311</v>
      </c>
      <c r="AO43" s="604">
        <v>6</v>
      </c>
      <c r="AP43" s="604" t="s">
        <v>311</v>
      </c>
      <c r="AQ43" s="604">
        <v>34</v>
      </c>
    </row>
    <row r="44" spans="1:43" ht="14.25" customHeight="1">
      <c r="A44" s="594" t="s">
        <v>870</v>
      </c>
      <c r="B44" s="600">
        <v>1716</v>
      </c>
      <c r="C44" s="601" t="s">
        <v>311</v>
      </c>
      <c r="D44" s="601" t="s">
        <v>311</v>
      </c>
      <c r="E44" s="602" t="s">
        <v>311</v>
      </c>
      <c r="F44" s="601">
        <v>30</v>
      </c>
      <c r="G44" s="601">
        <v>165</v>
      </c>
      <c r="H44" s="601" t="s">
        <v>311</v>
      </c>
      <c r="I44" s="601">
        <v>44</v>
      </c>
      <c r="J44" s="601">
        <v>52</v>
      </c>
      <c r="K44" s="601">
        <v>388</v>
      </c>
      <c r="L44" s="601">
        <v>37</v>
      </c>
      <c r="M44" s="601">
        <v>15</v>
      </c>
      <c r="N44" s="601">
        <v>39</v>
      </c>
      <c r="O44" s="601">
        <v>216</v>
      </c>
      <c r="P44" s="601">
        <v>131</v>
      </c>
      <c r="Q44" s="601">
        <v>114</v>
      </c>
      <c r="R44" s="601">
        <v>288</v>
      </c>
      <c r="S44" s="601">
        <v>4</v>
      </c>
      <c r="T44" s="601">
        <v>80</v>
      </c>
      <c r="U44" s="601">
        <v>13</v>
      </c>
      <c r="V44" s="601">
        <v>100</v>
      </c>
      <c r="W44" s="603">
        <v>1644</v>
      </c>
      <c r="X44" s="604" t="s">
        <v>311</v>
      </c>
      <c r="Y44" s="604" t="s">
        <v>311</v>
      </c>
      <c r="Z44" s="605" t="s">
        <v>311</v>
      </c>
      <c r="AA44" s="604">
        <v>30</v>
      </c>
      <c r="AB44" s="604">
        <v>159</v>
      </c>
      <c r="AC44" s="604" t="s">
        <v>311</v>
      </c>
      <c r="AD44" s="604">
        <v>40</v>
      </c>
      <c r="AE44" s="604">
        <v>51</v>
      </c>
      <c r="AF44" s="604">
        <v>380</v>
      </c>
      <c r="AG44" s="604">
        <v>36</v>
      </c>
      <c r="AH44" s="604">
        <v>15</v>
      </c>
      <c r="AI44" s="604">
        <v>37</v>
      </c>
      <c r="AJ44" s="604">
        <v>213</v>
      </c>
      <c r="AK44" s="604">
        <v>127</v>
      </c>
      <c r="AL44" s="604">
        <v>114</v>
      </c>
      <c r="AM44" s="604">
        <v>281</v>
      </c>
      <c r="AN44" s="604">
        <v>4</v>
      </c>
      <c r="AO44" s="604">
        <v>67</v>
      </c>
      <c r="AP44" s="604">
        <v>13</v>
      </c>
      <c r="AQ44" s="604">
        <v>77</v>
      </c>
    </row>
    <row r="45" spans="1:43" ht="14.25" customHeight="1">
      <c r="A45" s="594" t="s">
        <v>871</v>
      </c>
      <c r="B45" s="600">
        <v>1771</v>
      </c>
      <c r="C45" s="601">
        <v>2</v>
      </c>
      <c r="D45" s="601" t="s">
        <v>311</v>
      </c>
      <c r="E45" s="602" t="s">
        <v>311</v>
      </c>
      <c r="F45" s="601">
        <v>48</v>
      </c>
      <c r="G45" s="601">
        <v>221</v>
      </c>
      <c r="H45" s="601">
        <v>2</v>
      </c>
      <c r="I45" s="601">
        <v>67</v>
      </c>
      <c r="J45" s="601">
        <v>60</v>
      </c>
      <c r="K45" s="601">
        <v>334</v>
      </c>
      <c r="L45" s="601">
        <v>48</v>
      </c>
      <c r="M45" s="601">
        <v>41</v>
      </c>
      <c r="N45" s="601">
        <v>72</v>
      </c>
      <c r="O45" s="601">
        <v>108</v>
      </c>
      <c r="P45" s="601">
        <v>79</v>
      </c>
      <c r="Q45" s="601">
        <v>93</v>
      </c>
      <c r="R45" s="601">
        <v>342</v>
      </c>
      <c r="S45" s="601">
        <v>3</v>
      </c>
      <c r="T45" s="601">
        <v>146</v>
      </c>
      <c r="U45" s="601">
        <v>24</v>
      </c>
      <c r="V45" s="601">
        <v>81</v>
      </c>
      <c r="W45" s="603">
        <v>1697</v>
      </c>
      <c r="X45" s="604">
        <v>1</v>
      </c>
      <c r="Y45" s="604" t="s">
        <v>311</v>
      </c>
      <c r="Z45" s="605" t="s">
        <v>311</v>
      </c>
      <c r="AA45" s="604">
        <v>46</v>
      </c>
      <c r="AB45" s="604">
        <v>218</v>
      </c>
      <c r="AC45" s="604">
        <v>2</v>
      </c>
      <c r="AD45" s="604">
        <v>63</v>
      </c>
      <c r="AE45" s="604">
        <v>58</v>
      </c>
      <c r="AF45" s="604">
        <v>325</v>
      </c>
      <c r="AG45" s="604">
        <v>47</v>
      </c>
      <c r="AH45" s="604">
        <v>41</v>
      </c>
      <c r="AI45" s="604">
        <v>70</v>
      </c>
      <c r="AJ45" s="604">
        <v>104</v>
      </c>
      <c r="AK45" s="604">
        <v>71</v>
      </c>
      <c r="AL45" s="604">
        <v>92</v>
      </c>
      <c r="AM45" s="604">
        <v>337</v>
      </c>
      <c r="AN45" s="604">
        <v>3</v>
      </c>
      <c r="AO45" s="604">
        <v>137</v>
      </c>
      <c r="AP45" s="604">
        <v>24</v>
      </c>
      <c r="AQ45" s="604">
        <v>58</v>
      </c>
    </row>
    <row r="46" spans="1:43" ht="14.25" customHeight="1">
      <c r="A46" s="594" t="s">
        <v>872</v>
      </c>
      <c r="B46" s="600">
        <v>1558</v>
      </c>
      <c r="C46" s="601">
        <v>4</v>
      </c>
      <c r="D46" s="601" t="s">
        <v>311</v>
      </c>
      <c r="E46" s="602" t="s">
        <v>311</v>
      </c>
      <c r="F46" s="601">
        <v>37</v>
      </c>
      <c r="G46" s="601">
        <v>181</v>
      </c>
      <c r="H46" s="601">
        <v>3</v>
      </c>
      <c r="I46" s="601">
        <v>58</v>
      </c>
      <c r="J46" s="601">
        <v>74</v>
      </c>
      <c r="K46" s="601">
        <v>313</v>
      </c>
      <c r="L46" s="601">
        <v>38</v>
      </c>
      <c r="M46" s="601">
        <v>27</v>
      </c>
      <c r="N46" s="601">
        <v>58</v>
      </c>
      <c r="O46" s="601">
        <v>86</v>
      </c>
      <c r="P46" s="601">
        <v>84</v>
      </c>
      <c r="Q46" s="601">
        <v>91</v>
      </c>
      <c r="R46" s="601">
        <v>310</v>
      </c>
      <c r="S46" s="601">
        <v>3</v>
      </c>
      <c r="T46" s="601">
        <v>116</v>
      </c>
      <c r="U46" s="601">
        <v>20</v>
      </c>
      <c r="V46" s="601">
        <v>55</v>
      </c>
      <c r="W46" s="603">
        <v>1455</v>
      </c>
      <c r="X46" s="604">
        <v>3</v>
      </c>
      <c r="Y46" s="604" t="s">
        <v>311</v>
      </c>
      <c r="Z46" s="605" t="s">
        <v>311</v>
      </c>
      <c r="AA46" s="604">
        <v>32</v>
      </c>
      <c r="AB46" s="604">
        <v>173</v>
      </c>
      <c r="AC46" s="604">
        <v>3</v>
      </c>
      <c r="AD46" s="604">
        <v>53</v>
      </c>
      <c r="AE46" s="604">
        <v>73</v>
      </c>
      <c r="AF46" s="604">
        <v>303</v>
      </c>
      <c r="AG46" s="604">
        <v>37</v>
      </c>
      <c r="AH46" s="604">
        <v>26</v>
      </c>
      <c r="AI46" s="604">
        <v>50</v>
      </c>
      <c r="AJ46" s="604">
        <v>82</v>
      </c>
      <c r="AK46" s="604">
        <v>67</v>
      </c>
      <c r="AL46" s="604">
        <v>85</v>
      </c>
      <c r="AM46" s="604">
        <v>303</v>
      </c>
      <c r="AN46" s="604">
        <v>3</v>
      </c>
      <c r="AO46" s="604">
        <v>103</v>
      </c>
      <c r="AP46" s="604">
        <v>20</v>
      </c>
      <c r="AQ46" s="604">
        <v>39</v>
      </c>
    </row>
    <row r="47" spans="1:43" ht="14.25" customHeight="1">
      <c r="A47" s="611" t="s">
        <v>873</v>
      </c>
      <c r="B47" s="607">
        <v>1578</v>
      </c>
      <c r="C47" s="608">
        <v>3</v>
      </c>
      <c r="D47" s="608" t="s">
        <v>311</v>
      </c>
      <c r="E47" s="608" t="s">
        <v>311</v>
      </c>
      <c r="F47" s="608">
        <v>60</v>
      </c>
      <c r="G47" s="608">
        <v>212</v>
      </c>
      <c r="H47" s="608">
        <v>2</v>
      </c>
      <c r="I47" s="608">
        <v>31</v>
      </c>
      <c r="J47" s="608">
        <v>84</v>
      </c>
      <c r="K47" s="608">
        <v>255</v>
      </c>
      <c r="L47" s="608">
        <v>39</v>
      </c>
      <c r="M47" s="608">
        <v>26</v>
      </c>
      <c r="N47" s="608">
        <v>55</v>
      </c>
      <c r="O47" s="608">
        <v>98</v>
      </c>
      <c r="P47" s="608">
        <v>75</v>
      </c>
      <c r="Q47" s="608">
        <v>74</v>
      </c>
      <c r="R47" s="608">
        <v>355</v>
      </c>
      <c r="S47" s="608">
        <v>9</v>
      </c>
      <c r="T47" s="608">
        <v>102</v>
      </c>
      <c r="U47" s="608">
        <v>16</v>
      </c>
      <c r="V47" s="608">
        <v>82</v>
      </c>
      <c r="W47" s="609">
        <v>1461</v>
      </c>
      <c r="X47" s="610">
        <v>3</v>
      </c>
      <c r="Y47" s="610" t="s">
        <v>311</v>
      </c>
      <c r="Z47" s="609" t="s">
        <v>311</v>
      </c>
      <c r="AA47" s="610">
        <v>50</v>
      </c>
      <c r="AB47" s="610">
        <v>200</v>
      </c>
      <c r="AC47" s="610">
        <v>2</v>
      </c>
      <c r="AD47" s="610">
        <v>31</v>
      </c>
      <c r="AE47" s="610">
        <v>82</v>
      </c>
      <c r="AF47" s="610">
        <v>239</v>
      </c>
      <c r="AG47" s="610">
        <v>38</v>
      </c>
      <c r="AH47" s="610">
        <v>25</v>
      </c>
      <c r="AI47" s="610">
        <v>47</v>
      </c>
      <c r="AJ47" s="610">
        <v>90</v>
      </c>
      <c r="AK47" s="610">
        <v>57</v>
      </c>
      <c r="AL47" s="610">
        <v>72</v>
      </c>
      <c r="AM47" s="610">
        <v>352</v>
      </c>
      <c r="AN47" s="610">
        <v>9</v>
      </c>
      <c r="AO47" s="610">
        <v>95</v>
      </c>
      <c r="AP47" s="610">
        <v>16</v>
      </c>
      <c r="AQ47" s="610">
        <v>53</v>
      </c>
    </row>
    <row r="48" spans="1:43" ht="14.25" customHeight="1">
      <c r="A48" s="594" t="s">
        <v>874</v>
      </c>
      <c r="B48" s="600">
        <v>2140</v>
      </c>
      <c r="C48" s="601">
        <v>5</v>
      </c>
      <c r="D48" s="601" t="s">
        <v>311</v>
      </c>
      <c r="E48" s="602" t="s">
        <v>311</v>
      </c>
      <c r="F48" s="601">
        <v>76</v>
      </c>
      <c r="G48" s="601">
        <v>348</v>
      </c>
      <c r="H48" s="601">
        <v>2</v>
      </c>
      <c r="I48" s="601">
        <v>55</v>
      </c>
      <c r="J48" s="601">
        <v>145</v>
      </c>
      <c r="K48" s="601">
        <v>337</v>
      </c>
      <c r="L48" s="601">
        <v>51</v>
      </c>
      <c r="M48" s="601">
        <v>16</v>
      </c>
      <c r="N48" s="601">
        <v>53</v>
      </c>
      <c r="O48" s="601">
        <v>151</v>
      </c>
      <c r="P48" s="601">
        <v>87</v>
      </c>
      <c r="Q48" s="601">
        <v>73</v>
      </c>
      <c r="R48" s="601">
        <v>476</v>
      </c>
      <c r="S48" s="601">
        <v>7</v>
      </c>
      <c r="T48" s="601">
        <v>138</v>
      </c>
      <c r="U48" s="601">
        <v>27</v>
      </c>
      <c r="V48" s="601">
        <v>93</v>
      </c>
      <c r="W48" s="603">
        <v>1991</v>
      </c>
      <c r="X48" s="604">
        <v>4</v>
      </c>
      <c r="Y48" s="604" t="s">
        <v>311</v>
      </c>
      <c r="Z48" s="605" t="s">
        <v>311</v>
      </c>
      <c r="AA48" s="604">
        <v>64</v>
      </c>
      <c r="AB48" s="604">
        <v>330</v>
      </c>
      <c r="AC48" s="604">
        <v>2</v>
      </c>
      <c r="AD48" s="604">
        <v>49</v>
      </c>
      <c r="AE48" s="604">
        <v>142</v>
      </c>
      <c r="AF48" s="604">
        <v>326</v>
      </c>
      <c r="AG48" s="604">
        <v>51</v>
      </c>
      <c r="AH48" s="604">
        <v>15</v>
      </c>
      <c r="AI48" s="604">
        <v>43</v>
      </c>
      <c r="AJ48" s="604">
        <v>142</v>
      </c>
      <c r="AK48" s="604">
        <v>65</v>
      </c>
      <c r="AL48" s="604">
        <v>66</v>
      </c>
      <c r="AM48" s="604">
        <v>466</v>
      </c>
      <c r="AN48" s="604">
        <v>7</v>
      </c>
      <c r="AO48" s="604">
        <v>127</v>
      </c>
      <c r="AP48" s="604">
        <v>27</v>
      </c>
      <c r="AQ48" s="604">
        <v>65</v>
      </c>
    </row>
    <row r="49" spans="1:43" ht="14.25" customHeight="1">
      <c r="A49" s="594" t="s">
        <v>875</v>
      </c>
      <c r="B49" s="600">
        <v>3261</v>
      </c>
      <c r="C49" s="601">
        <v>7</v>
      </c>
      <c r="D49" s="601" t="s">
        <v>311</v>
      </c>
      <c r="E49" s="602">
        <v>1</v>
      </c>
      <c r="F49" s="601">
        <v>121</v>
      </c>
      <c r="G49" s="601">
        <v>555</v>
      </c>
      <c r="H49" s="601">
        <v>1</v>
      </c>
      <c r="I49" s="601">
        <v>61</v>
      </c>
      <c r="J49" s="601">
        <v>207</v>
      </c>
      <c r="K49" s="601">
        <v>596</v>
      </c>
      <c r="L49" s="601">
        <v>117</v>
      </c>
      <c r="M49" s="601">
        <v>49</v>
      </c>
      <c r="N49" s="601">
        <v>74</v>
      </c>
      <c r="O49" s="601">
        <v>181</v>
      </c>
      <c r="P49" s="601">
        <v>97</v>
      </c>
      <c r="Q49" s="601">
        <v>91</v>
      </c>
      <c r="R49" s="601">
        <v>667</v>
      </c>
      <c r="S49" s="601">
        <v>14</v>
      </c>
      <c r="T49" s="601">
        <v>250</v>
      </c>
      <c r="U49" s="601">
        <v>43</v>
      </c>
      <c r="V49" s="601">
        <v>129</v>
      </c>
      <c r="W49" s="603">
        <v>3037</v>
      </c>
      <c r="X49" s="604">
        <v>7</v>
      </c>
      <c r="Y49" s="604" t="s">
        <v>311</v>
      </c>
      <c r="Z49" s="605">
        <v>1</v>
      </c>
      <c r="AA49" s="604">
        <v>103</v>
      </c>
      <c r="AB49" s="604">
        <v>538</v>
      </c>
      <c r="AC49" s="604">
        <v>1</v>
      </c>
      <c r="AD49" s="604">
        <v>58</v>
      </c>
      <c r="AE49" s="604">
        <v>204</v>
      </c>
      <c r="AF49" s="604">
        <v>563</v>
      </c>
      <c r="AG49" s="604">
        <v>115</v>
      </c>
      <c r="AH49" s="604">
        <v>46</v>
      </c>
      <c r="AI49" s="604">
        <v>63</v>
      </c>
      <c r="AJ49" s="604">
        <v>158</v>
      </c>
      <c r="AK49" s="604">
        <v>67</v>
      </c>
      <c r="AL49" s="604">
        <v>80</v>
      </c>
      <c r="AM49" s="604">
        <v>656</v>
      </c>
      <c r="AN49" s="604">
        <v>14</v>
      </c>
      <c r="AO49" s="604">
        <v>234</v>
      </c>
      <c r="AP49" s="604">
        <v>43</v>
      </c>
      <c r="AQ49" s="604">
        <v>86</v>
      </c>
    </row>
    <row r="50" spans="1:43" ht="14.25" customHeight="1">
      <c r="A50" s="594" t="s">
        <v>876</v>
      </c>
      <c r="B50" s="600">
        <v>2921</v>
      </c>
      <c r="C50" s="601">
        <v>6</v>
      </c>
      <c r="D50" s="601" t="s">
        <v>311</v>
      </c>
      <c r="E50" s="602" t="s">
        <v>311</v>
      </c>
      <c r="F50" s="601">
        <v>105</v>
      </c>
      <c r="G50" s="601">
        <v>446</v>
      </c>
      <c r="H50" s="601">
        <v>5</v>
      </c>
      <c r="I50" s="601">
        <v>36</v>
      </c>
      <c r="J50" s="601">
        <v>186</v>
      </c>
      <c r="K50" s="601">
        <v>512</v>
      </c>
      <c r="L50" s="601">
        <v>90</v>
      </c>
      <c r="M50" s="601">
        <v>56</v>
      </c>
      <c r="N50" s="601">
        <v>53</v>
      </c>
      <c r="O50" s="601">
        <v>204</v>
      </c>
      <c r="P50" s="601">
        <v>100</v>
      </c>
      <c r="Q50" s="601">
        <v>88</v>
      </c>
      <c r="R50" s="601">
        <v>656</v>
      </c>
      <c r="S50" s="601">
        <v>11</v>
      </c>
      <c r="T50" s="601">
        <v>215</v>
      </c>
      <c r="U50" s="601">
        <v>37</v>
      </c>
      <c r="V50" s="601">
        <v>115</v>
      </c>
      <c r="W50" s="603">
        <v>2703</v>
      </c>
      <c r="X50" s="604">
        <v>4</v>
      </c>
      <c r="Y50" s="604" t="s">
        <v>311</v>
      </c>
      <c r="Z50" s="605" t="s">
        <v>311</v>
      </c>
      <c r="AA50" s="604">
        <v>88</v>
      </c>
      <c r="AB50" s="604">
        <v>428</v>
      </c>
      <c r="AC50" s="604">
        <v>5</v>
      </c>
      <c r="AD50" s="604">
        <v>34</v>
      </c>
      <c r="AE50" s="604">
        <v>184</v>
      </c>
      <c r="AF50" s="604">
        <v>493</v>
      </c>
      <c r="AG50" s="604">
        <v>88</v>
      </c>
      <c r="AH50" s="604">
        <v>50</v>
      </c>
      <c r="AI50" s="604">
        <v>43</v>
      </c>
      <c r="AJ50" s="604">
        <v>176</v>
      </c>
      <c r="AK50" s="604">
        <v>72</v>
      </c>
      <c r="AL50" s="604">
        <v>78</v>
      </c>
      <c r="AM50" s="604">
        <v>645</v>
      </c>
      <c r="AN50" s="604">
        <v>11</v>
      </c>
      <c r="AO50" s="604">
        <v>202</v>
      </c>
      <c r="AP50" s="604">
        <v>37</v>
      </c>
      <c r="AQ50" s="604">
        <v>65</v>
      </c>
    </row>
    <row r="51" spans="1:43" ht="14.25" customHeight="1">
      <c r="A51" s="594" t="s">
        <v>877</v>
      </c>
      <c r="B51" s="600">
        <v>2304</v>
      </c>
      <c r="C51" s="601">
        <v>2</v>
      </c>
      <c r="D51" s="601" t="s">
        <v>311</v>
      </c>
      <c r="E51" s="602" t="s">
        <v>311</v>
      </c>
      <c r="F51" s="601">
        <v>79</v>
      </c>
      <c r="G51" s="601">
        <v>307</v>
      </c>
      <c r="H51" s="601" t="s">
        <v>311</v>
      </c>
      <c r="I51" s="601">
        <v>17</v>
      </c>
      <c r="J51" s="601">
        <v>147</v>
      </c>
      <c r="K51" s="601">
        <v>389</v>
      </c>
      <c r="L51" s="601">
        <v>76</v>
      </c>
      <c r="M51" s="601">
        <v>69</v>
      </c>
      <c r="N51" s="601">
        <v>35</v>
      </c>
      <c r="O51" s="601">
        <v>160</v>
      </c>
      <c r="P51" s="601">
        <v>79</v>
      </c>
      <c r="Q51" s="601">
        <v>73</v>
      </c>
      <c r="R51" s="601">
        <v>538</v>
      </c>
      <c r="S51" s="601">
        <v>11</v>
      </c>
      <c r="T51" s="601">
        <v>206</v>
      </c>
      <c r="U51" s="601">
        <v>32</v>
      </c>
      <c r="V51" s="601">
        <v>84</v>
      </c>
      <c r="W51" s="603">
        <v>2096</v>
      </c>
      <c r="X51" s="604">
        <v>1</v>
      </c>
      <c r="Y51" s="604" t="s">
        <v>311</v>
      </c>
      <c r="Z51" s="605" t="s">
        <v>311</v>
      </c>
      <c r="AA51" s="604">
        <v>69</v>
      </c>
      <c r="AB51" s="604">
        <v>296</v>
      </c>
      <c r="AC51" s="604" t="s">
        <v>311</v>
      </c>
      <c r="AD51" s="604">
        <v>17</v>
      </c>
      <c r="AE51" s="604">
        <v>144</v>
      </c>
      <c r="AF51" s="604">
        <v>372</v>
      </c>
      <c r="AG51" s="604">
        <v>75</v>
      </c>
      <c r="AH51" s="604">
        <v>56</v>
      </c>
      <c r="AI51" s="604">
        <v>29</v>
      </c>
      <c r="AJ51" s="604">
        <v>127</v>
      </c>
      <c r="AK51" s="604">
        <v>55</v>
      </c>
      <c r="AL51" s="604">
        <v>59</v>
      </c>
      <c r="AM51" s="604">
        <v>520</v>
      </c>
      <c r="AN51" s="604">
        <v>11</v>
      </c>
      <c r="AO51" s="604">
        <v>193</v>
      </c>
      <c r="AP51" s="604">
        <v>32</v>
      </c>
      <c r="AQ51" s="604">
        <v>40</v>
      </c>
    </row>
    <row r="52" spans="1:43" ht="14.25" customHeight="1">
      <c r="A52" s="611" t="s">
        <v>878</v>
      </c>
      <c r="B52" s="607">
        <v>1555</v>
      </c>
      <c r="C52" s="608">
        <v>1</v>
      </c>
      <c r="D52" s="608" t="s">
        <v>311</v>
      </c>
      <c r="E52" s="608" t="s">
        <v>311</v>
      </c>
      <c r="F52" s="608">
        <v>43</v>
      </c>
      <c r="G52" s="608">
        <v>195</v>
      </c>
      <c r="H52" s="608">
        <v>1</v>
      </c>
      <c r="I52" s="608">
        <v>10</v>
      </c>
      <c r="J52" s="608">
        <v>80</v>
      </c>
      <c r="K52" s="608">
        <v>290</v>
      </c>
      <c r="L52" s="608">
        <v>44</v>
      </c>
      <c r="M52" s="608">
        <v>68</v>
      </c>
      <c r="N52" s="608">
        <v>20</v>
      </c>
      <c r="O52" s="608">
        <v>114</v>
      </c>
      <c r="P52" s="608">
        <v>44</v>
      </c>
      <c r="Q52" s="608">
        <v>45</v>
      </c>
      <c r="R52" s="608">
        <v>338</v>
      </c>
      <c r="S52" s="608">
        <v>7</v>
      </c>
      <c r="T52" s="608">
        <v>148</v>
      </c>
      <c r="U52" s="608">
        <v>20</v>
      </c>
      <c r="V52" s="608">
        <v>87</v>
      </c>
      <c r="W52" s="609">
        <v>1358</v>
      </c>
      <c r="X52" s="610">
        <v>1</v>
      </c>
      <c r="Y52" s="610" t="s">
        <v>311</v>
      </c>
      <c r="Z52" s="609" t="s">
        <v>311</v>
      </c>
      <c r="AA52" s="610">
        <v>33</v>
      </c>
      <c r="AB52" s="610">
        <v>181</v>
      </c>
      <c r="AC52" s="610">
        <v>1</v>
      </c>
      <c r="AD52" s="610">
        <v>9</v>
      </c>
      <c r="AE52" s="610">
        <v>80</v>
      </c>
      <c r="AF52" s="610">
        <v>269</v>
      </c>
      <c r="AG52" s="610">
        <v>44</v>
      </c>
      <c r="AH52" s="610">
        <v>51</v>
      </c>
      <c r="AI52" s="610">
        <v>11</v>
      </c>
      <c r="AJ52" s="610">
        <v>84</v>
      </c>
      <c r="AK52" s="610">
        <v>31</v>
      </c>
      <c r="AL52" s="610">
        <v>41</v>
      </c>
      <c r="AM52" s="610">
        <v>320</v>
      </c>
      <c r="AN52" s="610">
        <v>7</v>
      </c>
      <c r="AO52" s="610">
        <v>136</v>
      </c>
      <c r="AP52" s="610">
        <v>20</v>
      </c>
      <c r="AQ52" s="610">
        <v>39</v>
      </c>
    </row>
    <row r="53" spans="1:43" ht="14.25" customHeight="1">
      <c r="A53" s="594" t="s">
        <v>879</v>
      </c>
      <c r="B53" s="600">
        <v>1329</v>
      </c>
      <c r="C53" s="601">
        <v>6</v>
      </c>
      <c r="D53" s="601" t="s">
        <v>311</v>
      </c>
      <c r="E53" s="602" t="s">
        <v>311</v>
      </c>
      <c r="F53" s="601">
        <v>41</v>
      </c>
      <c r="G53" s="601">
        <v>175</v>
      </c>
      <c r="H53" s="601" t="s">
        <v>311</v>
      </c>
      <c r="I53" s="601">
        <v>2</v>
      </c>
      <c r="J53" s="601">
        <v>50</v>
      </c>
      <c r="K53" s="601">
        <v>207</v>
      </c>
      <c r="L53" s="601">
        <v>15</v>
      </c>
      <c r="M53" s="601">
        <v>49</v>
      </c>
      <c r="N53" s="601">
        <v>11</v>
      </c>
      <c r="O53" s="601">
        <v>128</v>
      </c>
      <c r="P53" s="601">
        <v>69</v>
      </c>
      <c r="Q53" s="601">
        <v>31</v>
      </c>
      <c r="R53" s="601">
        <v>263</v>
      </c>
      <c r="S53" s="601" t="s">
        <v>311</v>
      </c>
      <c r="T53" s="601">
        <v>183</v>
      </c>
      <c r="U53" s="601">
        <v>7</v>
      </c>
      <c r="V53" s="601">
        <v>92</v>
      </c>
      <c r="W53" s="603">
        <v>1081</v>
      </c>
      <c r="X53" s="604">
        <v>3</v>
      </c>
      <c r="Y53" s="604" t="s">
        <v>311</v>
      </c>
      <c r="Z53" s="605" t="s">
        <v>311</v>
      </c>
      <c r="AA53" s="604">
        <v>30</v>
      </c>
      <c r="AB53" s="604">
        <v>150</v>
      </c>
      <c r="AC53" s="604" t="s">
        <v>311</v>
      </c>
      <c r="AD53" s="604">
        <v>1</v>
      </c>
      <c r="AE53" s="604">
        <v>47</v>
      </c>
      <c r="AF53" s="604">
        <v>174</v>
      </c>
      <c r="AG53" s="604">
        <v>15</v>
      </c>
      <c r="AH53" s="604">
        <v>37</v>
      </c>
      <c r="AI53" s="604">
        <v>8</v>
      </c>
      <c r="AJ53" s="604">
        <v>94</v>
      </c>
      <c r="AK53" s="604">
        <v>38</v>
      </c>
      <c r="AL53" s="604">
        <v>22</v>
      </c>
      <c r="AM53" s="604">
        <v>258</v>
      </c>
      <c r="AN53" s="604" t="s">
        <v>311</v>
      </c>
      <c r="AO53" s="604">
        <v>163</v>
      </c>
      <c r="AP53" s="604">
        <v>7</v>
      </c>
      <c r="AQ53" s="604">
        <v>34</v>
      </c>
    </row>
    <row r="54" spans="1:43" ht="14.25" customHeight="1">
      <c r="A54" s="594" t="s">
        <v>880</v>
      </c>
      <c r="B54" s="600">
        <v>1173</v>
      </c>
      <c r="C54" s="601">
        <v>3</v>
      </c>
      <c r="D54" s="601" t="s">
        <v>311</v>
      </c>
      <c r="E54" s="602" t="s">
        <v>311</v>
      </c>
      <c r="F54" s="601">
        <v>31</v>
      </c>
      <c r="G54" s="601">
        <v>117</v>
      </c>
      <c r="H54" s="601" t="s">
        <v>311</v>
      </c>
      <c r="I54" s="601" t="s">
        <v>311</v>
      </c>
      <c r="J54" s="601">
        <v>32</v>
      </c>
      <c r="K54" s="601">
        <v>136</v>
      </c>
      <c r="L54" s="601">
        <v>9</v>
      </c>
      <c r="M54" s="601">
        <v>49</v>
      </c>
      <c r="N54" s="601">
        <v>7</v>
      </c>
      <c r="O54" s="601">
        <v>147</v>
      </c>
      <c r="P54" s="601">
        <v>51</v>
      </c>
      <c r="Q54" s="601">
        <v>13</v>
      </c>
      <c r="R54" s="601">
        <v>197</v>
      </c>
      <c r="S54" s="601">
        <v>1</v>
      </c>
      <c r="T54" s="601">
        <v>228</v>
      </c>
      <c r="U54" s="601">
        <v>3</v>
      </c>
      <c r="V54" s="601">
        <v>149</v>
      </c>
      <c r="W54" s="603">
        <v>819</v>
      </c>
      <c r="X54" s="604">
        <v>1</v>
      </c>
      <c r="Y54" s="604" t="s">
        <v>311</v>
      </c>
      <c r="Z54" s="605" t="s">
        <v>311</v>
      </c>
      <c r="AA54" s="604">
        <v>23</v>
      </c>
      <c r="AB54" s="604">
        <v>88</v>
      </c>
      <c r="AC54" s="604" t="s">
        <v>311</v>
      </c>
      <c r="AD54" s="604" t="s">
        <v>311</v>
      </c>
      <c r="AE54" s="604">
        <v>30</v>
      </c>
      <c r="AF54" s="604">
        <v>91</v>
      </c>
      <c r="AG54" s="604">
        <v>8</v>
      </c>
      <c r="AH54" s="604">
        <v>36</v>
      </c>
      <c r="AI54" s="604">
        <v>4</v>
      </c>
      <c r="AJ54" s="604">
        <v>86</v>
      </c>
      <c r="AK54" s="604">
        <v>21</v>
      </c>
      <c r="AL54" s="604">
        <v>10</v>
      </c>
      <c r="AM54" s="604">
        <v>190</v>
      </c>
      <c r="AN54" s="604">
        <v>1</v>
      </c>
      <c r="AO54" s="604">
        <v>179</v>
      </c>
      <c r="AP54" s="604">
        <v>3</v>
      </c>
      <c r="AQ54" s="604">
        <v>48</v>
      </c>
    </row>
    <row r="55" spans="1:43" ht="14.25" customHeight="1">
      <c r="A55" s="594" t="s">
        <v>881</v>
      </c>
      <c r="B55" s="600">
        <v>537</v>
      </c>
      <c r="C55" s="601">
        <v>2</v>
      </c>
      <c r="D55" s="601" t="s">
        <v>311</v>
      </c>
      <c r="E55" s="602" t="s">
        <v>311</v>
      </c>
      <c r="F55" s="601">
        <v>19</v>
      </c>
      <c r="G55" s="601">
        <v>55</v>
      </c>
      <c r="H55" s="601" t="s">
        <v>311</v>
      </c>
      <c r="I55" s="601">
        <v>1</v>
      </c>
      <c r="J55" s="601">
        <v>8</v>
      </c>
      <c r="K55" s="601">
        <v>54</v>
      </c>
      <c r="L55" s="601">
        <v>12</v>
      </c>
      <c r="M55" s="601">
        <v>24</v>
      </c>
      <c r="N55" s="601">
        <v>1</v>
      </c>
      <c r="O55" s="601">
        <v>52</v>
      </c>
      <c r="P55" s="601">
        <v>31</v>
      </c>
      <c r="Q55" s="601">
        <v>9</v>
      </c>
      <c r="R55" s="601">
        <v>66</v>
      </c>
      <c r="S55" s="601" t="s">
        <v>311</v>
      </c>
      <c r="T55" s="601">
        <v>93</v>
      </c>
      <c r="U55" s="601" t="s">
        <v>311</v>
      </c>
      <c r="V55" s="601">
        <v>110</v>
      </c>
      <c r="W55" s="603">
        <v>281</v>
      </c>
      <c r="X55" s="604">
        <v>1</v>
      </c>
      <c r="Y55" s="604" t="s">
        <v>311</v>
      </c>
      <c r="Z55" s="605" t="s">
        <v>311</v>
      </c>
      <c r="AA55" s="604">
        <v>16</v>
      </c>
      <c r="AB55" s="604">
        <v>33</v>
      </c>
      <c r="AC55" s="604" t="s">
        <v>311</v>
      </c>
      <c r="AD55" s="604">
        <v>1</v>
      </c>
      <c r="AE55" s="604">
        <v>7</v>
      </c>
      <c r="AF55" s="604">
        <v>22</v>
      </c>
      <c r="AG55" s="604">
        <v>9</v>
      </c>
      <c r="AH55" s="604">
        <v>16</v>
      </c>
      <c r="AI55" s="604" t="s">
        <v>311</v>
      </c>
      <c r="AJ55" s="604">
        <v>17</v>
      </c>
      <c r="AK55" s="604">
        <v>6</v>
      </c>
      <c r="AL55" s="604">
        <v>4</v>
      </c>
      <c r="AM55" s="604">
        <v>63</v>
      </c>
      <c r="AN55" s="604" t="s">
        <v>311</v>
      </c>
      <c r="AO55" s="604">
        <v>64</v>
      </c>
      <c r="AP55" s="604" t="s">
        <v>311</v>
      </c>
      <c r="AQ55" s="604">
        <v>22</v>
      </c>
    </row>
    <row r="56" spans="1:43" ht="14.25" customHeight="1">
      <c r="A56" s="594" t="s">
        <v>882</v>
      </c>
      <c r="B56" s="600">
        <v>198</v>
      </c>
      <c r="C56" s="601" t="s">
        <v>311</v>
      </c>
      <c r="D56" s="601" t="s">
        <v>311</v>
      </c>
      <c r="E56" s="602" t="s">
        <v>311</v>
      </c>
      <c r="F56" s="601">
        <v>6</v>
      </c>
      <c r="G56" s="601">
        <v>15</v>
      </c>
      <c r="H56" s="601" t="s">
        <v>311</v>
      </c>
      <c r="I56" s="601">
        <v>1</v>
      </c>
      <c r="J56" s="601">
        <v>2</v>
      </c>
      <c r="K56" s="601">
        <v>29</v>
      </c>
      <c r="L56" s="601">
        <v>1</v>
      </c>
      <c r="M56" s="601">
        <v>26</v>
      </c>
      <c r="N56" s="601">
        <v>1</v>
      </c>
      <c r="O56" s="601">
        <v>11</v>
      </c>
      <c r="P56" s="601">
        <v>17</v>
      </c>
      <c r="Q56" s="601">
        <v>2</v>
      </c>
      <c r="R56" s="601">
        <v>13</v>
      </c>
      <c r="S56" s="601" t="s">
        <v>311</v>
      </c>
      <c r="T56" s="601">
        <v>22</v>
      </c>
      <c r="U56" s="601" t="s">
        <v>311</v>
      </c>
      <c r="V56" s="601">
        <v>52</v>
      </c>
      <c r="W56" s="603">
        <v>100</v>
      </c>
      <c r="X56" s="604" t="s">
        <v>311</v>
      </c>
      <c r="Y56" s="604" t="s">
        <v>311</v>
      </c>
      <c r="Z56" s="605" t="s">
        <v>311</v>
      </c>
      <c r="AA56" s="605">
        <v>6</v>
      </c>
      <c r="AB56" s="604">
        <v>14</v>
      </c>
      <c r="AC56" s="604" t="s">
        <v>311</v>
      </c>
      <c r="AD56" s="604">
        <v>1</v>
      </c>
      <c r="AE56" s="604">
        <v>2</v>
      </c>
      <c r="AF56" s="604">
        <v>12</v>
      </c>
      <c r="AG56" s="604">
        <v>1</v>
      </c>
      <c r="AH56" s="604">
        <v>19</v>
      </c>
      <c r="AI56" s="604">
        <v>1</v>
      </c>
      <c r="AJ56" s="604">
        <v>3</v>
      </c>
      <c r="AK56" s="604">
        <v>6</v>
      </c>
      <c r="AL56" s="604" t="s">
        <v>311</v>
      </c>
      <c r="AM56" s="604">
        <v>12</v>
      </c>
      <c r="AN56" s="604" t="s">
        <v>311</v>
      </c>
      <c r="AO56" s="604">
        <v>12</v>
      </c>
      <c r="AP56" s="604" t="s">
        <v>311</v>
      </c>
      <c r="AQ56" s="604">
        <v>11</v>
      </c>
    </row>
    <row r="57" spans="1:43" ht="14.25" customHeight="1" thickBot="1">
      <c r="A57" s="620" t="s">
        <v>883</v>
      </c>
      <c r="B57" s="621">
        <v>91</v>
      </c>
      <c r="C57" s="622">
        <v>2</v>
      </c>
      <c r="D57" s="622" t="s">
        <v>311</v>
      </c>
      <c r="E57" s="622" t="s">
        <v>311</v>
      </c>
      <c r="F57" s="622">
        <v>3</v>
      </c>
      <c r="G57" s="622">
        <v>3</v>
      </c>
      <c r="H57" s="622" t="s">
        <v>311</v>
      </c>
      <c r="I57" s="622" t="s">
        <v>311</v>
      </c>
      <c r="J57" s="622">
        <v>4</v>
      </c>
      <c r="K57" s="622">
        <v>5</v>
      </c>
      <c r="L57" s="622" t="s">
        <v>311</v>
      </c>
      <c r="M57" s="622">
        <v>16</v>
      </c>
      <c r="N57" s="622" t="s">
        <v>311</v>
      </c>
      <c r="O57" s="622" t="s">
        <v>311</v>
      </c>
      <c r="P57" s="622">
        <v>5</v>
      </c>
      <c r="Q57" s="622">
        <v>5</v>
      </c>
      <c r="R57" s="622">
        <v>3</v>
      </c>
      <c r="S57" s="622" t="s">
        <v>311</v>
      </c>
      <c r="T57" s="622">
        <v>3</v>
      </c>
      <c r="U57" s="622" t="s">
        <v>311</v>
      </c>
      <c r="V57" s="622">
        <v>42</v>
      </c>
      <c r="W57" s="623">
        <v>24</v>
      </c>
      <c r="X57" s="624" t="s">
        <v>311</v>
      </c>
      <c r="Y57" s="624" t="s">
        <v>311</v>
      </c>
      <c r="Z57" s="623" t="s">
        <v>311</v>
      </c>
      <c r="AA57" s="623">
        <v>2</v>
      </c>
      <c r="AB57" s="624">
        <v>2</v>
      </c>
      <c r="AC57" s="624" t="s">
        <v>311</v>
      </c>
      <c r="AD57" s="624" t="s">
        <v>311</v>
      </c>
      <c r="AE57" s="624">
        <v>4</v>
      </c>
      <c r="AF57" s="624" t="s">
        <v>311</v>
      </c>
      <c r="AG57" s="624" t="s">
        <v>311</v>
      </c>
      <c r="AH57" s="624">
        <v>4</v>
      </c>
      <c r="AI57" s="624" t="s">
        <v>311</v>
      </c>
      <c r="AJ57" s="624" t="s">
        <v>311</v>
      </c>
      <c r="AK57" s="624" t="s">
        <v>311</v>
      </c>
      <c r="AL57" s="624">
        <v>2</v>
      </c>
      <c r="AM57" s="624">
        <v>3</v>
      </c>
      <c r="AN57" s="624" t="s">
        <v>311</v>
      </c>
      <c r="AO57" s="624">
        <v>3</v>
      </c>
      <c r="AP57" s="624" t="s">
        <v>311</v>
      </c>
      <c r="AQ57" s="624">
        <v>4</v>
      </c>
    </row>
    <row r="58" spans="1:43" s="378" customFormat="1" ht="12.75" customHeight="1">
      <c r="A58" s="594" t="s">
        <v>360</v>
      </c>
      <c r="B58" s="479"/>
      <c r="W58" s="479"/>
      <c r="AQ58" s="209"/>
    </row>
  </sheetData>
  <mergeCells count="48">
    <mergeCell ref="AQ6:AQ9"/>
    <mergeCell ref="A7:A9"/>
    <mergeCell ref="AK6:AK9"/>
    <mergeCell ref="AL6:AL9"/>
    <mergeCell ref="AM6:AM9"/>
    <mergeCell ref="AN6:AN9"/>
    <mergeCell ref="AO6:AO9"/>
    <mergeCell ref="AP6:AP9"/>
    <mergeCell ref="AE6:AE9"/>
    <mergeCell ref="AF6:AF9"/>
    <mergeCell ref="AG6:AG9"/>
    <mergeCell ref="AH6:AH9"/>
    <mergeCell ref="AI6:AI9"/>
    <mergeCell ref="AJ6:AJ9"/>
    <mergeCell ref="Y6:Y9"/>
    <mergeCell ref="Z6:Z9"/>
    <mergeCell ref="Q6:Q9"/>
    <mergeCell ref="AA6:AA9"/>
    <mergeCell ref="AB6:AB9"/>
    <mergeCell ref="AC6:AC9"/>
    <mergeCell ref="AD6:AD9"/>
    <mergeCell ref="S6:S9"/>
    <mergeCell ref="T6:T9"/>
    <mergeCell ref="U6:U9"/>
    <mergeCell ref="V6:V9"/>
    <mergeCell ref="W6:W9"/>
    <mergeCell ref="X6:X9"/>
    <mergeCell ref="L6:L9"/>
    <mergeCell ref="M6:M9"/>
    <mergeCell ref="N6:N9"/>
    <mergeCell ref="O6:O9"/>
    <mergeCell ref="P6:P9"/>
    <mergeCell ref="A1:AQ1"/>
    <mergeCell ref="A3:AQ3"/>
    <mergeCell ref="A5:A6"/>
    <mergeCell ref="B5:V5"/>
    <mergeCell ref="W5:AQ5"/>
    <mergeCell ref="B6:B9"/>
    <mergeCell ref="C6:C9"/>
    <mergeCell ref="D6:D9"/>
    <mergeCell ref="E6:E9"/>
    <mergeCell ref="F6:F9"/>
    <mergeCell ref="R6:R9"/>
    <mergeCell ref="G6:G9"/>
    <mergeCell ref="H6:H9"/>
    <mergeCell ref="I6:I9"/>
    <mergeCell ref="J6:J9"/>
    <mergeCell ref="K6:K9"/>
  </mergeCells>
  <phoneticPr fontId="2"/>
  <pageMargins left="0.59055118110236227" right="0.59055118110236227" top="0.98425196850393704" bottom="0.78740157480314965" header="0.51181102362204722" footer="0.51181102362204722"/>
  <pageSetup paperSize="9" scale="46" firstPageNumber="46" orientation="portrait" useFirstPageNumber="1" r:id="rId1"/>
  <headerFooter alignWithMargins="0">
    <evenHeader>&amp;R&amp;10〔3〕国勢調査　&amp;P</even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64"/>
  <sheetViews>
    <sheetView view="pageBreakPreview" zoomScale="90" zoomScaleNormal="110" zoomScaleSheetLayoutView="90" workbookViewId="0">
      <selection activeCell="J53" sqref="J53"/>
    </sheetView>
  </sheetViews>
  <sheetFormatPr defaultRowHeight="12"/>
  <cols>
    <col min="1" max="1" width="3.75" style="378" customWidth="1"/>
    <col min="2" max="2" width="7.375" style="378" customWidth="1"/>
    <col min="3" max="3" width="7.375" style="479" customWidth="1"/>
    <col min="4" max="4" width="7.375" style="378" customWidth="1"/>
    <col min="5" max="5" width="6.625" style="378" customWidth="1"/>
    <col min="6" max="6" width="7.375" style="378" customWidth="1"/>
    <col min="7" max="7" width="6.625" style="378" customWidth="1"/>
    <col min="8" max="10" width="7.375" style="378" customWidth="1"/>
    <col min="11" max="11" width="6.625" style="378" customWidth="1"/>
    <col min="12" max="13" width="7.375" style="378" customWidth="1"/>
    <col min="14" max="14" width="6.625" style="378" customWidth="1"/>
    <col min="15" max="21" width="7.375" style="378" customWidth="1"/>
    <col min="22" max="22" width="6.625" style="378" customWidth="1"/>
    <col min="23" max="24" width="7.375" style="378" customWidth="1"/>
    <col min="25" max="254" width="9" style="378"/>
    <col min="255" max="255" width="3.75" style="378" customWidth="1"/>
    <col min="256" max="256" width="7.875" style="378" customWidth="1"/>
    <col min="257" max="275" width="7.375" style="378" customWidth="1"/>
    <col min="276" max="510" width="9" style="378"/>
    <col min="511" max="511" width="3.75" style="378" customWidth="1"/>
    <col min="512" max="512" width="7.875" style="378" customWidth="1"/>
    <col min="513" max="531" width="7.375" style="378" customWidth="1"/>
    <col min="532" max="766" width="9" style="378"/>
    <col min="767" max="767" width="3.75" style="378" customWidth="1"/>
    <col min="768" max="768" width="7.875" style="378" customWidth="1"/>
    <col min="769" max="787" width="7.375" style="378" customWidth="1"/>
    <col min="788" max="1022" width="9" style="378"/>
    <col min="1023" max="1023" width="3.75" style="378" customWidth="1"/>
    <col min="1024" max="1024" width="7.875" style="378" customWidth="1"/>
    <col min="1025" max="1043" width="7.375" style="378" customWidth="1"/>
    <col min="1044" max="1278" width="9" style="378"/>
    <col min="1279" max="1279" width="3.75" style="378" customWidth="1"/>
    <col min="1280" max="1280" width="7.875" style="378" customWidth="1"/>
    <col min="1281" max="1299" width="7.375" style="378" customWidth="1"/>
    <col min="1300" max="1534" width="9" style="378"/>
    <col min="1535" max="1535" width="3.75" style="378" customWidth="1"/>
    <col min="1536" max="1536" width="7.875" style="378" customWidth="1"/>
    <col min="1537" max="1555" width="7.375" style="378" customWidth="1"/>
    <col min="1556" max="1790" width="9" style="378"/>
    <col min="1791" max="1791" width="3.75" style="378" customWidth="1"/>
    <col min="1792" max="1792" width="7.875" style="378" customWidth="1"/>
    <col min="1793" max="1811" width="7.375" style="378" customWidth="1"/>
    <col min="1812" max="2046" width="9" style="378"/>
    <col min="2047" max="2047" width="3.75" style="378" customWidth="1"/>
    <col min="2048" max="2048" width="7.875" style="378" customWidth="1"/>
    <col min="2049" max="2067" width="7.375" style="378" customWidth="1"/>
    <col min="2068" max="2302" width="9" style="378"/>
    <col min="2303" max="2303" width="3.75" style="378" customWidth="1"/>
    <col min="2304" max="2304" width="7.875" style="378" customWidth="1"/>
    <col min="2305" max="2323" width="7.375" style="378" customWidth="1"/>
    <col min="2324" max="2558" width="9" style="378"/>
    <col min="2559" max="2559" width="3.75" style="378" customWidth="1"/>
    <col min="2560" max="2560" width="7.875" style="378" customWidth="1"/>
    <col min="2561" max="2579" width="7.375" style="378" customWidth="1"/>
    <col min="2580" max="2814" width="9" style="378"/>
    <col min="2815" max="2815" width="3.75" style="378" customWidth="1"/>
    <col min="2816" max="2816" width="7.875" style="378" customWidth="1"/>
    <col min="2817" max="2835" width="7.375" style="378" customWidth="1"/>
    <col min="2836" max="3070" width="9" style="378"/>
    <col min="3071" max="3071" width="3.75" style="378" customWidth="1"/>
    <col min="3072" max="3072" width="7.875" style="378" customWidth="1"/>
    <col min="3073" max="3091" width="7.375" style="378" customWidth="1"/>
    <col min="3092" max="3326" width="9" style="378"/>
    <col min="3327" max="3327" width="3.75" style="378" customWidth="1"/>
    <col min="3328" max="3328" width="7.875" style="378" customWidth="1"/>
    <col min="3329" max="3347" width="7.375" style="378" customWidth="1"/>
    <col min="3348" max="3582" width="9" style="378"/>
    <col min="3583" max="3583" width="3.75" style="378" customWidth="1"/>
    <col min="3584" max="3584" width="7.875" style="378" customWidth="1"/>
    <col min="3585" max="3603" width="7.375" style="378" customWidth="1"/>
    <col min="3604" max="3838" width="9" style="378"/>
    <col min="3839" max="3839" width="3.75" style="378" customWidth="1"/>
    <col min="3840" max="3840" width="7.875" style="378" customWidth="1"/>
    <col min="3841" max="3859" width="7.375" style="378" customWidth="1"/>
    <col min="3860" max="4094" width="9" style="378"/>
    <col min="4095" max="4095" width="3.75" style="378" customWidth="1"/>
    <col min="4096" max="4096" width="7.875" style="378" customWidth="1"/>
    <col min="4097" max="4115" width="7.375" style="378" customWidth="1"/>
    <col min="4116" max="4350" width="9" style="378"/>
    <col min="4351" max="4351" width="3.75" style="378" customWidth="1"/>
    <col min="4352" max="4352" width="7.875" style="378" customWidth="1"/>
    <col min="4353" max="4371" width="7.375" style="378" customWidth="1"/>
    <col min="4372" max="4606" width="9" style="378"/>
    <col min="4607" max="4607" width="3.75" style="378" customWidth="1"/>
    <col min="4608" max="4608" width="7.875" style="378" customWidth="1"/>
    <col min="4609" max="4627" width="7.375" style="378" customWidth="1"/>
    <col min="4628" max="4862" width="9" style="378"/>
    <col min="4863" max="4863" width="3.75" style="378" customWidth="1"/>
    <col min="4864" max="4864" width="7.875" style="378" customWidth="1"/>
    <col min="4865" max="4883" width="7.375" style="378" customWidth="1"/>
    <col min="4884" max="5118" width="9" style="378"/>
    <col min="5119" max="5119" width="3.75" style="378" customWidth="1"/>
    <col min="5120" max="5120" width="7.875" style="378" customWidth="1"/>
    <col min="5121" max="5139" width="7.375" style="378" customWidth="1"/>
    <col min="5140" max="5374" width="9" style="378"/>
    <col min="5375" max="5375" width="3.75" style="378" customWidth="1"/>
    <col min="5376" max="5376" width="7.875" style="378" customWidth="1"/>
    <col min="5377" max="5395" width="7.375" style="378" customWidth="1"/>
    <col min="5396" max="5630" width="9" style="378"/>
    <col min="5631" max="5631" width="3.75" style="378" customWidth="1"/>
    <col min="5632" max="5632" width="7.875" style="378" customWidth="1"/>
    <col min="5633" max="5651" width="7.375" style="378" customWidth="1"/>
    <col min="5652" max="5886" width="9" style="378"/>
    <col min="5887" max="5887" width="3.75" style="378" customWidth="1"/>
    <col min="5888" max="5888" width="7.875" style="378" customWidth="1"/>
    <col min="5889" max="5907" width="7.375" style="378" customWidth="1"/>
    <col min="5908" max="6142" width="9" style="378"/>
    <col min="6143" max="6143" width="3.75" style="378" customWidth="1"/>
    <col min="6144" max="6144" width="7.875" style="378" customWidth="1"/>
    <col min="6145" max="6163" width="7.375" style="378" customWidth="1"/>
    <col min="6164" max="6398" width="9" style="378"/>
    <col min="6399" max="6399" width="3.75" style="378" customWidth="1"/>
    <col min="6400" max="6400" width="7.875" style="378" customWidth="1"/>
    <col min="6401" max="6419" width="7.375" style="378" customWidth="1"/>
    <col min="6420" max="6654" width="9" style="378"/>
    <col min="6655" max="6655" width="3.75" style="378" customWidth="1"/>
    <col min="6656" max="6656" width="7.875" style="378" customWidth="1"/>
    <col min="6657" max="6675" width="7.375" style="378" customWidth="1"/>
    <col min="6676" max="6910" width="9" style="378"/>
    <col min="6911" max="6911" width="3.75" style="378" customWidth="1"/>
    <col min="6912" max="6912" width="7.875" style="378" customWidth="1"/>
    <col min="6913" max="6931" width="7.375" style="378" customWidth="1"/>
    <col min="6932" max="7166" width="9" style="378"/>
    <col min="7167" max="7167" width="3.75" style="378" customWidth="1"/>
    <col min="7168" max="7168" width="7.875" style="378" customWidth="1"/>
    <col min="7169" max="7187" width="7.375" style="378" customWidth="1"/>
    <col min="7188" max="7422" width="9" style="378"/>
    <col min="7423" max="7423" width="3.75" style="378" customWidth="1"/>
    <col min="7424" max="7424" width="7.875" style="378" customWidth="1"/>
    <col min="7425" max="7443" width="7.375" style="378" customWidth="1"/>
    <col min="7444" max="7678" width="9" style="378"/>
    <col min="7679" max="7679" width="3.75" style="378" customWidth="1"/>
    <col min="7680" max="7680" width="7.875" style="378" customWidth="1"/>
    <col min="7681" max="7699" width="7.375" style="378" customWidth="1"/>
    <col min="7700" max="7934" width="9" style="378"/>
    <col min="7935" max="7935" width="3.75" style="378" customWidth="1"/>
    <col min="7936" max="7936" width="7.875" style="378" customWidth="1"/>
    <col min="7937" max="7955" width="7.375" style="378" customWidth="1"/>
    <col min="7956" max="8190" width="9" style="378"/>
    <col min="8191" max="8191" width="3.75" style="378" customWidth="1"/>
    <col min="8192" max="8192" width="7.875" style="378" customWidth="1"/>
    <col min="8193" max="8211" width="7.375" style="378" customWidth="1"/>
    <col min="8212" max="8446" width="9" style="378"/>
    <col min="8447" max="8447" width="3.75" style="378" customWidth="1"/>
    <col min="8448" max="8448" width="7.875" style="378" customWidth="1"/>
    <col min="8449" max="8467" width="7.375" style="378" customWidth="1"/>
    <col min="8468" max="8702" width="9" style="378"/>
    <col min="8703" max="8703" width="3.75" style="378" customWidth="1"/>
    <col min="8704" max="8704" width="7.875" style="378" customWidth="1"/>
    <col min="8705" max="8723" width="7.375" style="378" customWidth="1"/>
    <col min="8724" max="8958" width="9" style="378"/>
    <col min="8959" max="8959" width="3.75" style="378" customWidth="1"/>
    <col min="8960" max="8960" width="7.875" style="378" customWidth="1"/>
    <col min="8961" max="8979" width="7.375" style="378" customWidth="1"/>
    <col min="8980" max="9214" width="9" style="378"/>
    <col min="9215" max="9215" width="3.75" style="378" customWidth="1"/>
    <col min="9216" max="9216" width="7.875" style="378" customWidth="1"/>
    <col min="9217" max="9235" width="7.375" style="378" customWidth="1"/>
    <col min="9236" max="9470" width="9" style="378"/>
    <col min="9471" max="9471" width="3.75" style="378" customWidth="1"/>
    <col min="9472" max="9472" width="7.875" style="378" customWidth="1"/>
    <col min="9473" max="9491" width="7.375" style="378" customWidth="1"/>
    <col min="9492" max="9726" width="9" style="378"/>
    <col min="9727" max="9727" width="3.75" style="378" customWidth="1"/>
    <col min="9728" max="9728" width="7.875" style="378" customWidth="1"/>
    <col min="9729" max="9747" width="7.375" style="378" customWidth="1"/>
    <col min="9748" max="9982" width="9" style="378"/>
    <col min="9983" max="9983" width="3.75" style="378" customWidth="1"/>
    <col min="9984" max="9984" width="7.875" style="378" customWidth="1"/>
    <col min="9985" max="10003" width="7.375" style="378" customWidth="1"/>
    <col min="10004" max="10238" width="9" style="378"/>
    <col min="10239" max="10239" width="3.75" style="378" customWidth="1"/>
    <col min="10240" max="10240" width="7.875" style="378" customWidth="1"/>
    <col min="10241" max="10259" width="7.375" style="378" customWidth="1"/>
    <col min="10260" max="10494" width="9" style="378"/>
    <col min="10495" max="10495" width="3.75" style="378" customWidth="1"/>
    <col min="10496" max="10496" width="7.875" style="378" customWidth="1"/>
    <col min="10497" max="10515" width="7.375" style="378" customWidth="1"/>
    <col min="10516" max="10750" width="9" style="378"/>
    <col min="10751" max="10751" width="3.75" style="378" customWidth="1"/>
    <col min="10752" max="10752" width="7.875" style="378" customWidth="1"/>
    <col min="10753" max="10771" width="7.375" style="378" customWidth="1"/>
    <col min="10772" max="11006" width="9" style="378"/>
    <col min="11007" max="11007" width="3.75" style="378" customWidth="1"/>
    <col min="11008" max="11008" width="7.875" style="378" customWidth="1"/>
    <col min="11009" max="11027" width="7.375" style="378" customWidth="1"/>
    <col min="11028" max="11262" width="9" style="378"/>
    <col min="11263" max="11263" width="3.75" style="378" customWidth="1"/>
    <col min="11264" max="11264" width="7.875" style="378" customWidth="1"/>
    <col min="11265" max="11283" width="7.375" style="378" customWidth="1"/>
    <col min="11284" max="11518" width="9" style="378"/>
    <col min="11519" max="11519" width="3.75" style="378" customWidth="1"/>
    <col min="11520" max="11520" width="7.875" style="378" customWidth="1"/>
    <col min="11521" max="11539" width="7.375" style="378" customWidth="1"/>
    <col min="11540" max="11774" width="9" style="378"/>
    <col min="11775" max="11775" width="3.75" style="378" customWidth="1"/>
    <col min="11776" max="11776" width="7.875" style="378" customWidth="1"/>
    <col min="11777" max="11795" width="7.375" style="378" customWidth="1"/>
    <col min="11796" max="12030" width="9" style="378"/>
    <col min="12031" max="12031" width="3.75" style="378" customWidth="1"/>
    <col min="12032" max="12032" width="7.875" style="378" customWidth="1"/>
    <col min="12033" max="12051" width="7.375" style="378" customWidth="1"/>
    <col min="12052" max="12286" width="9" style="378"/>
    <col min="12287" max="12287" width="3.75" style="378" customWidth="1"/>
    <col min="12288" max="12288" width="7.875" style="378" customWidth="1"/>
    <col min="12289" max="12307" width="7.375" style="378" customWidth="1"/>
    <col min="12308" max="12542" width="9" style="378"/>
    <col min="12543" max="12543" width="3.75" style="378" customWidth="1"/>
    <col min="12544" max="12544" width="7.875" style="378" customWidth="1"/>
    <col min="12545" max="12563" width="7.375" style="378" customWidth="1"/>
    <col min="12564" max="12798" width="9" style="378"/>
    <col min="12799" max="12799" width="3.75" style="378" customWidth="1"/>
    <col min="12800" max="12800" width="7.875" style="378" customWidth="1"/>
    <col min="12801" max="12819" width="7.375" style="378" customWidth="1"/>
    <col min="12820" max="13054" width="9" style="378"/>
    <col min="13055" max="13055" width="3.75" style="378" customWidth="1"/>
    <col min="13056" max="13056" width="7.875" style="378" customWidth="1"/>
    <col min="13057" max="13075" width="7.375" style="378" customWidth="1"/>
    <col min="13076" max="13310" width="9" style="378"/>
    <col min="13311" max="13311" width="3.75" style="378" customWidth="1"/>
    <col min="13312" max="13312" width="7.875" style="378" customWidth="1"/>
    <col min="13313" max="13331" width="7.375" style="378" customWidth="1"/>
    <col min="13332" max="13566" width="9" style="378"/>
    <col min="13567" max="13567" width="3.75" style="378" customWidth="1"/>
    <col min="13568" max="13568" width="7.875" style="378" customWidth="1"/>
    <col min="13569" max="13587" width="7.375" style="378" customWidth="1"/>
    <col min="13588" max="13822" width="9" style="378"/>
    <col min="13823" max="13823" width="3.75" style="378" customWidth="1"/>
    <col min="13824" max="13824" width="7.875" style="378" customWidth="1"/>
    <col min="13825" max="13843" width="7.375" style="378" customWidth="1"/>
    <col min="13844" max="14078" width="9" style="378"/>
    <col min="14079" max="14079" width="3.75" style="378" customWidth="1"/>
    <col min="14080" max="14080" width="7.875" style="378" customWidth="1"/>
    <col min="14081" max="14099" width="7.375" style="378" customWidth="1"/>
    <col min="14100" max="14334" width="9" style="378"/>
    <col min="14335" max="14335" width="3.75" style="378" customWidth="1"/>
    <col min="14336" max="14336" width="7.875" style="378" customWidth="1"/>
    <col min="14337" max="14355" width="7.375" style="378" customWidth="1"/>
    <col min="14356" max="14590" width="9" style="378"/>
    <col min="14591" max="14591" width="3.75" style="378" customWidth="1"/>
    <col min="14592" max="14592" width="7.875" style="378" customWidth="1"/>
    <col min="14593" max="14611" width="7.375" style="378" customWidth="1"/>
    <col min="14612" max="14846" width="9" style="378"/>
    <col min="14847" max="14847" width="3.75" style="378" customWidth="1"/>
    <col min="14848" max="14848" width="7.875" style="378" customWidth="1"/>
    <col min="14849" max="14867" width="7.375" style="378" customWidth="1"/>
    <col min="14868" max="15102" width="9" style="378"/>
    <col min="15103" max="15103" width="3.75" style="378" customWidth="1"/>
    <col min="15104" max="15104" width="7.875" style="378" customWidth="1"/>
    <col min="15105" max="15123" width="7.375" style="378" customWidth="1"/>
    <col min="15124" max="15358" width="9" style="378"/>
    <col min="15359" max="15359" width="3.75" style="378" customWidth="1"/>
    <col min="15360" max="15360" width="7.875" style="378" customWidth="1"/>
    <col min="15361" max="15379" width="7.375" style="378" customWidth="1"/>
    <col min="15380" max="15614" width="9" style="378"/>
    <col min="15615" max="15615" width="3.75" style="378" customWidth="1"/>
    <col min="15616" max="15616" width="7.875" style="378" customWidth="1"/>
    <col min="15617" max="15635" width="7.375" style="378" customWidth="1"/>
    <col min="15636" max="15870" width="9" style="378"/>
    <col min="15871" max="15871" width="3.75" style="378" customWidth="1"/>
    <col min="15872" max="15872" width="7.875" style="378" customWidth="1"/>
    <col min="15873" max="15891" width="7.375" style="378" customWidth="1"/>
    <col min="15892" max="16126" width="9" style="378"/>
    <col min="16127" max="16127" width="3.75" style="378" customWidth="1"/>
    <col min="16128" max="16128" width="7.875" style="378" customWidth="1"/>
    <col min="16129" max="16147" width="7.375" style="378" customWidth="1"/>
    <col min="16148" max="16384" width="9" style="378"/>
  </cols>
  <sheetData>
    <row r="1" spans="1:24" ht="18.75"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626" t="s">
        <v>886</v>
      </c>
      <c r="M1" s="376" t="s">
        <v>887</v>
      </c>
      <c r="N1" s="376"/>
      <c r="O1" s="376"/>
      <c r="P1" s="376"/>
      <c r="Q1" s="376"/>
      <c r="R1" s="376"/>
      <c r="S1" s="376"/>
      <c r="T1" s="376"/>
      <c r="U1" s="376"/>
    </row>
    <row r="2" spans="1:24" ht="12.75" thickBot="1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222" t="s">
        <v>888</v>
      </c>
      <c r="M2" s="473" t="s">
        <v>889</v>
      </c>
      <c r="N2" s="473"/>
      <c r="O2" s="473"/>
      <c r="P2" s="473"/>
      <c r="Q2" s="473"/>
      <c r="R2" s="473"/>
      <c r="S2" s="473"/>
      <c r="T2" s="473"/>
      <c r="U2" s="473"/>
    </row>
    <row r="3" spans="1:24" s="591" customFormat="1" ht="11.25" customHeight="1">
      <c r="A3" s="627"/>
      <c r="B3" s="627"/>
      <c r="C3" s="1154" t="s">
        <v>890</v>
      </c>
      <c r="D3" s="1155"/>
      <c r="E3" s="1155"/>
      <c r="F3" s="1155"/>
      <c r="G3" s="1155"/>
      <c r="H3" s="1155"/>
      <c r="I3" s="1155"/>
      <c r="J3" s="1156"/>
      <c r="K3" s="1154" t="s">
        <v>891</v>
      </c>
      <c r="L3" s="1155"/>
      <c r="M3" s="1155"/>
      <c r="N3" s="1155"/>
      <c r="O3" s="1155"/>
      <c r="P3" s="1155"/>
      <c r="Q3" s="1155"/>
      <c r="R3" s="1156"/>
      <c r="S3" s="1154" t="s">
        <v>892</v>
      </c>
      <c r="T3" s="1155"/>
      <c r="U3" s="1156"/>
      <c r="V3" s="1154" t="s">
        <v>893</v>
      </c>
      <c r="W3" s="1155"/>
      <c r="X3" s="1155"/>
    </row>
    <row r="4" spans="1:24" s="591" customFormat="1" ht="10.5" customHeight="1">
      <c r="A4" s="1122" t="s">
        <v>845</v>
      </c>
      <c r="B4" s="1157"/>
      <c r="C4" s="1158" t="s">
        <v>894</v>
      </c>
      <c r="D4" s="1158" t="s">
        <v>895</v>
      </c>
      <c r="E4" s="1158" t="s">
        <v>896</v>
      </c>
      <c r="F4" s="1158" t="s">
        <v>897</v>
      </c>
      <c r="G4" s="1163" t="s">
        <v>898</v>
      </c>
      <c r="H4" s="1164"/>
      <c r="I4" s="1164"/>
      <c r="J4" s="1165"/>
      <c r="K4" s="1169" t="s">
        <v>264</v>
      </c>
      <c r="L4" s="1178"/>
      <c r="M4" s="1178"/>
      <c r="N4" s="1178"/>
      <c r="O4" s="1178"/>
      <c r="P4" s="1178"/>
      <c r="Q4" s="1178"/>
      <c r="R4" s="1179"/>
      <c r="S4" s="1166" t="s">
        <v>899</v>
      </c>
      <c r="T4" s="628"/>
      <c r="U4" s="629"/>
      <c r="V4" s="1169" t="s">
        <v>264</v>
      </c>
      <c r="W4" s="630"/>
      <c r="X4" s="630"/>
    </row>
    <row r="5" spans="1:24" s="591" customFormat="1" ht="10.5" customHeight="1">
      <c r="A5" s="1122"/>
      <c r="B5" s="1157"/>
      <c r="C5" s="1159"/>
      <c r="D5" s="1161"/>
      <c r="E5" s="1161"/>
      <c r="F5" s="1161"/>
      <c r="G5" s="1172" t="s">
        <v>264</v>
      </c>
      <c r="H5" s="1174" t="s">
        <v>900</v>
      </c>
      <c r="I5" s="1174" t="s">
        <v>901</v>
      </c>
      <c r="J5" s="1174" t="s">
        <v>902</v>
      </c>
      <c r="K5" s="1159"/>
      <c r="L5" s="631"/>
      <c r="M5" s="631"/>
      <c r="N5" s="1163" t="s">
        <v>903</v>
      </c>
      <c r="O5" s="1164"/>
      <c r="P5" s="1164"/>
      <c r="Q5" s="1165"/>
      <c r="R5" s="1176" t="s">
        <v>904</v>
      </c>
      <c r="S5" s="1167"/>
      <c r="T5" s="631" t="s">
        <v>905</v>
      </c>
      <c r="U5" s="631" t="s">
        <v>905</v>
      </c>
      <c r="V5" s="1170"/>
      <c r="W5" s="631" t="s">
        <v>905</v>
      </c>
      <c r="X5" s="632" t="s">
        <v>905</v>
      </c>
    </row>
    <row r="6" spans="1:24" s="591" customFormat="1" ht="10.5" customHeight="1">
      <c r="A6" s="1122" t="s">
        <v>868</v>
      </c>
      <c r="B6" s="1157"/>
      <c r="C6" s="1159"/>
      <c r="D6" s="1161"/>
      <c r="E6" s="1161"/>
      <c r="F6" s="1161"/>
      <c r="G6" s="1172"/>
      <c r="H6" s="1174"/>
      <c r="I6" s="1174"/>
      <c r="J6" s="1174"/>
      <c r="K6" s="1159"/>
      <c r="L6" s="633" t="s">
        <v>906</v>
      </c>
      <c r="M6" s="633" t="s">
        <v>907</v>
      </c>
      <c r="N6" s="1172" t="s">
        <v>264</v>
      </c>
      <c r="O6" s="633" t="s">
        <v>908</v>
      </c>
      <c r="P6" s="633" t="s">
        <v>909</v>
      </c>
      <c r="Q6" s="634" t="s">
        <v>910</v>
      </c>
      <c r="R6" s="1159"/>
      <c r="S6" s="1167"/>
      <c r="T6" s="633" t="s">
        <v>908</v>
      </c>
      <c r="U6" s="633" t="s">
        <v>911</v>
      </c>
      <c r="V6" s="1170"/>
      <c r="W6" s="633" t="s">
        <v>908</v>
      </c>
      <c r="X6" s="635" t="s">
        <v>911</v>
      </c>
    </row>
    <row r="7" spans="1:24" s="591" customFormat="1" ht="10.5" customHeight="1">
      <c r="A7" s="625"/>
      <c r="B7" s="636"/>
      <c r="C7" s="1159"/>
      <c r="D7" s="1161"/>
      <c r="E7" s="1161"/>
      <c r="F7" s="1161"/>
      <c r="G7" s="1172"/>
      <c r="H7" s="1174"/>
      <c r="I7" s="1174"/>
      <c r="J7" s="1174"/>
      <c r="K7" s="1159"/>
      <c r="L7" s="633" t="s">
        <v>912</v>
      </c>
      <c r="M7" s="633" t="s">
        <v>913</v>
      </c>
      <c r="N7" s="1172"/>
      <c r="O7" s="633" t="s">
        <v>914</v>
      </c>
      <c r="P7" s="633" t="s">
        <v>912</v>
      </c>
      <c r="Q7" s="637" t="s">
        <v>915</v>
      </c>
      <c r="R7" s="1159"/>
      <c r="S7" s="1167"/>
      <c r="T7" s="633" t="s">
        <v>916</v>
      </c>
      <c r="U7" s="633" t="s">
        <v>917</v>
      </c>
      <c r="V7" s="1170"/>
      <c r="W7" s="633" t="s">
        <v>916</v>
      </c>
      <c r="X7" s="635" t="s">
        <v>917</v>
      </c>
    </row>
    <row r="8" spans="1:24" s="591" customFormat="1" ht="10.5" customHeight="1">
      <c r="A8" s="638"/>
      <c r="B8" s="638"/>
      <c r="C8" s="1160"/>
      <c r="D8" s="1162"/>
      <c r="E8" s="1162"/>
      <c r="F8" s="1162"/>
      <c r="G8" s="1173"/>
      <c r="H8" s="1175"/>
      <c r="I8" s="1175"/>
      <c r="J8" s="1175"/>
      <c r="K8" s="1160"/>
      <c r="L8" s="639"/>
      <c r="M8" s="639" t="s">
        <v>912</v>
      </c>
      <c r="N8" s="1173"/>
      <c r="O8" s="639" t="s">
        <v>912</v>
      </c>
      <c r="P8" s="639"/>
      <c r="Q8" s="640" t="s">
        <v>918</v>
      </c>
      <c r="R8" s="1160"/>
      <c r="S8" s="1168"/>
      <c r="T8" s="639" t="s">
        <v>917</v>
      </c>
      <c r="U8" s="639"/>
      <c r="V8" s="1171"/>
      <c r="W8" s="639" t="s">
        <v>917</v>
      </c>
      <c r="X8" s="641"/>
    </row>
    <row r="9" spans="1:24" s="644" customFormat="1" ht="14.25" customHeight="1">
      <c r="A9" s="1177" t="s">
        <v>264</v>
      </c>
      <c r="B9" s="1177"/>
      <c r="C9" s="642">
        <v>119764</v>
      </c>
      <c r="D9" s="643">
        <v>35457</v>
      </c>
      <c r="E9" s="643">
        <v>3598</v>
      </c>
      <c r="F9" s="643">
        <v>22047</v>
      </c>
      <c r="G9" s="643">
        <v>30983</v>
      </c>
      <c r="H9" s="643">
        <v>27416</v>
      </c>
      <c r="I9" s="643">
        <v>2308</v>
      </c>
      <c r="J9" s="643">
        <v>1259</v>
      </c>
      <c r="K9" s="643">
        <v>50237</v>
      </c>
      <c r="L9" s="643">
        <v>3598</v>
      </c>
      <c r="M9" s="643">
        <v>16418</v>
      </c>
      <c r="N9" s="643">
        <v>27500</v>
      </c>
      <c r="O9" s="643">
        <v>24477</v>
      </c>
      <c r="P9" s="643">
        <v>1899</v>
      </c>
      <c r="Q9" s="643">
        <v>1124</v>
      </c>
      <c r="R9" s="643">
        <v>2721</v>
      </c>
      <c r="S9" s="643">
        <v>129495</v>
      </c>
      <c r="T9" s="643">
        <v>33883</v>
      </c>
      <c r="U9" s="643">
        <v>5572</v>
      </c>
      <c r="V9" s="643">
        <v>62628</v>
      </c>
      <c r="W9" s="643">
        <v>33226</v>
      </c>
      <c r="X9" s="643">
        <v>5541</v>
      </c>
    </row>
    <row r="10" spans="1:24" s="650" customFormat="1" ht="13.5" customHeight="1">
      <c r="A10" s="645"/>
      <c r="B10" s="646" t="s">
        <v>919</v>
      </c>
      <c r="C10" s="647">
        <v>11764</v>
      </c>
      <c r="D10" s="648">
        <v>4656</v>
      </c>
      <c r="E10" s="649" t="s">
        <v>311</v>
      </c>
      <c r="F10" s="648">
        <v>4837</v>
      </c>
      <c r="G10" s="648">
        <v>316</v>
      </c>
      <c r="H10" s="648">
        <v>292</v>
      </c>
      <c r="I10" s="648">
        <v>14</v>
      </c>
      <c r="J10" s="648">
        <v>10</v>
      </c>
      <c r="K10" s="648" t="s">
        <v>311</v>
      </c>
      <c r="L10" s="648" t="s">
        <v>311</v>
      </c>
      <c r="M10" s="648" t="s">
        <v>311</v>
      </c>
      <c r="N10" s="648" t="s">
        <v>311</v>
      </c>
      <c r="O10" s="648" t="s">
        <v>311</v>
      </c>
      <c r="P10" s="648" t="s">
        <v>311</v>
      </c>
      <c r="Q10" s="648" t="s">
        <v>311</v>
      </c>
      <c r="R10" s="648" t="s">
        <v>311</v>
      </c>
      <c r="S10" s="648">
        <v>11480</v>
      </c>
      <c r="T10" s="648">
        <v>21</v>
      </c>
      <c r="U10" s="648">
        <v>1</v>
      </c>
      <c r="V10" s="648" t="s">
        <v>311</v>
      </c>
      <c r="W10" s="648" t="s">
        <v>311</v>
      </c>
      <c r="X10" s="648" t="s">
        <v>311</v>
      </c>
    </row>
    <row r="11" spans="1:24" s="650" customFormat="1" ht="13.5" customHeight="1">
      <c r="B11" s="650" t="s">
        <v>869</v>
      </c>
      <c r="C11" s="647">
        <v>5431</v>
      </c>
      <c r="D11" s="648">
        <v>204</v>
      </c>
      <c r="E11" s="648">
        <v>17</v>
      </c>
      <c r="F11" s="648">
        <v>1118</v>
      </c>
      <c r="G11" s="648">
        <v>2766</v>
      </c>
      <c r="H11" s="648">
        <v>2504</v>
      </c>
      <c r="I11" s="648">
        <v>189</v>
      </c>
      <c r="J11" s="648">
        <v>73</v>
      </c>
      <c r="K11" s="648">
        <v>880</v>
      </c>
      <c r="L11" s="648">
        <v>17</v>
      </c>
      <c r="M11" s="648">
        <v>381</v>
      </c>
      <c r="N11" s="648">
        <v>449</v>
      </c>
      <c r="O11" s="648">
        <v>409</v>
      </c>
      <c r="P11" s="648">
        <v>30</v>
      </c>
      <c r="Q11" s="648">
        <v>10</v>
      </c>
      <c r="R11" s="648">
        <v>33</v>
      </c>
      <c r="S11" s="648">
        <v>3649</v>
      </c>
      <c r="T11" s="648">
        <v>885</v>
      </c>
      <c r="U11" s="648">
        <v>26</v>
      </c>
      <c r="V11" s="648">
        <v>737</v>
      </c>
      <c r="W11" s="648">
        <v>289</v>
      </c>
      <c r="X11" s="648">
        <v>7</v>
      </c>
    </row>
    <row r="12" spans="1:24" s="650" customFormat="1" ht="13.5" customHeight="1">
      <c r="B12" s="650" t="s">
        <v>870</v>
      </c>
      <c r="C12" s="647">
        <v>6512</v>
      </c>
      <c r="D12" s="648">
        <v>586</v>
      </c>
      <c r="E12" s="648">
        <v>86</v>
      </c>
      <c r="F12" s="648">
        <v>1070</v>
      </c>
      <c r="G12" s="648">
        <v>3068</v>
      </c>
      <c r="H12" s="648">
        <v>2491</v>
      </c>
      <c r="I12" s="648">
        <v>447</v>
      </c>
      <c r="J12" s="648">
        <v>130</v>
      </c>
      <c r="K12" s="648">
        <v>3529</v>
      </c>
      <c r="L12" s="648">
        <v>86</v>
      </c>
      <c r="M12" s="648">
        <v>1026</v>
      </c>
      <c r="N12" s="648">
        <v>2281</v>
      </c>
      <c r="O12" s="648">
        <v>1987</v>
      </c>
      <c r="P12" s="648">
        <v>222</v>
      </c>
      <c r="Q12" s="648">
        <v>72</v>
      </c>
      <c r="R12" s="648">
        <v>136</v>
      </c>
      <c r="S12" s="648">
        <v>5317</v>
      </c>
      <c r="T12" s="648">
        <v>1579</v>
      </c>
      <c r="U12" s="648">
        <v>164</v>
      </c>
      <c r="V12" s="648">
        <v>3018</v>
      </c>
      <c r="W12" s="648">
        <v>1544</v>
      </c>
      <c r="X12" s="648">
        <v>154</v>
      </c>
    </row>
    <row r="13" spans="1:24" s="650" customFormat="1" ht="13.5" customHeight="1">
      <c r="B13" s="650" t="s">
        <v>871</v>
      </c>
      <c r="C13" s="647">
        <v>6118</v>
      </c>
      <c r="D13" s="648">
        <v>671</v>
      </c>
      <c r="E13" s="648">
        <v>159</v>
      </c>
      <c r="F13" s="648">
        <v>1131</v>
      </c>
      <c r="G13" s="648">
        <v>2527</v>
      </c>
      <c r="H13" s="648">
        <v>2273</v>
      </c>
      <c r="I13" s="648">
        <v>184</v>
      </c>
      <c r="J13" s="648">
        <v>70</v>
      </c>
      <c r="K13" s="648">
        <v>3899</v>
      </c>
      <c r="L13" s="648">
        <v>159</v>
      </c>
      <c r="M13" s="648">
        <v>1124</v>
      </c>
      <c r="N13" s="648">
        <v>2485</v>
      </c>
      <c r="O13" s="648">
        <v>2244</v>
      </c>
      <c r="P13" s="648">
        <v>175</v>
      </c>
      <c r="Q13" s="648">
        <v>66</v>
      </c>
      <c r="R13" s="648">
        <v>131</v>
      </c>
      <c r="S13" s="648">
        <v>6613</v>
      </c>
      <c r="T13" s="648">
        <v>2605</v>
      </c>
      <c r="U13" s="648">
        <v>347</v>
      </c>
      <c r="V13" s="648">
        <v>4427</v>
      </c>
      <c r="W13" s="648">
        <v>2601</v>
      </c>
      <c r="X13" s="648">
        <v>346</v>
      </c>
    </row>
    <row r="14" spans="1:24" s="650" customFormat="1" ht="13.5" customHeight="1">
      <c r="B14" s="651" t="s">
        <v>872</v>
      </c>
      <c r="C14" s="652">
        <v>5523</v>
      </c>
      <c r="D14" s="653">
        <v>713</v>
      </c>
      <c r="E14" s="653">
        <v>160</v>
      </c>
      <c r="F14" s="653">
        <v>1078</v>
      </c>
      <c r="G14" s="653">
        <v>2136</v>
      </c>
      <c r="H14" s="653">
        <v>1941</v>
      </c>
      <c r="I14" s="653">
        <v>135</v>
      </c>
      <c r="J14" s="653">
        <v>60</v>
      </c>
      <c r="K14" s="653">
        <v>3460</v>
      </c>
      <c r="L14" s="653">
        <v>160</v>
      </c>
      <c r="M14" s="653">
        <v>1077</v>
      </c>
      <c r="N14" s="653">
        <v>2129</v>
      </c>
      <c r="O14" s="653">
        <v>1935</v>
      </c>
      <c r="P14" s="653">
        <v>134</v>
      </c>
      <c r="Q14" s="653">
        <v>60</v>
      </c>
      <c r="R14" s="653">
        <v>94</v>
      </c>
      <c r="S14" s="653">
        <v>6500</v>
      </c>
      <c r="T14" s="653">
        <v>2706</v>
      </c>
      <c r="U14" s="653">
        <v>347</v>
      </c>
      <c r="V14" s="653">
        <v>4444</v>
      </c>
      <c r="W14" s="653">
        <v>2706</v>
      </c>
      <c r="X14" s="653">
        <v>347</v>
      </c>
    </row>
    <row r="15" spans="1:24" s="650" customFormat="1" ht="13.5" customHeight="1">
      <c r="B15" s="650" t="s">
        <v>873</v>
      </c>
      <c r="C15" s="647">
        <v>5733</v>
      </c>
      <c r="D15" s="648">
        <v>791</v>
      </c>
      <c r="E15" s="648">
        <v>189</v>
      </c>
      <c r="F15" s="648">
        <v>1096</v>
      </c>
      <c r="G15" s="648">
        <v>2171</v>
      </c>
      <c r="H15" s="648">
        <v>1962</v>
      </c>
      <c r="I15" s="648">
        <v>140</v>
      </c>
      <c r="J15" s="648">
        <v>69</v>
      </c>
      <c r="K15" s="648">
        <v>3583</v>
      </c>
      <c r="L15" s="648">
        <v>189</v>
      </c>
      <c r="M15" s="648">
        <v>1096</v>
      </c>
      <c r="N15" s="648">
        <v>2168</v>
      </c>
      <c r="O15" s="648">
        <v>1959</v>
      </c>
      <c r="P15" s="648">
        <v>140</v>
      </c>
      <c r="Q15" s="648">
        <v>69</v>
      </c>
      <c r="R15" s="648">
        <v>130</v>
      </c>
      <c r="S15" s="648">
        <v>7172</v>
      </c>
      <c r="T15" s="648">
        <v>3082</v>
      </c>
      <c r="U15" s="648">
        <v>459</v>
      </c>
      <c r="V15" s="648">
        <v>5024</v>
      </c>
      <c r="W15" s="648">
        <v>3081</v>
      </c>
      <c r="X15" s="648">
        <v>459</v>
      </c>
    </row>
    <row r="16" spans="1:24" s="650" customFormat="1" ht="13.5" customHeight="1">
      <c r="B16" s="650" t="s">
        <v>874</v>
      </c>
      <c r="C16" s="647">
        <v>7206</v>
      </c>
      <c r="D16" s="648">
        <v>955</v>
      </c>
      <c r="E16" s="648">
        <v>276</v>
      </c>
      <c r="F16" s="648">
        <v>1580</v>
      </c>
      <c r="G16" s="648">
        <v>2702</v>
      </c>
      <c r="H16" s="648">
        <v>2421</v>
      </c>
      <c r="I16" s="648">
        <v>179</v>
      </c>
      <c r="J16" s="648">
        <v>102</v>
      </c>
      <c r="K16" s="648">
        <v>4700</v>
      </c>
      <c r="L16" s="648">
        <v>276</v>
      </c>
      <c r="M16" s="648">
        <v>1580</v>
      </c>
      <c r="N16" s="648">
        <v>2700</v>
      </c>
      <c r="O16" s="648">
        <v>2419</v>
      </c>
      <c r="P16" s="648">
        <v>179</v>
      </c>
      <c r="Q16" s="648">
        <v>102</v>
      </c>
      <c r="R16" s="648">
        <v>144</v>
      </c>
      <c r="S16" s="648">
        <v>9331</v>
      </c>
      <c r="T16" s="648">
        <v>4054</v>
      </c>
      <c r="U16" s="648">
        <v>671</v>
      </c>
      <c r="V16" s="648">
        <v>6827</v>
      </c>
      <c r="W16" s="648">
        <v>4054</v>
      </c>
      <c r="X16" s="648">
        <v>671</v>
      </c>
    </row>
    <row r="17" spans="1:24" s="650" customFormat="1" ht="13.5" customHeight="1">
      <c r="B17" s="650" t="s">
        <v>875</v>
      </c>
      <c r="C17" s="647">
        <v>10630</v>
      </c>
      <c r="D17" s="648">
        <v>1404</v>
      </c>
      <c r="E17" s="648">
        <v>383</v>
      </c>
      <c r="F17" s="648">
        <v>2315</v>
      </c>
      <c r="G17" s="648">
        <v>3993</v>
      </c>
      <c r="H17" s="648">
        <v>3564</v>
      </c>
      <c r="I17" s="648">
        <v>296</v>
      </c>
      <c r="J17" s="648">
        <v>133</v>
      </c>
      <c r="K17" s="648">
        <v>6946</v>
      </c>
      <c r="L17" s="648">
        <v>383</v>
      </c>
      <c r="M17" s="648">
        <v>2314</v>
      </c>
      <c r="N17" s="648">
        <v>3988</v>
      </c>
      <c r="O17" s="648">
        <v>3560</v>
      </c>
      <c r="P17" s="648">
        <v>295</v>
      </c>
      <c r="Q17" s="648">
        <v>133</v>
      </c>
      <c r="R17" s="648">
        <v>261</v>
      </c>
      <c r="S17" s="648">
        <v>12667</v>
      </c>
      <c r="T17" s="648">
        <v>5017</v>
      </c>
      <c r="U17" s="648">
        <v>880</v>
      </c>
      <c r="V17" s="648">
        <v>8988</v>
      </c>
      <c r="W17" s="648">
        <v>5017</v>
      </c>
      <c r="X17" s="648">
        <v>880</v>
      </c>
    </row>
    <row r="18" spans="1:24" s="650" customFormat="1" ht="13.5" customHeight="1">
      <c r="B18" s="650" t="s">
        <v>876</v>
      </c>
      <c r="C18" s="647">
        <v>9718</v>
      </c>
      <c r="D18" s="648">
        <v>1415</v>
      </c>
      <c r="E18" s="648">
        <v>413</v>
      </c>
      <c r="F18" s="648">
        <v>2036</v>
      </c>
      <c r="G18" s="648">
        <v>3721</v>
      </c>
      <c r="H18" s="648">
        <v>3317</v>
      </c>
      <c r="I18" s="648">
        <v>279</v>
      </c>
      <c r="J18" s="648">
        <v>125</v>
      </c>
      <c r="K18" s="648">
        <v>6419</v>
      </c>
      <c r="L18" s="648">
        <v>413</v>
      </c>
      <c r="M18" s="648">
        <v>2036</v>
      </c>
      <c r="N18" s="648">
        <v>3721</v>
      </c>
      <c r="O18" s="648">
        <v>3317</v>
      </c>
      <c r="P18" s="648">
        <v>279</v>
      </c>
      <c r="Q18" s="648">
        <v>125</v>
      </c>
      <c r="R18" s="648">
        <v>249</v>
      </c>
      <c r="S18" s="648">
        <v>12349</v>
      </c>
      <c r="T18" s="648">
        <v>5140</v>
      </c>
      <c r="U18" s="648">
        <v>1087</v>
      </c>
      <c r="V18" s="648">
        <v>9050</v>
      </c>
      <c r="W18" s="648">
        <v>5140</v>
      </c>
      <c r="X18" s="648">
        <v>1087</v>
      </c>
    </row>
    <row r="19" spans="1:24" s="650" customFormat="1" ht="13.5" customHeight="1">
      <c r="B19" s="651" t="s">
        <v>877</v>
      </c>
      <c r="C19" s="652">
        <v>7779</v>
      </c>
      <c r="D19" s="653">
        <v>1378</v>
      </c>
      <c r="E19" s="653">
        <v>378</v>
      </c>
      <c r="F19" s="653">
        <v>1678</v>
      </c>
      <c r="G19" s="653">
        <v>2951</v>
      </c>
      <c r="H19" s="653">
        <v>2637</v>
      </c>
      <c r="I19" s="653">
        <v>213</v>
      </c>
      <c r="J19" s="653">
        <v>101</v>
      </c>
      <c r="K19" s="653">
        <v>5209</v>
      </c>
      <c r="L19" s="653">
        <v>378</v>
      </c>
      <c r="M19" s="653">
        <v>1676</v>
      </c>
      <c r="N19" s="653">
        <v>2948</v>
      </c>
      <c r="O19" s="653">
        <v>2634</v>
      </c>
      <c r="P19" s="653">
        <v>213</v>
      </c>
      <c r="Q19" s="653">
        <v>101</v>
      </c>
      <c r="R19" s="653">
        <v>207</v>
      </c>
      <c r="S19" s="653">
        <v>9877</v>
      </c>
      <c r="T19" s="653">
        <v>4081</v>
      </c>
      <c r="U19" s="653">
        <v>867</v>
      </c>
      <c r="V19" s="653">
        <v>7310</v>
      </c>
      <c r="W19" s="653">
        <v>4081</v>
      </c>
      <c r="X19" s="653">
        <v>867</v>
      </c>
    </row>
    <row r="20" spans="1:24" s="650" customFormat="1" ht="13.5" customHeight="1">
      <c r="B20" s="650" t="s">
        <v>878</v>
      </c>
      <c r="C20" s="647">
        <v>5891</v>
      </c>
      <c r="D20" s="648">
        <v>1500</v>
      </c>
      <c r="E20" s="648">
        <v>338</v>
      </c>
      <c r="F20" s="648">
        <v>1189</v>
      </c>
      <c r="G20" s="648">
        <v>1842</v>
      </c>
      <c r="H20" s="648">
        <v>1663</v>
      </c>
      <c r="I20" s="648">
        <v>101</v>
      </c>
      <c r="J20" s="648">
        <v>78</v>
      </c>
      <c r="K20" s="648">
        <v>3601</v>
      </c>
      <c r="L20" s="648">
        <v>338</v>
      </c>
      <c r="M20" s="648">
        <v>1189</v>
      </c>
      <c r="N20" s="648">
        <v>1842</v>
      </c>
      <c r="O20" s="648">
        <v>1663</v>
      </c>
      <c r="P20" s="648">
        <v>101</v>
      </c>
      <c r="Q20" s="648">
        <v>78</v>
      </c>
      <c r="R20" s="648">
        <v>232</v>
      </c>
      <c r="S20" s="648">
        <v>6764</v>
      </c>
      <c r="T20" s="648">
        <v>2192</v>
      </c>
      <c r="U20" s="648">
        <v>445</v>
      </c>
      <c r="V20" s="648">
        <v>4474</v>
      </c>
      <c r="W20" s="648">
        <v>2192</v>
      </c>
      <c r="X20" s="648">
        <v>445</v>
      </c>
    </row>
    <row r="21" spans="1:24" s="650" customFormat="1" ht="13.5" customHeight="1">
      <c r="B21" s="650" t="s">
        <v>879</v>
      </c>
      <c r="C21" s="647">
        <v>7093</v>
      </c>
      <c r="D21" s="648">
        <v>3034</v>
      </c>
      <c r="E21" s="648">
        <v>339</v>
      </c>
      <c r="F21" s="648">
        <v>1180</v>
      </c>
      <c r="G21" s="648">
        <v>1359</v>
      </c>
      <c r="H21" s="648">
        <v>1174</v>
      </c>
      <c r="I21" s="648">
        <v>65</v>
      </c>
      <c r="J21" s="648">
        <v>120</v>
      </c>
      <c r="K21" s="648">
        <v>3161</v>
      </c>
      <c r="L21" s="648">
        <v>339</v>
      </c>
      <c r="M21" s="648">
        <v>1180</v>
      </c>
      <c r="N21" s="648">
        <v>1359</v>
      </c>
      <c r="O21" s="648">
        <v>1174</v>
      </c>
      <c r="P21" s="648">
        <v>65</v>
      </c>
      <c r="Q21" s="648">
        <v>120</v>
      </c>
      <c r="R21" s="648">
        <v>283</v>
      </c>
      <c r="S21" s="648">
        <v>7256</v>
      </c>
      <c r="T21" s="648">
        <v>1257</v>
      </c>
      <c r="U21" s="648">
        <v>145</v>
      </c>
      <c r="V21" s="648">
        <v>3324</v>
      </c>
      <c r="W21" s="648">
        <v>1257</v>
      </c>
      <c r="X21" s="648">
        <v>145</v>
      </c>
    </row>
    <row r="22" spans="1:24" s="650" customFormat="1" ht="13.5" customHeight="1">
      <c r="B22" s="650" t="s">
        <v>880</v>
      </c>
      <c r="C22" s="647">
        <v>9371</v>
      </c>
      <c r="D22" s="648">
        <v>5117</v>
      </c>
      <c r="E22" s="648">
        <v>386</v>
      </c>
      <c r="F22" s="648">
        <v>1033</v>
      </c>
      <c r="G22" s="648">
        <v>1011</v>
      </c>
      <c r="H22" s="648">
        <v>845</v>
      </c>
      <c r="I22" s="648">
        <v>43</v>
      </c>
      <c r="J22" s="648">
        <v>123</v>
      </c>
      <c r="K22" s="648">
        <v>2806</v>
      </c>
      <c r="L22" s="648">
        <v>386</v>
      </c>
      <c r="M22" s="648">
        <v>1033</v>
      </c>
      <c r="N22" s="648">
        <v>1011</v>
      </c>
      <c r="O22" s="648">
        <v>845</v>
      </c>
      <c r="P22" s="648">
        <v>43</v>
      </c>
      <c r="Q22" s="648">
        <v>123</v>
      </c>
      <c r="R22" s="648">
        <v>376</v>
      </c>
      <c r="S22" s="648">
        <v>9438</v>
      </c>
      <c r="T22" s="648">
        <v>862</v>
      </c>
      <c r="U22" s="648">
        <v>93</v>
      </c>
      <c r="V22" s="648">
        <v>2873</v>
      </c>
      <c r="W22" s="648">
        <v>862</v>
      </c>
      <c r="X22" s="648">
        <v>93</v>
      </c>
    </row>
    <row r="23" spans="1:24" s="650" customFormat="1" ht="13.5" customHeight="1">
      <c r="B23" s="650" t="s">
        <v>881</v>
      </c>
      <c r="C23" s="647">
        <v>8436</v>
      </c>
      <c r="D23" s="648">
        <v>5362</v>
      </c>
      <c r="E23" s="648">
        <v>264</v>
      </c>
      <c r="F23" s="648">
        <v>498</v>
      </c>
      <c r="G23" s="648">
        <v>337</v>
      </c>
      <c r="H23" s="648">
        <v>270</v>
      </c>
      <c r="I23" s="648">
        <v>18</v>
      </c>
      <c r="J23" s="648">
        <v>49</v>
      </c>
      <c r="K23" s="648">
        <v>1342</v>
      </c>
      <c r="L23" s="648">
        <v>264</v>
      </c>
      <c r="M23" s="648">
        <v>498</v>
      </c>
      <c r="N23" s="648">
        <v>337</v>
      </c>
      <c r="O23" s="648">
        <v>270</v>
      </c>
      <c r="P23" s="648">
        <v>18</v>
      </c>
      <c r="Q23" s="648">
        <v>49</v>
      </c>
      <c r="R23" s="648">
        <v>243</v>
      </c>
      <c r="S23" s="648">
        <v>8483</v>
      </c>
      <c r="T23" s="648">
        <v>309</v>
      </c>
      <c r="U23" s="648">
        <v>26</v>
      </c>
      <c r="V23" s="648">
        <v>1389</v>
      </c>
      <c r="W23" s="648">
        <v>309</v>
      </c>
      <c r="X23" s="648">
        <v>26</v>
      </c>
    </row>
    <row r="24" spans="1:24" s="650" customFormat="1" ht="10.5">
      <c r="B24" s="651" t="s">
        <v>882</v>
      </c>
      <c r="C24" s="652">
        <v>6155</v>
      </c>
      <c r="D24" s="653">
        <v>4233</v>
      </c>
      <c r="E24" s="653">
        <v>143</v>
      </c>
      <c r="F24" s="653">
        <v>169</v>
      </c>
      <c r="G24" s="653">
        <v>64</v>
      </c>
      <c r="H24" s="653">
        <v>51</v>
      </c>
      <c r="I24" s="653">
        <v>3</v>
      </c>
      <c r="J24" s="653">
        <v>10</v>
      </c>
      <c r="K24" s="653">
        <v>510</v>
      </c>
      <c r="L24" s="653">
        <v>143</v>
      </c>
      <c r="M24" s="653">
        <v>169</v>
      </c>
      <c r="N24" s="653">
        <v>63</v>
      </c>
      <c r="O24" s="653">
        <v>50</v>
      </c>
      <c r="P24" s="653">
        <v>3</v>
      </c>
      <c r="Q24" s="653">
        <v>10</v>
      </c>
      <c r="R24" s="653">
        <v>135</v>
      </c>
      <c r="S24" s="653">
        <v>6184</v>
      </c>
      <c r="T24" s="653">
        <v>71</v>
      </c>
      <c r="U24" s="653">
        <v>12</v>
      </c>
      <c r="V24" s="653">
        <v>540</v>
      </c>
      <c r="W24" s="653">
        <v>71</v>
      </c>
      <c r="X24" s="653">
        <v>12</v>
      </c>
    </row>
    <row r="25" spans="1:24" s="650" customFormat="1" ht="13.5" customHeight="1">
      <c r="A25" s="654"/>
      <c r="B25" s="654" t="s">
        <v>883</v>
      </c>
      <c r="C25" s="655">
        <v>4518</v>
      </c>
      <c r="D25" s="656">
        <v>3438</v>
      </c>
      <c r="E25" s="656">
        <v>67</v>
      </c>
      <c r="F25" s="656">
        <v>39</v>
      </c>
      <c r="G25" s="656">
        <v>19</v>
      </c>
      <c r="H25" s="656">
        <v>11</v>
      </c>
      <c r="I25" s="656">
        <v>2</v>
      </c>
      <c r="J25" s="656">
        <v>6</v>
      </c>
      <c r="K25" s="656">
        <v>192</v>
      </c>
      <c r="L25" s="656">
        <v>67</v>
      </c>
      <c r="M25" s="656">
        <v>39</v>
      </c>
      <c r="N25" s="656">
        <v>19</v>
      </c>
      <c r="O25" s="656">
        <v>11</v>
      </c>
      <c r="P25" s="656">
        <v>2</v>
      </c>
      <c r="Q25" s="656">
        <v>6</v>
      </c>
      <c r="R25" s="656">
        <v>67</v>
      </c>
      <c r="S25" s="656">
        <v>4529</v>
      </c>
      <c r="T25" s="656">
        <v>22</v>
      </c>
      <c r="U25" s="656">
        <v>2</v>
      </c>
      <c r="V25" s="656">
        <v>203</v>
      </c>
      <c r="W25" s="656">
        <v>22</v>
      </c>
      <c r="X25" s="656">
        <v>2</v>
      </c>
    </row>
    <row r="26" spans="1:24" s="644" customFormat="1" ht="14.25" customHeight="1">
      <c r="A26" s="657"/>
      <c r="B26" s="657" t="s">
        <v>884</v>
      </c>
      <c r="C26" s="658">
        <v>58772</v>
      </c>
      <c r="D26" s="659">
        <v>13339</v>
      </c>
      <c r="E26" s="659">
        <v>2169</v>
      </c>
      <c r="F26" s="659">
        <v>10215</v>
      </c>
      <c r="G26" s="659">
        <v>18281</v>
      </c>
      <c r="H26" s="659">
        <v>15777</v>
      </c>
      <c r="I26" s="659">
        <v>1673</v>
      </c>
      <c r="J26" s="659">
        <v>831</v>
      </c>
      <c r="K26" s="659">
        <v>27649</v>
      </c>
      <c r="L26" s="659">
        <v>2169</v>
      </c>
      <c r="M26" s="659">
        <v>7394</v>
      </c>
      <c r="N26" s="659">
        <v>16453</v>
      </c>
      <c r="O26" s="659">
        <v>14216</v>
      </c>
      <c r="P26" s="659">
        <v>1481</v>
      </c>
      <c r="Q26" s="659">
        <v>756</v>
      </c>
      <c r="R26" s="659">
        <v>1633</v>
      </c>
      <c r="S26" s="659">
        <v>68241</v>
      </c>
      <c r="T26" s="659">
        <v>22306</v>
      </c>
      <c r="U26" s="659">
        <v>4613</v>
      </c>
      <c r="V26" s="659">
        <v>38551</v>
      </c>
      <c r="W26" s="659">
        <v>22001</v>
      </c>
      <c r="X26" s="659">
        <v>4598</v>
      </c>
    </row>
    <row r="27" spans="1:24" s="650" customFormat="1" ht="13.5" customHeight="1">
      <c r="B27" s="650" t="s">
        <v>920</v>
      </c>
      <c r="C27" s="647">
        <v>6004</v>
      </c>
      <c r="D27" s="648">
        <v>2380</v>
      </c>
      <c r="E27" s="648" t="s">
        <v>311</v>
      </c>
      <c r="F27" s="648">
        <v>2443</v>
      </c>
      <c r="G27" s="648">
        <v>162</v>
      </c>
      <c r="H27" s="648">
        <v>152</v>
      </c>
      <c r="I27" s="648">
        <v>4</v>
      </c>
      <c r="J27" s="648">
        <v>6</v>
      </c>
      <c r="K27" s="648" t="s">
        <v>311</v>
      </c>
      <c r="L27" s="648" t="s">
        <v>311</v>
      </c>
      <c r="M27" s="648" t="s">
        <v>311</v>
      </c>
      <c r="N27" s="648" t="s">
        <v>311</v>
      </c>
      <c r="O27" s="648" t="s">
        <v>311</v>
      </c>
      <c r="P27" s="648" t="s">
        <v>311</v>
      </c>
      <c r="Q27" s="648" t="s">
        <v>311</v>
      </c>
      <c r="R27" s="648" t="s">
        <v>311</v>
      </c>
      <c r="S27" s="648">
        <v>5863</v>
      </c>
      <c r="T27" s="648">
        <v>15</v>
      </c>
      <c r="U27" s="648" t="s">
        <v>311</v>
      </c>
      <c r="V27" s="648" t="s">
        <v>311</v>
      </c>
      <c r="W27" s="648" t="s">
        <v>311</v>
      </c>
      <c r="X27" s="648" t="s">
        <v>311</v>
      </c>
    </row>
    <row r="28" spans="1:24" s="650" customFormat="1" ht="13.5" customHeight="1">
      <c r="B28" s="650" t="s">
        <v>869</v>
      </c>
      <c r="C28" s="647">
        <v>2754</v>
      </c>
      <c r="D28" s="648">
        <v>106</v>
      </c>
      <c r="E28" s="648">
        <v>12</v>
      </c>
      <c r="F28" s="648">
        <v>546</v>
      </c>
      <c r="G28" s="648">
        <v>1423</v>
      </c>
      <c r="H28" s="648">
        <v>1293</v>
      </c>
      <c r="I28" s="648">
        <v>95</v>
      </c>
      <c r="J28" s="648">
        <v>35</v>
      </c>
      <c r="K28" s="648">
        <v>424</v>
      </c>
      <c r="L28" s="648">
        <v>12</v>
      </c>
      <c r="M28" s="648">
        <v>195</v>
      </c>
      <c r="N28" s="648">
        <v>205</v>
      </c>
      <c r="O28" s="648">
        <v>188</v>
      </c>
      <c r="P28" s="648">
        <v>13</v>
      </c>
      <c r="Q28" s="648">
        <v>4</v>
      </c>
      <c r="R28" s="648">
        <v>12</v>
      </c>
      <c r="S28" s="648">
        <v>1810</v>
      </c>
      <c r="T28" s="648">
        <v>430</v>
      </c>
      <c r="U28" s="648">
        <v>14</v>
      </c>
      <c r="V28" s="648">
        <v>390</v>
      </c>
      <c r="W28" s="648">
        <v>163</v>
      </c>
      <c r="X28" s="648">
        <v>4</v>
      </c>
    </row>
    <row r="29" spans="1:24" s="650" customFormat="1" ht="13.5" customHeight="1">
      <c r="B29" s="650" t="s">
        <v>870</v>
      </c>
      <c r="C29" s="647">
        <v>3364</v>
      </c>
      <c r="D29" s="648">
        <v>259</v>
      </c>
      <c r="E29" s="648">
        <v>59</v>
      </c>
      <c r="F29" s="648">
        <v>578</v>
      </c>
      <c r="G29" s="648">
        <v>1524</v>
      </c>
      <c r="H29" s="648">
        <v>1224</v>
      </c>
      <c r="I29" s="648">
        <v>220</v>
      </c>
      <c r="J29" s="648">
        <v>80</v>
      </c>
      <c r="K29" s="648">
        <v>1813</v>
      </c>
      <c r="L29" s="648">
        <v>59</v>
      </c>
      <c r="M29" s="648">
        <v>558</v>
      </c>
      <c r="N29" s="648">
        <v>1113</v>
      </c>
      <c r="O29" s="648">
        <v>949</v>
      </c>
      <c r="P29" s="648">
        <v>119</v>
      </c>
      <c r="Q29" s="648">
        <v>45</v>
      </c>
      <c r="R29" s="648">
        <v>83</v>
      </c>
      <c r="S29" s="648">
        <v>2890</v>
      </c>
      <c r="T29" s="648">
        <v>877</v>
      </c>
      <c r="U29" s="648">
        <v>93</v>
      </c>
      <c r="V29" s="648">
        <v>1689</v>
      </c>
      <c r="W29" s="648">
        <v>856</v>
      </c>
      <c r="X29" s="648">
        <v>88</v>
      </c>
    </row>
    <row r="30" spans="1:24" s="650" customFormat="1" ht="13.5" customHeight="1">
      <c r="B30" s="650" t="s">
        <v>871</v>
      </c>
      <c r="C30" s="647">
        <v>3185</v>
      </c>
      <c r="D30" s="648">
        <v>231</v>
      </c>
      <c r="E30" s="648">
        <v>89</v>
      </c>
      <c r="F30" s="648">
        <v>620</v>
      </c>
      <c r="G30" s="648">
        <v>1375</v>
      </c>
      <c r="H30" s="648">
        <v>1199</v>
      </c>
      <c r="I30" s="648">
        <v>127</v>
      </c>
      <c r="J30" s="648">
        <v>49</v>
      </c>
      <c r="K30" s="648">
        <v>2128</v>
      </c>
      <c r="L30" s="648">
        <v>89</v>
      </c>
      <c r="M30" s="648">
        <v>616</v>
      </c>
      <c r="N30" s="648">
        <v>1348</v>
      </c>
      <c r="O30" s="648">
        <v>1180</v>
      </c>
      <c r="P30" s="648">
        <v>122</v>
      </c>
      <c r="Q30" s="648">
        <v>46</v>
      </c>
      <c r="R30" s="648">
        <v>75</v>
      </c>
      <c r="S30" s="648">
        <v>3682</v>
      </c>
      <c r="T30" s="648">
        <v>1601</v>
      </c>
      <c r="U30" s="648">
        <v>222</v>
      </c>
      <c r="V30" s="648">
        <v>2647</v>
      </c>
      <c r="W30" s="648">
        <v>1599</v>
      </c>
      <c r="X30" s="648">
        <v>222</v>
      </c>
    </row>
    <row r="31" spans="1:24" s="650" customFormat="1" ht="13.5" customHeight="1">
      <c r="B31" s="651" t="s">
        <v>872</v>
      </c>
      <c r="C31" s="652">
        <v>2860</v>
      </c>
      <c r="D31" s="653">
        <v>194</v>
      </c>
      <c r="E31" s="653">
        <v>94</v>
      </c>
      <c r="F31" s="653">
        <v>519</v>
      </c>
      <c r="G31" s="653">
        <v>1231</v>
      </c>
      <c r="H31" s="653">
        <v>1095</v>
      </c>
      <c r="I31" s="653">
        <v>100</v>
      </c>
      <c r="J31" s="653">
        <v>36</v>
      </c>
      <c r="K31" s="653">
        <v>1902</v>
      </c>
      <c r="L31" s="653">
        <v>94</v>
      </c>
      <c r="M31" s="653">
        <v>518</v>
      </c>
      <c r="N31" s="653">
        <v>1226</v>
      </c>
      <c r="O31" s="653">
        <v>1090</v>
      </c>
      <c r="P31" s="653">
        <v>100</v>
      </c>
      <c r="Q31" s="653">
        <v>36</v>
      </c>
      <c r="R31" s="653">
        <v>64</v>
      </c>
      <c r="S31" s="653">
        <v>3606</v>
      </c>
      <c r="T31" s="653">
        <v>1700</v>
      </c>
      <c r="U31" s="653">
        <v>241</v>
      </c>
      <c r="V31" s="653">
        <v>2653</v>
      </c>
      <c r="W31" s="653">
        <v>1700</v>
      </c>
      <c r="X31" s="653">
        <v>241</v>
      </c>
    </row>
    <row r="32" spans="1:24" s="650" customFormat="1" ht="13.5" customHeight="1">
      <c r="B32" s="650" t="s">
        <v>873</v>
      </c>
      <c r="C32" s="647">
        <v>2992</v>
      </c>
      <c r="D32" s="648">
        <v>217</v>
      </c>
      <c r="E32" s="648">
        <v>112</v>
      </c>
      <c r="F32" s="648">
        <v>515</v>
      </c>
      <c r="G32" s="648">
        <v>1296</v>
      </c>
      <c r="H32" s="648">
        <v>1139</v>
      </c>
      <c r="I32" s="648">
        <v>114</v>
      </c>
      <c r="J32" s="648">
        <v>43</v>
      </c>
      <c r="K32" s="648">
        <v>2005</v>
      </c>
      <c r="L32" s="648">
        <v>112</v>
      </c>
      <c r="M32" s="648">
        <v>515</v>
      </c>
      <c r="N32" s="648">
        <v>1295</v>
      </c>
      <c r="O32" s="648">
        <v>1138</v>
      </c>
      <c r="P32" s="648">
        <v>114</v>
      </c>
      <c r="Q32" s="648">
        <v>43</v>
      </c>
      <c r="R32" s="648">
        <v>83</v>
      </c>
      <c r="S32" s="648">
        <v>4228</v>
      </c>
      <c r="T32" s="648">
        <v>2113</v>
      </c>
      <c r="U32" s="648">
        <v>376</v>
      </c>
      <c r="V32" s="648">
        <v>3242</v>
      </c>
      <c r="W32" s="648">
        <v>2113</v>
      </c>
      <c r="X32" s="648">
        <v>376</v>
      </c>
    </row>
    <row r="33" spans="1:24" s="650" customFormat="1" ht="13.5" customHeight="1">
      <c r="B33" s="650" t="s">
        <v>874</v>
      </c>
      <c r="C33" s="647">
        <v>3670</v>
      </c>
      <c r="D33" s="648">
        <v>272</v>
      </c>
      <c r="E33" s="648">
        <v>170</v>
      </c>
      <c r="F33" s="648">
        <v>644</v>
      </c>
      <c r="G33" s="648">
        <v>1655</v>
      </c>
      <c r="H33" s="648">
        <v>1439</v>
      </c>
      <c r="I33" s="648">
        <v>146</v>
      </c>
      <c r="J33" s="648">
        <v>70</v>
      </c>
      <c r="K33" s="648">
        <v>2560</v>
      </c>
      <c r="L33" s="648">
        <v>170</v>
      </c>
      <c r="M33" s="648">
        <v>644</v>
      </c>
      <c r="N33" s="648">
        <v>1653</v>
      </c>
      <c r="O33" s="648">
        <v>1437</v>
      </c>
      <c r="P33" s="648">
        <v>146</v>
      </c>
      <c r="Q33" s="648">
        <v>70</v>
      </c>
      <c r="R33" s="648">
        <v>93</v>
      </c>
      <c r="S33" s="648">
        <v>5340</v>
      </c>
      <c r="T33" s="648">
        <v>2700</v>
      </c>
      <c r="U33" s="648">
        <v>555</v>
      </c>
      <c r="V33" s="648">
        <v>4232</v>
      </c>
      <c r="W33" s="648">
        <v>2700</v>
      </c>
      <c r="X33" s="648">
        <v>555</v>
      </c>
    </row>
    <row r="34" spans="1:24" s="650" customFormat="1" ht="13.5" customHeight="1">
      <c r="B34" s="650" t="s">
        <v>875</v>
      </c>
      <c r="C34" s="647">
        <v>5402</v>
      </c>
      <c r="D34" s="648">
        <v>430</v>
      </c>
      <c r="E34" s="648">
        <v>251</v>
      </c>
      <c r="F34" s="648">
        <v>877</v>
      </c>
      <c r="G34" s="648">
        <v>2388</v>
      </c>
      <c r="H34" s="648">
        <v>2048</v>
      </c>
      <c r="I34" s="648">
        <v>251</v>
      </c>
      <c r="J34" s="648">
        <v>89</v>
      </c>
      <c r="K34" s="648">
        <v>3685</v>
      </c>
      <c r="L34" s="648">
        <v>251</v>
      </c>
      <c r="M34" s="648">
        <v>876</v>
      </c>
      <c r="N34" s="648">
        <v>2386</v>
      </c>
      <c r="O34" s="648">
        <v>2046</v>
      </c>
      <c r="P34" s="648">
        <v>251</v>
      </c>
      <c r="Q34" s="648">
        <v>89</v>
      </c>
      <c r="R34" s="648">
        <v>172</v>
      </c>
      <c r="S34" s="648">
        <v>7052</v>
      </c>
      <c r="T34" s="648">
        <v>3191</v>
      </c>
      <c r="U34" s="648">
        <v>758</v>
      </c>
      <c r="V34" s="648">
        <v>5337</v>
      </c>
      <c r="W34" s="648">
        <v>3191</v>
      </c>
      <c r="X34" s="648">
        <v>758</v>
      </c>
    </row>
    <row r="35" spans="1:24" s="650" customFormat="1" ht="13.5" customHeight="1">
      <c r="B35" s="650" t="s">
        <v>876</v>
      </c>
      <c r="C35" s="647">
        <v>4987</v>
      </c>
      <c r="D35" s="648">
        <v>403</v>
      </c>
      <c r="E35" s="648">
        <v>270</v>
      </c>
      <c r="F35" s="648">
        <v>803</v>
      </c>
      <c r="G35" s="648">
        <v>2275</v>
      </c>
      <c r="H35" s="648">
        <v>1967</v>
      </c>
      <c r="I35" s="648">
        <v>227</v>
      </c>
      <c r="J35" s="648">
        <v>81</v>
      </c>
      <c r="K35" s="648">
        <v>3498</v>
      </c>
      <c r="L35" s="648">
        <v>270</v>
      </c>
      <c r="M35" s="648">
        <v>803</v>
      </c>
      <c r="N35" s="648">
        <v>2275</v>
      </c>
      <c r="O35" s="648">
        <v>1967</v>
      </c>
      <c r="P35" s="648">
        <v>227</v>
      </c>
      <c r="Q35" s="648">
        <v>81</v>
      </c>
      <c r="R35" s="648">
        <v>150</v>
      </c>
      <c r="S35" s="648">
        <v>7203</v>
      </c>
      <c r="T35" s="648">
        <v>3468</v>
      </c>
      <c r="U35" s="648">
        <v>942</v>
      </c>
      <c r="V35" s="648">
        <v>5714</v>
      </c>
      <c r="W35" s="648">
        <v>3468</v>
      </c>
      <c r="X35" s="648">
        <v>942</v>
      </c>
    </row>
    <row r="36" spans="1:24" s="650" customFormat="1" ht="13.5" customHeight="1">
      <c r="B36" s="651" t="s">
        <v>877</v>
      </c>
      <c r="C36" s="652">
        <v>3997</v>
      </c>
      <c r="D36" s="653">
        <v>383</v>
      </c>
      <c r="E36" s="653">
        <v>247</v>
      </c>
      <c r="F36" s="653">
        <v>694</v>
      </c>
      <c r="G36" s="653">
        <v>1846</v>
      </c>
      <c r="H36" s="653">
        <v>1596</v>
      </c>
      <c r="I36" s="653">
        <v>178</v>
      </c>
      <c r="J36" s="653">
        <v>72</v>
      </c>
      <c r="K36" s="653">
        <v>2905</v>
      </c>
      <c r="L36" s="653">
        <v>247</v>
      </c>
      <c r="M36" s="653">
        <v>693</v>
      </c>
      <c r="N36" s="653">
        <v>1846</v>
      </c>
      <c r="O36" s="653">
        <v>1596</v>
      </c>
      <c r="P36" s="653">
        <v>178</v>
      </c>
      <c r="Q36" s="653">
        <v>72</v>
      </c>
      <c r="R36" s="653">
        <v>119</v>
      </c>
      <c r="S36" s="653">
        <v>5883</v>
      </c>
      <c r="T36" s="653">
        <v>2896</v>
      </c>
      <c r="U36" s="653">
        <v>764</v>
      </c>
      <c r="V36" s="653">
        <v>4791</v>
      </c>
      <c r="W36" s="653">
        <v>2896</v>
      </c>
      <c r="X36" s="653">
        <v>764</v>
      </c>
    </row>
    <row r="37" spans="1:24" s="650" customFormat="1" ht="13.5" customHeight="1">
      <c r="B37" s="650" t="s">
        <v>878</v>
      </c>
      <c r="C37" s="647">
        <v>3002</v>
      </c>
      <c r="D37" s="648">
        <v>483</v>
      </c>
      <c r="E37" s="648">
        <v>217</v>
      </c>
      <c r="F37" s="648">
        <v>507</v>
      </c>
      <c r="G37" s="648">
        <v>1183</v>
      </c>
      <c r="H37" s="648">
        <v>1032</v>
      </c>
      <c r="I37" s="648">
        <v>94</v>
      </c>
      <c r="J37" s="648">
        <v>57</v>
      </c>
      <c r="K37" s="648">
        <v>2046</v>
      </c>
      <c r="L37" s="648">
        <v>217</v>
      </c>
      <c r="M37" s="648">
        <v>507</v>
      </c>
      <c r="N37" s="648">
        <v>1183</v>
      </c>
      <c r="O37" s="648">
        <v>1032</v>
      </c>
      <c r="P37" s="648">
        <v>94</v>
      </c>
      <c r="Q37" s="648">
        <v>57</v>
      </c>
      <c r="R37" s="648">
        <v>139</v>
      </c>
      <c r="S37" s="648">
        <v>3838</v>
      </c>
      <c r="T37" s="648">
        <v>1558</v>
      </c>
      <c r="U37" s="648">
        <v>404</v>
      </c>
      <c r="V37" s="648">
        <v>2882</v>
      </c>
      <c r="W37" s="648">
        <v>1558</v>
      </c>
      <c r="X37" s="648">
        <v>404</v>
      </c>
    </row>
    <row r="38" spans="1:24" s="650" customFormat="1" ht="13.5" customHeight="1">
      <c r="B38" s="650" t="s">
        <v>879</v>
      </c>
      <c r="C38" s="647">
        <v>3496</v>
      </c>
      <c r="D38" s="648">
        <v>1156</v>
      </c>
      <c r="E38" s="648">
        <v>181</v>
      </c>
      <c r="F38" s="648">
        <v>552</v>
      </c>
      <c r="G38" s="648">
        <v>926</v>
      </c>
      <c r="H38" s="648">
        <v>781</v>
      </c>
      <c r="I38" s="648">
        <v>58</v>
      </c>
      <c r="J38" s="648">
        <v>87</v>
      </c>
      <c r="K38" s="648">
        <v>1832</v>
      </c>
      <c r="L38" s="648">
        <v>181</v>
      </c>
      <c r="M38" s="648">
        <v>552</v>
      </c>
      <c r="N38" s="648">
        <v>926</v>
      </c>
      <c r="O38" s="648">
        <v>781</v>
      </c>
      <c r="P38" s="648">
        <v>58</v>
      </c>
      <c r="Q38" s="648">
        <v>87</v>
      </c>
      <c r="R38" s="648">
        <v>173</v>
      </c>
      <c r="S38" s="648">
        <v>3650</v>
      </c>
      <c r="T38" s="648">
        <v>862</v>
      </c>
      <c r="U38" s="648">
        <v>131</v>
      </c>
      <c r="V38" s="648">
        <v>1986</v>
      </c>
      <c r="W38" s="648">
        <v>862</v>
      </c>
      <c r="X38" s="648">
        <v>131</v>
      </c>
    </row>
    <row r="39" spans="1:24" s="650" customFormat="1" ht="13.5" customHeight="1">
      <c r="B39" s="650" t="s">
        <v>880</v>
      </c>
      <c r="C39" s="647">
        <v>4297</v>
      </c>
      <c r="D39" s="648">
        <v>1978</v>
      </c>
      <c r="E39" s="648">
        <v>217</v>
      </c>
      <c r="F39" s="648">
        <v>514</v>
      </c>
      <c r="G39" s="648">
        <v>693</v>
      </c>
      <c r="H39" s="648">
        <v>574</v>
      </c>
      <c r="I39" s="648">
        <v>40</v>
      </c>
      <c r="J39" s="648">
        <v>79</v>
      </c>
      <c r="K39" s="648">
        <v>1633</v>
      </c>
      <c r="L39" s="648">
        <v>217</v>
      </c>
      <c r="M39" s="648">
        <v>514</v>
      </c>
      <c r="N39" s="648">
        <v>693</v>
      </c>
      <c r="O39" s="648">
        <v>574</v>
      </c>
      <c r="P39" s="648">
        <v>40</v>
      </c>
      <c r="Q39" s="648">
        <v>79</v>
      </c>
      <c r="R39" s="648">
        <v>209</v>
      </c>
      <c r="S39" s="648">
        <v>4358</v>
      </c>
      <c r="T39" s="648">
        <v>596</v>
      </c>
      <c r="U39" s="648">
        <v>79</v>
      </c>
      <c r="V39" s="648">
        <v>1694</v>
      </c>
      <c r="W39" s="648">
        <v>596</v>
      </c>
      <c r="X39" s="648">
        <v>79</v>
      </c>
    </row>
    <row r="40" spans="1:24" s="650" customFormat="1" ht="13.5" customHeight="1">
      <c r="B40" s="650" t="s">
        <v>881</v>
      </c>
      <c r="C40" s="647">
        <v>3581</v>
      </c>
      <c r="D40" s="648">
        <v>2056</v>
      </c>
      <c r="E40" s="648">
        <v>139</v>
      </c>
      <c r="F40" s="648">
        <v>285</v>
      </c>
      <c r="G40" s="648">
        <v>243</v>
      </c>
      <c r="H40" s="648">
        <v>194</v>
      </c>
      <c r="I40" s="648">
        <v>14</v>
      </c>
      <c r="J40" s="648">
        <v>35</v>
      </c>
      <c r="K40" s="648">
        <v>805</v>
      </c>
      <c r="L40" s="648">
        <v>139</v>
      </c>
      <c r="M40" s="648">
        <v>285</v>
      </c>
      <c r="N40" s="648">
        <v>243</v>
      </c>
      <c r="O40" s="648">
        <v>194</v>
      </c>
      <c r="P40" s="648">
        <v>14</v>
      </c>
      <c r="Q40" s="648">
        <v>35</v>
      </c>
      <c r="R40" s="648">
        <v>138</v>
      </c>
      <c r="S40" s="648">
        <v>3625</v>
      </c>
      <c r="T40" s="648">
        <v>231</v>
      </c>
      <c r="U40" s="648">
        <v>21</v>
      </c>
      <c r="V40" s="648">
        <v>849</v>
      </c>
      <c r="W40" s="648">
        <v>231</v>
      </c>
      <c r="X40" s="648">
        <v>21</v>
      </c>
    </row>
    <row r="41" spans="1:24" s="650" customFormat="1" ht="10.5">
      <c r="B41" s="651" t="s">
        <v>882</v>
      </c>
      <c r="C41" s="652">
        <v>2555</v>
      </c>
      <c r="D41" s="653">
        <v>1659</v>
      </c>
      <c r="E41" s="653">
        <v>79</v>
      </c>
      <c r="F41" s="653">
        <v>96</v>
      </c>
      <c r="G41" s="653">
        <v>47</v>
      </c>
      <c r="H41" s="653">
        <v>37</v>
      </c>
      <c r="I41" s="653">
        <v>3</v>
      </c>
      <c r="J41" s="653">
        <v>7</v>
      </c>
      <c r="K41" s="653">
        <v>312</v>
      </c>
      <c r="L41" s="653">
        <v>79</v>
      </c>
      <c r="M41" s="653">
        <v>96</v>
      </c>
      <c r="N41" s="653">
        <v>47</v>
      </c>
      <c r="O41" s="653">
        <v>37</v>
      </c>
      <c r="P41" s="653">
        <v>3</v>
      </c>
      <c r="Q41" s="653">
        <v>7</v>
      </c>
      <c r="R41" s="653">
        <v>90</v>
      </c>
      <c r="S41" s="653">
        <v>2578</v>
      </c>
      <c r="T41" s="653">
        <v>51</v>
      </c>
      <c r="U41" s="653">
        <v>12</v>
      </c>
      <c r="V41" s="653">
        <v>335</v>
      </c>
      <c r="W41" s="653">
        <v>51</v>
      </c>
      <c r="X41" s="653">
        <v>12</v>
      </c>
    </row>
    <row r="42" spans="1:24" s="650" customFormat="1" ht="13.5" customHeight="1">
      <c r="A42" s="654"/>
      <c r="B42" s="654" t="s">
        <v>883</v>
      </c>
      <c r="C42" s="655">
        <v>1579</v>
      </c>
      <c r="D42" s="656">
        <v>1132</v>
      </c>
      <c r="E42" s="656">
        <v>32</v>
      </c>
      <c r="F42" s="656">
        <v>22</v>
      </c>
      <c r="G42" s="656">
        <v>14</v>
      </c>
      <c r="H42" s="656">
        <v>7</v>
      </c>
      <c r="I42" s="656">
        <v>2</v>
      </c>
      <c r="J42" s="656">
        <v>5</v>
      </c>
      <c r="K42" s="656">
        <v>101</v>
      </c>
      <c r="L42" s="656">
        <v>32</v>
      </c>
      <c r="M42" s="656">
        <v>22</v>
      </c>
      <c r="N42" s="656">
        <v>14</v>
      </c>
      <c r="O42" s="656">
        <v>7</v>
      </c>
      <c r="P42" s="656">
        <v>2</v>
      </c>
      <c r="Q42" s="656">
        <v>5</v>
      </c>
      <c r="R42" s="656">
        <v>33</v>
      </c>
      <c r="S42" s="656">
        <v>1588</v>
      </c>
      <c r="T42" s="656">
        <v>17</v>
      </c>
      <c r="U42" s="656">
        <v>1</v>
      </c>
      <c r="V42" s="656">
        <v>110</v>
      </c>
      <c r="W42" s="656">
        <v>17</v>
      </c>
      <c r="X42" s="656">
        <v>1</v>
      </c>
    </row>
    <row r="43" spans="1:24" s="644" customFormat="1" ht="14.25" customHeight="1">
      <c r="A43" s="657"/>
      <c r="B43" s="657" t="s">
        <v>885</v>
      </c>
      <c r="C43" s="658">
        <v>60992</v>
      </c>
      <c r="D43" s="659">
        <v>22118</v>
      </c>
      <c r="E43" s="659">
        <v>1429</v>
      </c>
      <c r="F43" s="659">
        <v>11832</v>
      </c>
      <c r="G43" s="659">
        <v>12702</v>
      </c>
      <c r="H43" s="659">
        <v>11639</v>
      </c>
      <c r="I43" s="659">
        <v>635</v>
      </c>
      <c r="J43" s="659">
        <v>428</v>
      </c>
      <c r="K43" s="659">
        <v>22588</v>
      </c>
      <c r="L43" s="659">
        <v>1429</v>
      </c>
      <c r="M43" s="659">
        <v>9024</v>
      </c>
      <c r="N43" s="659">
        <v>11047</v>
      </c>
      <c r="O43" s="659">
        <v>10261</v>
      </c>
      <c r="P43" s="659">
        <v>418</v>
      </c>
      <c r="Q43" s="659">
        <v>368</v>
      </c>
      <c r="R43" s="659">
        <v>1088</v>
      </c>
      <c r="S43" s="659">
        <v>61254</v>
      </c>
      <c r="T43" s="659">
        <v>11577</v>
      </c>
      <c r="U43" s="659">
        <v>959</v>
      </c>
      <c r="V43" s="659">
        <v>24077</v>
      </c>
      <c r="W43" s="659">
        <v>11225</v>
      </c>
      <c r="X43" s="659">
        <v>943</v>
      </c>
    </row>
    <row r="44" spans="1:24" s="650" customFormat="1" ht="13.5" customHeight="1">
      <c r="B44" s="650" t="s">
        <v>920</v>
      </c>
      <c r="C44" s="647">
        <v>5760</v>
      </c>
      <c r="D44" s="648">
        <v>2276</v>
      </c>
      <c r="E44" s="648" t="s">
        <v>311</v>
      </c>
      <c r="F44" s="648">
        <v>2394</v>
      </c>
      <c r="G44" s="648">
        <v>154</v>
      </c>
      <c r="H44" s="648">
        <v>140</v>
      </c>
      <c r="I44" s="648">
        <v>10</v>
      </c>
      <c r="J44" s="648">
        <v>4</v>
      </c>
      <c r="K44" s="648" t="s">
        <v>311</v>
      </c>
      <c r="L44" s="648" t="s">
        <v>311</v>
      </c>
      <c r="M44" s="648" t="s">
        <v>311</v>
      </c>
      <c r="N44" s="648" t="s">
        <v>311</v>
      </c>
      <c r="O44" s="648" t="s">
        <v>311</v>
      </c>
      <c r="P44" s="648" t="s">
        <v>311</v>
      </c>
      <c r="Q44" s="648" t="s">
        <v>311</v>
      </c>
      <c r="R44" s="648" t="s">
        <v>311</v>
      </c>
      <c r="S44" s="648">
        <v>5617</v>
      </c>
      <c r="T44" s="648">
        <v>6</v>
      </c>
      <c r="U44" s="648">
        <v>1</v>
      </c>
      <c r="V44" s="648" t="s">
        <v>311</v>
      </c>
      <c r="W44" s="648" t="s">
        <v>311</v>
      </c>
      <c r="X44" s="660" t="s">
        <v>311</v>
      </c>
    </row>
    <row r="45" spans="1:24" s="650" customFormat="1" ht="13.5" customHeight="1">
      <c r="B45" s="650" t="s">
        <v>869</v>
      </c>
      <c r="C45" s="647">
        <v>2677</v>
      </c>
      <c r="D45" s="648">
        <v>98</v>
      </c>
      <c r="E45" s="648">
        <v>5</v>
      </c>
      <c r="F45" s="648">
        <v>572</v>
      </c>
      <c r="G45" s="648">
        <v>1343</v>
      </c>
      <c r="H45" s="648">
        <v>1211</v>
      </c>
      <c r="I45" s="648">
        <v>94</v>
      </c>
      <c r="J45" s="648">
        <v>38</v>
      </c>
      <c r="K45" s="648">
        <v>456</v>
      </c>
      <c r="L45" s="648">
        <v>5</v>
      </c>
      <c r="M45" s="648">
        <v>186</v>
      </c>
      <c r="N45" s="648">
        <v>244</v>
      </c>
      <c r="O45" s="648">
        <v>221</v>
      </c>
      <c r="P45" s="648">
        <v>17</v>
      </c>
      <c r="Q45" s="648">
        <v>6</v>
      </c>
      <c r="R45" s="648">
        <v>21</v>
      </c>
      <c r="S45" s="648">
        <v>1839</v>
      </c>
      <c r="T45" s="648">
        <v>455</v>
      </c>
      <c r="U45" s="648">
        <v>12</v>
      </c>
      <c r="V45" s="648">
        <v>347</v>
      </c>
      <c r="W45" s="648">
        <v>126</v>
      </c>
      <c r="X45" s="648">
        <v>3</v>
      </c>
    </row>
    <row r="46" spans="1:24" s="650" customFormat="1" ht="13.5" customHeight="1">
      <c r="B46" s="650" t="s">
        <v>870</v>
      </c>
      <c r="C46" s="647">
        <v>3148</v>
      </c>
      <c r="D46" s="648">
        <v>327</v>
      </c>
      <c r="E46" s="648">
        <v>27</v>
      </c>
      <c r="F46" s="648">
        <v>492</v>
      </c>
      <c r="G46" s="648">
        <v>1544</v>
      </c>
      <c r="H46" s="648">
        <v>1267</v>
      </c>
      <c r="I46" s="648">
        <v>227</v>
      </c>
      <c r="J46" s="648">
        <v>50</v>
      </c>
      <c r="K46" s="648">
        <v>1716</v>
      </c>
      <c r="L46" s="648">
        <v>27</v>
      </c>
      <c r="M46" s="648">
        <v>468</v>
      </c>
      <c r="N46" s="648">
        <v>1168</v>
      </c>
      <c r="O46" s="648">
        <v>1038</v>
      </c>
      <c r="P46" s="648">
        <v>103</v>
      </c>
      <c r="Q46" s="648">
        <v>27</v>
      </c>
      <c r="R46" s="648">
        <v>53</v>
      </c>
      <c r="S46" s="648">
        <v>2427</v>
      </c>
      <c r="T46" s="648">
        <v>702</v>
      </c>
      <c r="U46" s="648">
        <v>71</v>
      </c>
      <c r="V46" s="648">
        <v>1329</v>
      </c>
      <c r="W46" s="648">
        <v>688</v>
      </c>
      <c r="X46" s="648">
        <v>66</v>
      </c>
    </row>
    <row r="47" spans="1:24" s="650" customFormat="1" ht="13.5" customHeight="1">
      <c r="B47" s="650" t="s">
        <v>871</v>
      </c>
      <c r="C47" s="647">
        <v>2933</v>
      </c>
      <c r="D47" s="648">
        <v>440</v>
      </c>
      <c r="E47" s="648">
        <v>70</v>
      </c>
      <c r="F47" s="648">
        <v>511</v>
      </c>
      <c r="G47" s="648">
        <v>1152</v>
      </c>
      <c r="H47" s="648">
        <v>1074</v>
      </c>
      <c r="I47" s="648">
        <v>57</v>
      </c>
      <c r="J47" s="648">
        <v>21</v>
      </c>
      <c r="K47" s="648">
        <v>1771</v>
      </c>
      <c r="L47" s="648">
        <v>70</v>
      </c>
      <c r="M47" s="648">
        <v>508</v>
      </c>
      <c r="N47" s="648">
        <v>1137</v>
      </c>
      <c r="O47" s="648">
        <v>1064</v>
      </c>
      <c r="P47" s="648">
        <v>53</v>
      </c>
      <c r="Q47" s="648">
        <v>20</v>
      </c>
      <c r="R47" s="648">
        <v>56</v>
      </c>
      <c r="S47" s="648">
        <v>2931</v>
      </c>
      <c r="T47" s="648">
        <v>1004</v>
      </c>
      <c r="U47" s="648">
        <v>125</v>
      </c>
      <c r="V47" s="648">
        <v>1780</v>
      </c>
      <c r="W47" s="648">
        <v>1002</v>
      </c>
      <c r="X47" s="648">
        <v>124</v>
      </c>
    </row>
    <row r="48" spans="1:24" s="650" customFormat="1" ht="13.5" customHeight="1">
      <c r="B48" s="651" t="s">
        <v>872</v>
      </c>
      <c r="C48" s="652">
        <v>2663</v>
      </c>
      <c r="D48" s="653">
        <v>519</v>
      </c>
      <c r="E48" s="653">
        <v>66</v>
      </c>
      <c r="F48" s="653">
        <v>559</v>
      </c>
      <c r="G48" s="653">
        <v>905</v>
      </c>
      <c r="H48" s="653">
        <v>846</v>
      </c>
      <c r="I48" s="653">
        <v>35</v>
      </c>
      <c r="J48" s="653">
        <v>24</v>
      </c>
      <c r="K48" s="653">
        <v>1558</v>
      </c>
      <c r="L48" s="653">
        <v>66</v>
      </c>
      <c r="M48" s="653">
        <v>559</v>
      </c>
      <c r="N48" s="653">
        <v>903</v>
      </c>
      <c r="O48" s="653">
        <v>845</v>
      </c>
      <c r="P48" s="653">
        <v>34</v>
      </c>
      <c r="Q48" s="653">
        <v>24</v>
      </c>
      <c r="R48" s="653">
        <v>30</v>
      </c>
      <c r="S48" s="653">
        <v>2894</v>
      </c>
      <c r="T48" s="653">
        <v>1006</v>
      </c>
      <c r="U48" s="653">
        <v>106</v>
      </c>
      <c r="V48" s="653">
        <v>1791</v>
      </c>
      <c r="W48" s="653">
        <v>1006</v>
      </c>
      <c r="X48" s="653">
        <v>106</v>
      </c>
    </row>
    <row r="49" spans="1:24" s="650" customFormat="1" ht="13.5" customHeight="1">
      <c r="B49" s="650" t="s">
        <v>873</v>
      </c>
      <c r="C49" s="647">
        <v>2741</v>
      </c>
      <c r="D49" s="648">
        <v>574</v>
      </c>
      <c r="E49" s="648">
        <v>77</v>
      </c>
      <c r="F49" s="648">
        <v>581</v>
      </c>
      <c r="G49" s="648">
        <v>875</v>
      </c>
      <c r="H49" s="648">
        <v>823</v>
      </c>
      <c r="I49" s="648">
        <v>26</v>
      </c>
      <c r="J49" s="648">
        <v>26</v>
      </c>
      <c r="K49" s="648">
        <v>1578</v>
      </c>
      <c r="L49" s="648">
        <v>77</v>
      </c>
      <c r="M49" s="648">
        <v>581</v>
      </c>
      <c r="N49" s="648">
        <v>873</v>
      </c>
      <c r="O49" s="648">
        <v>821</v>
      </c>
      <c r="P49" s="648">
        <v>26</v>
      </c>
      <c r="Q49" s="648">
        <v>26</v>
      </c>
      <c r="R49" s="648">
        <v>47</v>
      </c>
      <c r="S49" s="648">
        <v>2944</v>
      </c>
      <c r="T49" s="648">
        <v>969</v>
      </c>
      <c r="U49" s="648">
        <v>83</v>
      </c>
      <c r="V49" s="648">
        <v>1782</v>
      </c>
      <c r="W49" s="648">
        <v>968</v>
      </c>
      <c r="X49" s="648">
        <v>83</v>
      </c>
    </row>
    <row r="50" spans="1:24" s="650" customFormat="1" ht="13.5" customHeight="1">
      <c r="B50" s="650" t="s">
        <v>874</v>
      </c>
      <c r="C50" s="647">
        <v>3536</v>
      </c>
      <c r="D50" s="648">
        <v>683</v>
      </c>
      <c r="E50" s="648">
        <v>106</v>
      </c>
      <c r="F50" s="648">
        <v>936</v>
      </c>
      <c r="G50" s="648">
        <v>1047</v>
      </c>
      <c r="H50" s="648">
        <v>982</v>
      </c>
      <c r="I50" s="648">
        <v>33</v>
      </c>
      <c r="J50" s="648">
        <v>32</v>
      </c>
      <c r="K50" s="648">
        <v>2140</v>
      </c>
      <c r="L50" s="648">
        <v>106</v>
      </c>
      <c r="M50" s="648">
        <v>936</v>
      </c>
      <c r="N50" s="648">
        <v>1047</v>
      </c>
      <c r="O50" s="648">
        <v>982</v>
      </c>
      <c r="P50" s="648">
        <v>33</v>
      </c>
      <c r="Q50" s="648">
        <v>32</v>
      </c>
      <c r="R50" s="648">
        <v>51</v>
      </c>
      <c r="S50" s="648">
        <v>3991</v>
      </c>
      <c r="T50" s="648">
        <v>1354</v>
      </c>
      <c r="U50" s="648">
        <v>116</v>
      </c>
      <c r="V50" s="648">
        <v>2595</v>
      </c>
      <c r="W50" s="648">
        <v>1354</v>
      </c>
      <c r="X50" s="648">
        <v>116</v>
      </c>
    </row>
    <row r="51" spans="1:24" s="650" customFormat="1" ht="13.5" customHeight="1">
      <c r="B51" s="650" t="s">
        <v>875</v>
      </c>
      <c r="C51" s="647">
        <v>5228</v>
      </c>
      <c r="D51" s="648">
        <v>974</v>
      </c>
      <c r="E51" s="648">
        <v>132</v>
      </c>
      <c r="F51" s="648">
        <v>1438</v>
      </c>
      <c r="G51" s="648">
        <v>1605</v>
      </c>
      <c r="H51" s="648">
        <v>1516</v>
      </c>
      <c r="I51" s="648">
        <v>45</v>
      </c>
      <c r="J51" s="648">
        <v>44</v>
      </c>
      <c r="K51" s="648">
        <v>3261</v>
      </c>
      <c r="L51" s="648">
        <v>132</v>
      </c>
      <c r="M51" s="648">
        <v>1438</v>
      </c>
      <c r="N51" s="648">
        <v>1602</v>
      </c>
      <c r="O51" s="648">
        <v>1514</v>
      </c>
      <c r="P51" s="648">
        <v>44</v>
      </c>
      <c r="Q51" s="648">
        <v>44</v>
      </c>
      <c r="R51" s="648">
        <v>89</v>
      </c>
      <c r="S51" s="648">
        <v>5615</v>
      </c>
      <c r="T51" s="648">
        <v>1826</v>
      </c>
      <c r="U51" s="648">
        <v>122</v>
      </c>
      <c r="V51" s="648">
        <v>3651</v>
      </c>
      <c r="W51" s="648">
        <v>1826</v>
      </c>
      <c r="X51" s="648">
        <v>122</v>
      </c>
    </row>
    <row r="52" spans="1:24" s="650" customFormat="1" ht="13.5" customHeight="1">
      <c r="B52" s="650" t="s">
        <v>876</v>
      </c>
      <c r="C52" s="647">
        <v>4731</v>
      </c>
      <c r="D52" s="648">
        <v>1012</v>
      </c>
      <c r="E52" s="648">
        <v>143</v>
      </c>
      <c r="F52" s="648">
        <v>1233</v>
      </c>
      <c r="G52" s="648">
        <v>1446</v>
      </c>
      <c r="H52" s="648">
        <v>1350</v>
      </c>
      <c r="I52" s="648">
        <v>52</v>
      </c>
      <c r="J52" s="648">
        <v>44</v>
      </c>
      <c r="K52" s="648">
        <v>2921</v>
      </c>
      <c r="L52" s="648">
        <v>143</v>
      </c>
      <c r="M52" s="648">
        <v>1233</v>
      </c>
      <c r="N52" s="648">
        <v>1446</v>
      </c>
      <c r="O52" s="648">
        <v>1350</v>
      </c>
      <c r="P52" s="648">
        <v>52</v>
      </c>
      <c r="Q52" s="648">
        <v>44</v>
      </c>
      <c r="R52" s="648">
        <v>99</v>
      </c>
      <c r="S52" s="648">
        <v>5146</v>
      </c>
      <c r="T52" s="648">
        <v>1672</v>
      </c>
      <c r="U52" s="648">
        <v>145</v>
      </c>
      <c r="V52" s="648">
        <v>3336</v>
      </c>
      <c r="W52" s="648">
        <v>1672</v>
      </c>
      <c r="X52" s="648">
        <v>145</v>
      </c>
    </row>
    <row r="53" spans="1:24" s="650" customFormat="1" ht="13.5" customHeight="1">
      <c r="B53" s="651" t="s">
        <v>877</v>
      </c>
      <c r="C53" s="652">
        <v>3782</v>
      </c>
      <c r="D53" s="653">
        <v>995</v>
      </c>
      <c r="E53" s="653">
        <v>131</v>
      </c>
      <c r="F53" s="653">
        <v>984</v>
      </c>
      <c r="G53" s="653">
        <v>1105</v>
      </c>
      <c r="H53" s="653">
        <v>1041</v>
      </c>
      <c r="I53" s="653">
        <v>35</v>
      </c>
      <c r="J53" s="653">
        <v>29</v>
      </c>
      <c r="K53" s="653">
        <v>2304</v>
      </c>
      <c r="L53" s="653">
        <v>131</v>
      </c>
      <c r="M53" s="653">
        <v>983</v>
      </c>
      <c r="N53" s="653">
        <v>1102</v>
      </c>
      <c r="O53" s="653">
        <v>1038</v>
      </c>
      <c r="P53" s="653">
        <v>35</v>
      </c>
      <c r="Q53" s="653">
        <v>29</v>
      </c>
      <c r="R53" s="653">
        <v>88</v>
      </c>
      <c r="S53" s="653">
        <v>3994</v>
      </c>
      <c r="T53" s="653">
        <v>1185</v>
      </c>
      <c r="U53" s="653">
        <v>103</v>
      </c>
      <c r="V53" s="653">
        <v>2519</v>
      </c>
      <c r="W53" s="653">
        <v>1185</v>
      </c>
      <c r="X53" s="653">
        <v>103</v>
      </c>
    </row>
    <row r="54" spans="1:24" s="650" customFormat="1" ht="13.5" customHeight="1">
      <c r="B54" s="650" t="s">
        <v>878</v>
      </c>
      <c r="C54" s="647">
        <v>2889</v>
      </c>
      <c r="D54" s="648">
        <v>1017</v>
      </c>
      <c r="E54" s="648">
        <v>121</v>
      </c>
      <c r="F54" s="648">
        <v>682</v>
      </c>
      <c r="G54" s="648">
        <v>659</v>
      </c>
      <c r="H54" s="648">
        <v>631</v>
      </c>
      <c r="I54" s="648">
        <v>7</v>
      </c>
      <c r="J54" s="648">
        <v>21</v>
      </c>
      <c r="K54" s="648">
        <v>1555</v>
      </c>
      <c r="L54" s="648">
        <v>121</v>
      </c>
      <c r="M54" s="648">
        <v>682</v>
      </c>
      <c r="N54" s="648">
        <v>659</v>
      </c>
      <c r="O54" s="648">
        <v>631</v>
      </c>
      <c r="P54" s="648">
        <v>7</v>
      </c>
      <c r="Q54" s="648">
        <v>21</v>
      </c>
      <c r="R54" s="648">
        <v>93</v>
      </c>
      <c r="S54" s="648">
        <v>2926</v>
      </c>
      <c r="T54" s="648">
        <v>634</v>
      </c>
      <c r="U54" s="648">
        <v>41</v>
      </c>
      <c r="V54" s="648">
        <v>1592</v>
      </c>
      <c r="W54" s="648">
        <v>634</v>
      </c>
      <c r="X54" s="648">
        <v>41</v>
      </c>
    </row>
    <row r="55" spans="1:24" s="650" customFormat="1" ht="13.5" customHeight="1">
      <c r="B55" s="650" t="s">
        <v>879</v>
      </c>
      <c r="C55" s="647">
        <v>3597</v>
      </c>
      <c r="D55" s="648">
        <v>1878</v>
      </c>
      <c r="E55" s="648">
        <v>158</v>
      </c>
      <c r="F55" s="648">
        <v>628</v>
      </c>
      <c r="G55" s="648">
        <v>433</v>
      </c>
      <c r="H55" s="648">
        <v>393</v>
      </c>
      <c r="I55" s="648">
        <v>7</v>
      </c>
      <c r="J55" s="648">
        <v>33</v>
      </c>
      <c r="K55" s="648">
        <v>1329</v>
      </c>
      <c r="L55" s="648">
        <v>158</v>
      </c>
      <c r="M55" s="648">
        <v>628</v>
      </c>
      <c r="N55" s="648">
        <v>433</v>
      </c>
      <c r="O55" s="648">
        <v>393</v>
      </c>
      <c r="P55" s="648">
        <v>7</v>
      </c>
      <c r="Q55" s="648">
        <v>33</v>
      </c>
      <c r="R55" s="648">
        <v>110</v>
      </c>
      <c r="S55" s="648">
        <v>3606</v>
      </c>
      <c r="T55" s="648">
        <v>395</v>
      </c>
      <c r="U55" s="648">
        <v>14</v>
      </c>
      <c r="V55" s="648">
        <v>1338</v>
      </c>
      <c r="W55" s="648">
        <v>395</v>
      </c>
      <c r="X55" s="648">
        <v>14</v>
      </c>
    </row>
    <row r="56" spans="1:24" s="650" customFormat="1" ht="13.5" customHeight="1">
      <c r="B56" s="650" t="s">
        <v>880</v>
      </c>
      <c r="C56" s="647">
        <v>5074</v>
      </c>
      <c r="D56" s="648">
        <v>3139</v>
      </c>
      <c r="E56" s="648">
        <v>169</v>
      </c>
      <c r="F56" s="648">
        <v>519</v>
      </c>
      <c r="G56" s="648">
        <v>318</v>
      </c>
      <c r="H56" s="648">
        <v>271</v>
      </c>
      <c r="I56" s="648">
        <v>3</v>
      </c>
      <c r="J56" s="648">
        <v>44</v>
      </c>
      <c r="K56" s="648">
        <v>1173</v>
      </c>
      <c r="L56" s="648">
        <v>169</v>
      </c>
      <c r="M56" s="648">
        <v>519</v>
      </c>
      <c r="N56" s="648">
        <v>318</v>
      </c>
      <c r="O56" s="648">
        <v>271</v>
      </c>
      <c r="P56" s="648">
        <v>3</v>
      </c>
      <c r="Q56" s="648">
        <v>44</v>
      </c>
      <c r="R56" s="648">
        <v>167</v>
      </c>
      <c r="S56" s="648">
        <v>5080</v>
      </c>
      <c r="T56" s="648">
        <v>266</v>
      </c>
      <c r="U56" s="648">
        <v>14</v>
      </c>
      <c r="V56" s="648">
        <v>1179</v>
      </c>
      <c r="W56" s="648">
        <v>266</v>
      </c>
      <c r="X56" s="648">
        <v>14</v>
      </c>
    </row>
    <row r="57" spans="1:24" s="650" customFormat="1" ht="13.5" customHeight="1">
      <c r="B57" s="650" t="s">
        <v>881</v>
      </c>
      <c r="C57" s="647">
        <v>4855</v>
      </c>
      <c r="D57" s="648">
        <v>3306</v>
      </c>
      <c r="E57" s="648">
        <v>125</v>
      </c>
      <c r="F57" s="648">
        <v>213</v>
      </c>
      <c r="G57" s="648">
        <v>94</v>
      </c>
      <c r="H57" s="648">
        <v>76</v>
      </c>
      <c r="I57" s="648">
        <v>4</v>
      </c>
      <c r="J57" s="648">
        <v>14</v>
      </c>
      <c r="K57" s="648">
        <v>537</v>
      </c>
      <c r="L57" s="648">
        <v>125</v>
      </c>
      <c r="M57" s="648">
        <v>213</v>
      </c>
      <c r="N57" s="648">
        <v>94</v>
      </c>
      <c r="O57" s="648">
        <v>76</v>
      </c>
      <c r="P57" s="648">
        <v>4</v>
      </c>
      <c r="Q57" s="648">
        <v>14</v>
      </c>
      <c r="R57" s="648">
        <v>105</v>
      </c>
      <c r="S57" s="648">
        <v>4858</v>
      </c>
      <c r="T57" s="648">
        <v>78</v>
      </c>
      <c r="U57" s="648">
        <v>5</v>
      </c>
      <c r="V57" s="648">
        <v>540</v>
      </c>
      <c r="W57" s="648">
        <v>78</v>
      </c>
      <c r="X57" s="648">
        <v>5</v>
      </c>
    </row>
    <row r="58" spans="1:24" s="650" customFormat="1" ht="10.5">
      <c r="B58" s="651" t="s">
        <v>882</v>
      </c>
      <c r="C58" s="652">
        <v>3600</v>
      </c>
      <c r="D58" s="653">
        <v>2574</v>
      </c>
      <c r="E58" s="653">
        <v>64</v>
      </c>
      <c r="F58" s="653">
        <v>73</v>
      </c>
      <c r="G58" s="653">
        <v>17</v>
      </c>
      <c r="H58" s="653">
        <v>14</v>
      </c>
      <c r="I58" s="653" t="s">
        <v>311</v>
      </c>
      <c r="J58" s="653">
        <v>3</v>
      </c>
      <c r="K58" s="653">
        <v>198</v>
      </c>
      <c r="L58" s="653">
        <v>64</v>
      </c>
      <c r="M58" s="653">
        <v>73</v>
      </c>
      <c r="N58" s="653">
        <v>16</v>
      </c>
      <c r="O58" s="653">
        <v>13</v>
      </c>
      <c r="P58" s="653" t="s">
        <v>311</v>
      </c>
      <c r="Q58" s="653">
        <v>3</v>
      </c>
      <c r="R58" s="653">
        <v>45</v>
      </c>
      <c r="S58" s="653">
        <v>3606</v>
      </c>
      <c r="T58" s="653">
        <v>20</v>
      </c>
      <c r="U58" s="653" t="s">
        <v>311</v>
      </c>
      <c r="V58" s="653">
        <v>205</v>
      </c>
      <c r="W58" s="653">
        <v>20</v>
      </c>
      <c r="X58" s="653" t="s">
        <v>311</v>
      </c>
    </row>
    <row r="59" spans="1:24" s="650" customFormat="1" ht="13.5" customHeight="1" thickBot="1">
      <c r="A59" s="661"/>
      <c r="B59" s="661" t="s">
        <v>883</v>
      </c>
      <c r="C59" s="662">
        <v>2939</v>
      </c>
      <c r="D59" s="663">
        <v>2306</v>
      </c>
      <c r="E59" s="663">
        <v>35</v>
      </c>
      <c r="F59" s="663">
        <v>17</v>
      </c>
      <c r="G59" s="663">
        <v>5</v>
      </c>
      <c r="H59" s="663">
        <v>4</v>
      </c>
      <c r="I59" s="663" t="s">
        <v>311</v>
      </c>
      <c r="J59" s="663">
        <v>1</v>
      </c>
      <c r="K59" s="663">
        <v>91</v>
      </c>
      <c r="L59" s="663">
        <v>35</v>
      </c>
      <c r="M59" s="663">
        <v>17</v>
      </c>
      <c r="N59" s="663">
        <v>5</v>
      </c>
      <c r="O59" s="663">
        <v>4</v>
      </c>
      <c r="P59" s="663" t="s">
        <v>311</v>
      </c>
      <c r="Q59" s="663">
        <v>1</v>
      </c>
      <c r="R59" s="663">
        <v>34</v>
      </c>
      <c r="S59" s="663">
        <v>2941</v>
      </c>
      <c r="T59" s="663">
        <v>5</v>
      </c>
      <c r="U59" s="663">
        <v>1</v>
      </c>
      <c r="V59" s="663">
        <v>93</v>
      </c>
      <c r="W59" s="663">
        <v>5</v>
      </c>
      <c r="X59" s="663">
        <v>1</v>
      </c>
    </row>
    <row r="60" spans="1:24" s="591" customFormat="1">
      <c r="A60" s="625"/>
      <c r="B60" s="209" t="s">
        <v>921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9" t="s">
        <v>922</v>
      </c>
      <c r="N60" s="208"/>
      <c r="O60" s="208"/>
      <c r="P60" s="208"/>
      <c r="Q60" s="208"/>
      <c r="R60" s="208"/>
      <c r="S60" s="208"/>
      <c r="T60" s="208"/>
      <c r="U60" s="208"/>
      <c r="V60" s="664"/>
      <c r="W60" s="664"/>
      <c r="X60" s="664"/>
    </row>
    <row r="61" spans="1:24" s="591" customFormat="1">
      <c r="A61" s="625"/>
      <c r="B61" s="209" t="s">
        <v>923</v>
      </c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9" t="s">
        <v>924</v>
      </c>
      <c r="N61" s="208"/>
      <c r="O61" s="208"/>
      <c r="P61" s="208"/>
      <c r="Q61" s="208"/>
      <c r="R61" s="208"/>
      <c r="S61" s="208"/>
      <c r="T61" s="208"/>
      <c r="U61" s="208"/>
      <c r="V61" s="664"/>
      <c r="W61" s="664"/>
      <c r="X61" s="664"/>
    </row>
    <row r="62" spans="1:24" s="591" customFormat="1">
      <c r="A62" s="625"/>
      <c r="B62" s="209" t="s">
        <v>925</v>
      </c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9"/>
      <c r="N62" s="208"/>
      <c r="O62" s="208"/>
      <c r="P62" s="208"/>
      <c r="Q62" s="208"/>
      <c r="R62" s="208"/>
      <c r="S62" s="208"/>
      <c r="T62" s="208"/>
      <c r="U62" s="208"/>
      <c r="V62" s="664"/>
      <c r="W62" s="664"/>
      <c r="X62" s="664"/>
    </row>
    <row r="63" spans="1:24">
      <c r="B63" s="209" t="s">
        <v>588</v>
      </c>
      <c r="C63" s="665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183"/>
      <c r="W63" s="183"/>
      <c r="X63" s="183"/>
    </row>
    <row r="64" spans="1:24">
      <c r="B64" s="209"/>
      <c r="C64" s="666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</row>
  </sheetData>
  <mergeCells count="23">
    <mergeCell ref="N5:Q5"/>
    <mergeCell ref="R5:R8"/>
    <mergeCell ref="A6:B6"/>
    <mergeCell ref="N6:N8"/>
    <mergeCell ref="A9:B9"/>
    <mergeCell ref="K4:K8"/>
    <mergeCell ref="L4:R4"/>
    <mergeCell ref="C3:J3"/>
    <mergeCell ref="K3:R3"/>
    <mergeCell ref="S3:U3"/>
    <mergeCell ref="V3:X3"/>
    <mergeCell ref="A4:B5"/>
    <mergeCell ref="C4:C8"/>
    <mergeCell ref="D4:D8"/>
    <mergeCell ref="E4:E8"/>
    <mergeCell ref="F4:F8"/>
    <mergeCell ref="G4:J4"/>
    <mergeCell ref="S4:S8"/>
    <mergeCell ref="V4:V8"/>
    <mergeCell ref="G5:G8"/>
    <mergeCell ref="H5:H8"/>
    <mergeCell ref="I5:I8"/>
    <mergeCell ref="J5:J8"/>
  </mergeCells>
  <phoneticPr fontId="2"/>
  <pageMargins left="0.78740157480314965" right="0.78740157480314965" top="0.78740157480314965" bottom="0.39370078740157483" header="0.51181102362204722" footer="0.51181102362204722"/>
  <pageSetup paperSize="9" scale="44" firstPageNumber="46" orientation="portrait" useFirstPageNumber="1" r:id="rId1"/>
  <headerFooter alignWithMargins="0">
    <evenHeader>&amp;R&amp;10〔3〕国勢調査　&amp;P</even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67"/>
  <sheetViews>
    <sheetView view="pageBreakPreview" zoomScaleNormal="100" zoomScaleSheetLayoutView="100" workbookViewId="0">
      <selection activeCell="O7" sqref="O7"/>
    </sheetView>
  </sheetViews>
  <sheetFormatPr defaultRowHeight="12"/>
  <cols>
    <col min="1" max="1" width="3" style="378" customWidth="1"/>
    <col min="2" max="4" width="2.25" style="378" customWidth="1"/>
    <col min="5" max="5" width="10.25" style="378" customWidth="1"/>
    <col min="6" max="8" width="7.875" style="378" customWidth="1"/>
    <col min="9" max="11" width="2.25" style="378" customWidth="1"/>
    <col min="12" max="12" width="10.25" style="378" customWidth="1"/>
    <col min="13" max="15" width="7.875" style="378" customWidth="1"/>
    <col min="16" max="16384" width="9" style="378"/>
  </cols>
  <sheetData>
    <row r="1" spans="1:15" ht="17.25">
      <c r="A1" s="1180" t="s">
        <v>926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  <c r="O1" s="1180"/>
    </row>
    <row r="2" spans="1:15" ht="11.25" customHeight="1" thickBot="1">
      <c r="A2" s="1181" t="s">
        <v>927</v>
      </c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</row>
    <row r="3" spans="1:15" s="591" customFormat="1" ht="12.4" customHeight="1">
      <c r="A3" s="1155" t="s">
        <v>928</v>
      </c>
      <c r="B3" s="1155"/>
      <c r="C3" s="1155"/>
      <c r="D3" s="1155"/>
      <c r="E3" s="1156"/>
      <c r="F3" s="667" t="s">
        <v>798</v>
      </c>
      <c r="G3" s="667" t="s">
        <v>929</v>
      </c>
      <c r="H3" s="668" t="s">
        <v>930</v>
      </c>
      <c r="I3" s="1155" t="s">
        <v>928</v>
      </c>
      <c r="J3" s="1155"/>
      <c r="K3" s="1155"/>
      <c r="L3" s="1156"/>
      <c r="M3" s="669" t="s">
        <v>798</v>
      </c>
      <c r="N3" s="667" t="s">
        <v>929</v>
      </c>
      <c r="O3" s="670" t="s">
        <v>930</v>
      </c>
    </row>
    <row r="4" spans="1:15" ht="11.25" customHeight="1">
      <c r="A4" s="1182" t="s">
        <v>931</v>
      </c>
      <c r="B4" s="1182"/>
      <c r="C4" s="1182"/>
      <c r="D4" s="1182"/>
      <c r="E4" s="1183"/>
      <c r="F4" s="671">
        <v>54386</v>
      </c>
      <c r="G4" s="672">
        <v>50237</v>
      </c>
      <c r="H4" s="672">
        <v>4149</v>
      </c>
      <c r="I4" s="673"/>
      <c r="J4" s="392"/>
      <c r="K4" s="1184" t="s">
        <v>932</v>
      </c>
      <c r="L4" s="1185"/>
      <c r="M4" s="674">
        <v>22</v>
      </c>
      <c r="N4" s="675">
        <v>20</v>
      </c>
      <c r="O4" s="675">
        <v>2</v>
      </c>
    </row>
    <row r="5" spans="1:15" ht="11.25" customHeight="1">
      <c r="A5" s="676"/>
      <c r="B5" s="1186" t="s">
        <v>933</v>
      </c>
      <c r="C5" s="1186"/>
      <c r="D5" s="1186"/>
      <c r="E5" s="1028"/>
      <c r="F5" s="677">
        <v>20808</v>
      </c>
      <c r="G5" s="672">
        <v>20016</v>
      </c>
      <c r="H5" s="672">
        <v>792</v>
      </c>
      <c r="I5" s="673"/>
      <c r="J5" s="392"/>
      <c r="K5" s="1187" t="s">
        <v>934</v>
      </c>
      <c r="L5" s="1188"/>
      <c r="M5" s="674">
        <v>1664</v>
      </c>
      <c r="N5" s="675">
        <v>1507</v>
      </c>
      <c r="O5" s="675">
        <v>157</v>
      </c>
    </row>
    <row r="6" spans="1:15" ht="12" customHeight="1">
      <c r="A6" s="392"/>
      <c r="B6" s="392"/>
      <c r="C6" s="1187" t="s">
        <v>935</v>
      </c>
      <c r="D6" s="1187"/>
      <c r="E6" s="1188"/>
      <c r="F6" s="678">
        <v>3598</v>
      </c>
      <c r="G6" s="679">
        <v>3598</v>
      </c>
      <c r="H6" s="680">
        <v>0</v>
      </c>
      <c r="I6" s="673"/>
      <c r="J6" s="392"/>
      <c r="K6" s="1187" t="s">
        <v>936</v>
      </c>
      <c r="L6" s="1188"/>
      <c r="M6" s="674">
        <v>9</v>
      </c>
      <c r="N6" s="675">
        <v>8</v>
      </c>
      <c r="O6" s="675">
        <v>1</v>
      </c>
    </row>
    <row r="7" spans="1:15" ht="12" customHeight="1">
      <c r="A7" s="392"/>
      <c r="B7" s="392"/>
      <c r="C7" s="1187" t="s">
        <v>937</v>
      </c>
      <c r="D7" s="1187"/>
      <c r="E7" s="1188"/>
      <c r="F7" s="678">
        <v>17210</v>
      </c>
      <c r="G7" s="679">
        <v>16418</v>
      </c>
      <c r="H7" s="679">
        <v>792</v>
      </c>
      <c r="I7" s="673"/>
      <c r="J7" s="392"/>
      <c r="K7" s="1187" t="s">
        <v>938</v>
      </c>
      <c r="L7" s="1188"/>
      <c r="M7" s="674">
        <v>483</v>
      </c>
      <c r="N7" s="675">
        <v>421</v>
      </c>
      <c r="O7" s="675">
        <v>62</v>
      </c>
    </row>
    <row r="8" spans="1:15" ht="12" customHeight="1">
      <c r="A8" s="676"/>
      <c r="B8" s="1189" t="s">
        <v>939</v>
      </c>
      <c r="C8" s="1189"/>
      <c r="D8" s="1189"/>
      <c r="E8" s="1190"/>
      <c r="F8" s="677">
        <f>+F9+M21+M57</f>
        <v>30667</v>
      </c>
      <c r="G8" s="672">
        <f>+G9+N21+N57</f>
        <v>27500</v>
      </c>
      <c r="H8" s="672">
        <f>+H9+O21+O57</f>
        <v>3167</v>
      </c>
      <c r="I8" s="673"/>
      <c r="J8" s="392"/>
      <c r="K8" s="1187" t="s">
        <v>940</v>
      </c>
      <c r="L8" s="1188"/>
      <c r="M8" s="674">
        <v>182</v>
      </c>
      <c r="N8" s="675">
        <v>162</v>
      </c>
      <c r="O8" s="675">
        <v>20</v>
      </c>
    </row>
    <row r="9" spans="1:15" ht="12" customHeight="1">
      <c r="A9" s="392"/>
      <c r="B9" s="392"/>
      <c r="C9" s="1191" t="s">
        <v>941</v>
      </c>
      <c r="D9" s="1191"/>
      <c r="E9" s="1192"/>
      <c r="F9" s="677">
        <f>SUM(F10,F35,F43:F65,M4:M20)</f>
        <v>27124</v>
      </c>
      <c r="G9" s="681">
        <f t="shared" ref="G9:H9" si="0">SUM(G10,G35,G43:G65,N4:N20)</f>
        <v>24477</v>
      </c>
      <c r="H9" s="681">
        <f t="shared" si="0"/>
        <v>2647</v>
      </c>
      <c r="I9" s="673"/>
      <c r="J9" s="392"/>
      <c r="K9" s="1187" t="s">
        <v>942</v>
      </c>
      <c r="L9" s="1188"/>
      <c r="M9" s="674">
        <v>5</v>
      </c>
      <c r="N9" s="675">
        <v>4</v>
      </c>
      <c r="O9" s="675">
        <v>1</v>
      </c>
    </row>
    <row r="10" spans="1:15" ht="12" customHeight="1">
      <c r="A10" s="392"/>
      <c r="B10" s="392"/>
      <c r="C10" s="682"/>
      <c r="D10" s="1187" t="s">
        <v>943</v>
      </c>
      <c r="E10" s="1188"/>
      <c r="F10" s="678">
        <v>11685</v>
      </c>
      <c r="G10" s="679">
        <v>10735</v>
      </c>
      <c r="H10" s="679">
        <v>950</v>
      </c>
      <c r="I10" s="673"/>
      <c r="J10" s="392"/>
      <c r="K10" s="1187" t="s">
        <v>944</v>
      </c>
      <c r="L10" s="1188"/>
      <c r="M10" s="674">
        <v>5</v>
      </c>
      <c r="N10" s="675">
        <v>5</v>
      </c>
      <c r="O10" s="675" t="s">
        <v>311</v>
      </c>
    </row>
    <row r="11" spans="1:15" ht="12" customHeight="1">
      <c r="A11" s="392"/>
      <c r="B11" s="392"/>
      <c r="C11" s="682"/>
      <c r="D11" s="392"/>
      <c r="E11" s="682" t="s">
        <v>945</v>
      </c>
      <c r="F11" s="678">
        <v>544</v>
      </c>
      <c r="G11" s="679">
        <v>484</v>
      </c>
      <c r="H11" s="679">
        <v>60</v>
      </c>
      <c r="I11" s="673"/>
      <c r="J11" s="392"/>
      <c r="K11" s="1187" t="s">
        <v>946</v>
      </c>
      <c r="L11" s="1188"/>
      <c r="M11" s="674">
        <v>15</v>
      </c>
      <c r="N11" s="675">
        <v>13</v>
      </c>
      <c r="O11" s="675">
        <v>2</v>
      </c>
    </row>
    <row r="12" spans="1:15" ht="12" customHeight="1">
      <c r="A12" s="392"/>
      <c r="B12" s="392"/>
      <c r="C12" s="682"/>
      <c r="D12" s="392"/>
      <c r="E12" s="682" t="s">
        <v>947</v>
      </c>
      <c r="F12" s="678">
        <v>266</v>
      </c>
      <c r="G12" s="679">
        <v>250</v>
      </c>
      <c r="H12" s="679">
        <v>16</v>
      </c>
      <c r="I12" s="673"/>
      <c r="J12" s="392"/>
      <c r="K12" s="1187" t="s">
        <v>948</v>
      </c>
      <c r="L12" s="1188"/>
      <c r="M12" s="674">
        <v>1</v>
      </c>
      <c r="N12" s="675">
        <v>1</v>
      </c>
      <c r="O12" s="675" t="s">
        <v>311</v>
      </c>
    </row>
    <row r="13" spans="1:15" ht="12" customHeight="1">
      <c r="A13" s="392"/>
      <c r="B13" s="392"/>
      <c r="C13" s="682"/>
      <c r="D13" s="392"/>
      <c r="E13" s="682" t="s">
        <v>949</v>
      </c>
      <c r="F13" s="678">
        <v>184</v>
      </c>
      <c r="G13" s="679">
        <v>181</v>
      </c>
      <c r="H13" s="679">
        <v>3</v>
      </c>
      <c r="I13" s="673"/>
      <c r="J13" s="392"/>
      <c r="K13" s="1187" t="s">
        <v>950</v>
      </c>
      <c r="L13" s="1188"/>
      <c r="M13" s="674">
        <v>1</v>
      </c>
      <c r="N13" s="675">
        <v>1</v>
      </c>
      <c r="O13" s="675" t="s">
        <v>311</v>
      </c>
    </row>
    <row r="14" spans="1:15" ht="12" customHeight="1">
      <c r="A14" s="392"/>
      <c r="B14" s="392"/>
      <c r="C14" s="682"/>
      <c r="D14" s="392"/>
      <c r="E14" s="682" t="s">
        <v>951</v>
      </c>
      <c r="F14" s="678">
        <v>588</v>
      </c>
      <c r="G14" s="679">
        <v>563</v>
      </c>
      <c r="H14" s="679">
        <v>25</v>
      </c>
      <c r="I14" s="673"/>
      <c r="J14" s="392"/>
      <c r="K14" s="1187" t="s">
        <v>952</v>
      </c>
      <c r="L14" s="1188"/>
      <c r="M14" s="674">
        <v>4</v>
      </c>
      <c r="N14" s="675">
        <v>4</v>
      </c>
      <c r="O14" s="675" t="s">
        <v>311</v>
      </c>
    </row>
    <row r="15" spans="1:15" ht="11.25" customHeight="1">
      <c r="A15" s="392"/>
      <c r="B15" s="392"/>
      <c r="C15" s="682"/>
      <c r="D15" s="392"/>
      <c r="E15" s="682" t="s">
        <v>953</v>
      </c>
      <c r="F15" s="678">
        <v>181</v>
      </c>
      <c r="G15" s="679">
        <v>178</v>
      </c>
      <c r="H15" s="679">
        <v>3</v>
      </c>
      <c r="I15" s="673"/>
      <c r="J15" s="392"/>
      <c r="K15" s="1187" t="s">
        <v>954</v>
      </c>
      <c r="L15" s="1188"/>
      <c r="M15" s="674">
        <v>8</v>
      </c>
      <c r="N15" s="675">
        <v>2</v>
      </c>
      <c r="O15" s="675">
        <v>6</v>
      </c>
    </row>
    <row r="16" spans="1:15" ht="11.25" customHeight="1">
      <c r="A16" s="392"/>
      <c r="B16" s="392"/>
      <c r="C16" s="682"/>
      <c r="D16" s="392"/>
      <c r="E16" s="682" t="s">
        <v>955</v>
      </c>
      <c r="F16" s="678">
        <v>102</v>
      </c>
      <c r="G16" s="679">
        <v>102</v>
      </c>
      <c r="H16" s="679">
        <v>0</v>
      </c>
      <c r="I16" s="673"/>
      <c r="J16" s="392"/>
      <c r="K16" s="1187" t="s">
        <v>956</v>
      </c>
      <c r="L16" s="1188"/>
      <c r="M16" s="674">
        <v>5</v>
      </c>
      <c r="N16" s="675">
        <v>5</v>
      </c>
      <c r="O16" s="675" t="s">
        <v>311</v>
      </c>
    </row>
    <row r="17" spans="1:15" ht="11.25" customHeight="1">
      <c r="A17" s="392"/>
      <c r="B17" s="392"/>
      <c r="C17" s="682"/>
      <c r="D17" s="392"/>
      <c r="E17" s="682" t="s">
        <v>957</v>
      </c>
      <c r="F17" s="678">
        <v>292</v>
      </c>
      <c r="G17" s="679">
        <v>227</v>
      </c>
      <c r="H17" s="679">
        <v>65</v>
      </c>
      <c r="I17" s="673"/>
      <c r="J17" s="392"/>
      <c r="K17" s="1187" t="s">
        <v>958</v>
      </c>
      <c r="L17" s="1188"/>
      <c r="M17" s="674">
        <v>2</v>
      </c>
      <c r="N17" s="675">
        <v>2</v>
      </c>
      <c r="O17" s="675" t="s">
        <v>311</v>
      </c>
    </row>
    <row r="18" spans="1:15" ht="11.25" customHeight="1">
      <c r="A18" s="392"/>
      <c r="B18" s="392"/>
      <c r="C18" s="682"/>
      <c r="D18" s="392"/>
      <c r="E18" s="682" t="s">
        <v>959</v>
      </c>
      <c r="F18" s="678">
        <v>238</v>
      </c>
      <c r="G18" s="679">
        <v>225</v>
      </c>
      <c r="H18" s="679">
        <v>13</v>
      </c>
      <c r="I18" s="673"/>
      <c r="J18" s="392"/>
      <c r="K18" s="1187" t="s">
        <v>960</v>
      </c>
      <c r="L18" s="1188"/>
      <c r="M18" s="674">
        <v>2</v>
      </c>
      <c r="N18" s="675">
        <v>2</v>
      </c>
      <c r="O18" s="675" t="s">
        <v>311</v>
      </c>
    </row>
    <row r="19" spans="1:15" ht="11.25" customHeight="1">
      <c r="A19" s="392"/>
      <c r="B19" s="392"/>
      <c r="C19" s="682"/>
      <c r="D19" s="392"/>
      <c r="E19" s="682" t="s">
        <v>961</v>
      </c>
      <c r="F19" s="678">
        <v>166</v>
      </c>
      <c r="G19" s="679">
        <v>158</v>
      </c>
      <c r="H19" s="679">
        <v>8</v>
      </c>
      <c r="I19" s="673"/>
      <c r="J19" s="392"/>
      <c r="K19" s="1187" t="s">
        <v>962</v>
      </c>
      <c r="L19" s="1188"/>
      <c r="M19" s="674">
        <v>14</v>
      </c>
      <c r="N19" s="675">
        <v>6</v>
      </c>
      <c r="O19" s="675">
        <v>8</v>
      </c>
    </row>
    <row r="20" spans="1:15" ht="11.25" customHeight="1">
      <c r="A20" s="392"/>
      <c r="B20" s="392"/>
      <c r="C20" s="682"/>
      <c r="D20" s="392"/>
      <c r="E20" s="682" t="s">
        <v>963</v>
      </c>
      <c r="F20" s="678">
        <v>285</v>
      </c>
      <c r="G20" s="679">
        <v>227</v>
      </c>
      <c r="H20" s="679">
        <v>58</v>
      </c>
      <c r="I20" s="673"/>
      <c r="J20" s="392"/>
      <c r="K20" s="1187" t="s">
        <v>964</v>
      </c>
      <c r="L20" s="1188"/>
      <c r="M20" s="683">
        <v>1</v>
      </c>
      <c r="N20" s="684">
        <v>1</v>
      </c>
      <c r="O20" s="684" t="s">
        <v>311</v>
      </c>
    </row>
    <row r="21" spans="1:15" ht="12" customHeight="1">
      <c r="A21" s="392"/>
      <c r="B21" s="392"/>
      <c r="C21" s="682"/>
      <c r="D21" s="392"/>
      <c r="E21" s="682" t="s">
        <v>965</v>
      </c>
      <c r="F21" s="678">
        <v>193</v>
      </c>
      <c r="G21" s="679">
        <v>185</v>
      </c>
      <c r="H21" s="679">
        <v>8</v>
      </c>
      <c r="I21" s="673"/>
      <c r="J21" s="1191" t="s">
        <v>966</v>
      </c>
      <c r="K21" s="1191"/>
      <c r="L21" s="1192"/>
      <c r="M21" s="685">
        <f>SUM(M22:M56)</f>
        <v>2294</v>
      </c>
      <c r="N21" s="686">
        <f t="shared" ref="N21:O21" si="1">SUM(N22:N56)</f>
        <v>1899</v>
      </c>
      <c r="O21" s="686">
        <f t="shared" si="1"/>
        <v>395</v>
      </c>
    </row>
    <row r="22" spans="1:15" ht="12" customHeight="1">
      <c r="A22" s="392"/>
      <c r="B22" s="392"/>
      <c r="C22" s="682"/>
      <c r="D22" s="392"/>
      <c r="E22" s="682" t="s">
        <v>967</v>
      </c>
      <c r="F22" s="678">
        <v>148</v>
      </c>
      <c r="G22" s="679">
        <v>123</v>
      </c>
      <c r="H22" s="679">
        <v>25</v>
      </c>
      <c r="I22" s="673"/>
      <c r="J22" s="392"/>
      <c r="K22" s="1187" t="s">
        <v>968</v>
      </c>
      <c r="L22" s="1188"/>
      <c r="M22" s="687">
        <v>3</v>
      </c>
      <c r="N22" s="680">
        <v>3</v>
      </c>
      <c r="O22" s="680">
        <v>0</v>
      </c>
    </row>
    <row r="23" spans="1:15" ht="12" customHeight="1">
      <c r="A23" s="392"/>
      <c r="B23" s="392"/>
      <c r="C23" s="682"/>
      <c r="D23" s="392"/>
      <c r="E23" s="682" t="s">
        <v>969</v>
      </c>
      <c r="F23" s="678">
        <v>473</v>
      </c>
      <c r="G23" s="679">
        <v>364</v>
      </c>
      <c r="H23" s="679">
        <v>109</v>
      </c>
      <c r="I23" s="673"/>
      <c r="J23" s="392"/>
      <c r="K23" s="1187" t="s">
        <v>970</v>
      </c>
      <c r="L23" s="1188"/>
      <c r="M23" s="687">
        <v>2</v>
      </c>
      <c r="N23" s="680">
        <v>2</v>
      </c>
      <c r="O23" s="680">
        <v>0</v>
      </c>
    </row>
    <row r="24" spans="1:15" ht="12" customHeight="1">
      <c r="A24" s="392"/>
      <c r="B24" s="392"/>
      <c r="C24" s="682"/>
      <c r="D24" s="392"/>
      <c r="E24" s="682" t="s">
        <v>971</v>
      </c>
      <c r="F24" s="678">
        <v>669</v>
      </c>
      <c r="G24" s="679">
        <v>568</v>
      </c>
      <c r="H24" s="679">
        <v>101</v>
      </c>
      <c r="I24" s="673"/>
      <c r="J24" s="392"/>
      <c r="K24" s="1187" t="s">
        <v>972</v>
      </c>
      <c r="L24" s="1188"/>
      <c r="M24" s="687">
        <v>1</v>
      </c>
      <c r="N24" s="680">
        <v>1</v>
      </c>
      <c r="O24" s="680">
        <v>0</v>
      </c>
    </row>
    <row r="25" spans="1:15" ht="12" customHeight="1">
      <c r="A25" s="392"/>
      <c r="B25" s="392"/>
      <c r="C25" s="682"/>
      <c r="D25" s="392"/>
      <c r="E25" s="682" t="s">
        <v>973</v>
      </c>
      <c r="F25" s="678">
        <v>140</v>
      </c>
      <c r="G25" s="679">
        <v>116</v>
      </c>
      <c r="H25" s="679">
        <v>24</v>
      </c>
      <c r="I25" s="673"/>
      <c r="J25" s="392"/>
      <c r="K25" s="1187" t="s">
        <v>974</v>
      </c>
      <c r="L25" s="1188"/>
      <c r="M25" s="687">
        <v>6</v>
      </c>
      <c r="N25" s="680">
        <v>6</v>
      </c>
      <c r="O25" s="680">
        <v>0</v>
      </c>
    </row>
    <row r="26" spans="1:15" ht="11.25" customHeight="1">
      <c r="A26" s="392"/>
      <c r="B26" s="392"/>
      <c r="C26" s="682"/>
      <c r="D26" s="392"/>
      <c r="E26" s="682" t="s">
        <v>975</v>
      </c>
      <c r="F26" s="678">
        <v>88</v>
      </c>
      <c r="G26" s="679">
        <v>67</v>
      </c>
      <c r="H26" s="679">
        <v>21</v>
      </c>
      <c r="I26" s="673"/>
      <c r="J26" s="392"/>
      <c r="K26" s="1187" t="s">
        <v>976</v>
      </c>
      <c r="L26" s="1188"/>
      <c r="M26" s="687">
        <v>4</v>
      </c>
      <c r="N26" s="680">
        <v>3</v>
      </c>
      <c r="O26" s="680">
        <v>1</v>
      </c>
    </row>
    <row r="27" spans="1:15" ht="11.25" customHeight="1">
      <c r="A27" s="392"/>
      <c r="B27" s="392"/>
      <c r="C27" s="682"/>
      <c r="D27" s="392"/>
      <c r="E27" s="682" t="s">
        <v>977</v>
      </c>
      <c r="F27" s="678">
        <v>77</v>
      </c>
      <c r="G27" s="679">
        <v>72</v>
      </c>
      <c r="H27" s="679">
        <v>5</v>
      </c>
      <c r="I27" s="673"/>
      <c r="J27" s="392"/>
      <c r="K27" s="1187" t="s">
        <v>978</v>
      </c>
      <c r="L27" s="1188"/>
      <c r="M27" s="687">
        <v>28</v>
      </c>
      <c r="N27" s="680">
        <v>26</v>
      </c>
      <c r="O27" s="680">
        <v>2</v>
      </c>
    </row>
    <row r="28" spans="1:15" ht="11.25" customHeight="1">
      <c r="A28" s="392"/>
      <c r="B28" s="392"/>
      <c r="C28" s="682"/>
      <c r="D28" s="392"/>
      <c r="E28" s="682" t="s">
        <v>979</v>
      </c>
      <c r="F28" s="678">
        <v>82</v>
      </c>
      <c r="G28" s="679">
        <v>79</v>
      </c>
      <c r="H28" s="679">
        <v>3</v>
      </c>
      <c r="I28" s="673"/>
      <c r="J28" s="392"/>
      <c r="K28" s="1187" t="s">
        <v>980</v>
      </c>
      <c r="L28" s="1188"/>
      <c r="M28" s="687">
        <v>7</v>
      </c>
      <c r="N28" s="680">
        <v>6</v>
      </c>
      <c r="O28" s="680">
        <v>1</v>
      </c>
    </row>
    <row r="29" spans="1:15" ht="11.25" customHeight="1">
      <c r="A29" s="392"/>
      <c r="B29" s="392"/>
      <c r="C29" s="682"/>
      <c r="D29" s="392"/>
      <c r="E29" s="682" t="s">
        <v>981</v>
      </c>
      <c r="F29" s="678">
        <v>440</v>
      </c>
      <c r="G29" s="679">
        <v>394</v>
      </c>
      <c r="H29" s="679">
        <v>46</v>
      </c>
      <c r="I29" s="688"/>
      <c r="J29" s="392"/>
      <c r="K29" s="1187" t="s">
        <v>982</v>
      </c>
      <c r="L29" s="1188"/>
      <c r="M29" s="687">
        <v>3</v>
      </c>
      <c r="N29" s="680">
        <v>2</v>
      </c>
      <c r="O29" s="680">
        <v>1</v>
      </c>
    </row>
    <row r="30" spans="1:15" ht="11.25" customHeight="1">
      <c r="A30" s="392"/>
      <c r="B30" s="392"/>
      <c r="C30" s="682"/>
      <c r="D30" s="392"/>
      <c r="E30" s="682" t="s">
        <v>983</v>
      </c>
      <c r="F30" s="678">
        <v>965</v>
      </c>
      <c r="G30" s="679">
        <v>885</v>
      </c>
      <c r="H30" s="679">
        <v>80</v>
      </c>
      <c r="I30" s="673"/>
      <c r="J30" s="392"/>
      <c r="K30" s="1187" t="s">
        <v>984</v>
      </c>
      <c r="L30" s="1188"/>
      <c r="M30" s="687">
        <v>3</v>
      </c>
      <c r="N30" s="680">
        <v>3</v>
      </c>
      <c r="O30" s="680">
        <v>0</v>
      </c>
    </row>
    <row r="31" spans="1:15" ht="11.25" customHeight="1">
      <c r="A31" s="392"/>
      <c r="B31" s="392"/>
      <c r="C31" s="682"/>
      <c r="D31" s="392"/>
      <c r="E31" s="682" t="s">
        <v>985</v>
      </c>
      <c r="F31" s="678">
        <v>226</v>
      </c>
      <c r="G31" s="679">
        <v>217</v>
      </c>
      <c r="H31" s="679">
        <v>9</v>
      </c>
      <c r="I31" s="673"/>
      <c r="J31" s="392"/>
      <c r="K31" s="1187" t="s">
        <v>986</v>
      </c>
      <c r="L31" s="1188"/>
      <c r="M31" s="687">
        <v>2</v>
      </c>
      <c r="N31" s="680">
        <v>2</v>
      </c>
      <c r="O31" s="680">
        <v>0</v>
      </c>
    </row>
    <row r="32" spans="1:15" ht="12" customHeight="1">
      <c r="A32" s="392"/>
      <c r="B32" s="392"/>
      <c r="C32" s="682"/>
      <c r="D32" s="392"/>
      <c r="E32" s="682" t="s">
        <v>987</v>
      </c>
      <c r="F32" s="678">
        <v>142</v>
      </c>
      <c r="G32" s="679">
        <v>131</v>
      </c>
      <c r="H32" s="679">
        <v>11</v>
      </c>
      <c r="I32" s="673"/>
      <c r="J32" s="392"/>
      <c r="K32" s="1187" t="s">
        <v>988</v>
      </c>
      <c r="L32" s="1188"/>
      <c r="M32" s="687">
        <v>8</v>
      </c>
      <c r="N32" s="680">
        <v>8</v>
      </c>
      <c r="O32" s="680">
        <v>0</v>
      </c>
    </row>
    <row r="33" spans="1:15" ht="12" customHeight="1">
      <c r="A33" s="392"/>
      <c r="B33" s="392"/>
      <c r="C33" s="682"/>
      <c r="D33" s="392"/>
      <c r="E33" s="682" t="s">
        <v>989</v>
      </c>
      <c r="F33" s="678">
        <v>2146</v>
      </c>
      <c r="G33" s="679">
        <v>2004</v>
      </c>
      <c r="H33" s="679">
        <v>142</v>
      </c>
      <c r="I33" s="673"/>
      <c r="J33" s="392"/>
      <c r="K33" s="1187" t="s">
        <v>990</v>
      </c>
      <c r="L33" s="1188"/>
      <c r="M33" s="687">
        <v>1</v>
      </c>
      <c r="N33" s="680">
        <v>0</v>
      </c>
      <c r="O33" s="680">
        <v>1</v>
      </c>
    </row>
    <row r="34" spans="1:15" ht="12" customHeight="1">
      <c r="A34" s="392"/>
      <c r="B34" s="392"/>
      <c r="C34" s="682"/>
      <c r="D34" s="392"/>
      <c r="E34" s="682" t="s">
        <v>991</v>
      </c>
      <c r="F34" s="678">
        <v>3050</v>
      </c>
      <c r="G34" s="679">
        <v>2935</v>
      </c>
      <c r="H34" s="679">
        <v>115</v>
      </c>
      <c r="I34" s="673"/>
      <c r="J34" s="392"/>
      <c r="K34" s="1187" t="s">
        <v>992</v>
      </c>
      <c r="L34" s="1188"/>
      <c r="M34" s="687">
        <v>2</v>
      </c>
      <c r="N34" s="680">
        <v>2</v>
      </c>
      <c r="O34" s="680">
        <v>0</v>
      </c>
    </row>
    <row r="35" spans="1:15" ht="12" customHeight="1">
      <c r="A35" s="392"/>
      <c r="B35" s="392"/>
      <c r="C35" s="682"/>
      <c r="D35" s="1187" t="s">
        <v>993</v>
      </c>
      <c r="E35" s="1188"/>
      <c r="F35" s="678">
        <v>292</v>
      </c>
      <c r="G35" s="679">
        <v>261</v>
      </c>
      <c r="H35" s="679">
        <v>31</v>
      </c>
      <c r="I35" s="673"/>
      <c r="J35" s="392"/>
      <c r="K35" s="1187" t="s">
        <v>994</v>
      </c>
      <c r="L35" s="1188"/>
      <c r="M35" s="687">
        <v>3</v>
      </c>
      <c r="N35" s="680">
        <v>3</v>
      </c>
      <c r="O35" s="680">
        <v>0</v>
      </c>
    </row>
    <row r="36" spans="1:15" ht="12" customHeight="1">
      <c r="A36" s="392"/>
      <c r="B36" s="392"/>
      <c r="C36" s="682"/>
      <c r="D36" s="392"/>
      <c r="E36" s="682" t="s">
        <v>995</v>
      </c>
      <c r="F36" s="678">
        <v>122</v>
      </c>
      <c r="G36" s="679">
        <v>114</v>
      </c>
      <c r="H36" s="679">
        <v>8</v>
      </c>
      <c r="I36" s="673"/>
      <c r="J36" s="392"/>
      <c r="K36" s="1187" t="s">
        <v>996</v>
      </c>
      <c r="L36" s="1188"/>
      <c r="M36" s="687">
        <v>20</v>
      </c>
      <c r="N36" s="680">
        <v>20</v>
      </c>
      <c r="O36" s="680">
        <v>0</v>
      </c>
    </row>
    <row r="37" spans="1:15" ht="12" customHeight="1">
      <c r="A37" s="392"/>
      <c r="B37" s="392"/>
      <c r="C37" s="682"/>
      <c r="D37" s="392"/>
      <c r="E37" s="682" t="s">
        <v>997</v>
      </c>
      <c r="F37" s="678">
        <v>39</v>
      </c>
      <c r="G37" s="679">
        <v>26</v>
      </c>
      <c r="H37" s="679">
        <v>13</v>
      </c>
      <c r="I37" s="673"/>
      <c r="J37" s="392"/>
      <c r="K37" s="1187" t="s">
        <v>998</v>
      </c>
      <c r="L37" s="1188"/>
      <c r="M37" s="687">
        <v>19</v>
      </c>
      <c r="N37" s="680">
        <v>18</v>
      </c>
      <c r="O37" s="680">
        <v>1</v>
      </c>
    </row>
    <row r="38" spans="1:15" ht="12" customHeight="1">
      <c r="A38" s="392"/>
      <c r="B38" s="392"/>
      <c r="C38" s="682"/>
      <c r="D38" s="392"/>
      <c r="E38" s="682" t="s">
        <v>999</v>
      </c>
      <c r="F38" s="678">
        <v>16</v>
      </c>
      <c r="G38" s="679">
        <v>16</v>
      </c>
      <c r="H38" s="675">
        <v>0</v>
      </c>
      <c r="I38" s="673"/>
      <c r="J38" s="392"/>
      <c r="K38" s="1187" t="s">
        <v>1000</v>
      </c>
      <c r="L38" s="1188"/>
      <c r="M38" s="687">
        <v>94</v>
      </c>
      <c r="N38" s="680">
        <v>61</v>
      </c>
      <c r="O38" s="680">
        <v>33</v>
      </c>
    </row>
    <row r="39" spans="1:15" ht="12" customHeight="1">
      <c r="A39" s="392"/>
      <c r="B39" s="392"/>
      <c r="C39" s="682"/>
      <c r="D39" s="392"/>
      <c r="E39" s="682" t="s">
        <v>1001</v>
      </c>
      <c r="F39" s="678">
        <v>37</v>
      </c>
      <c r="G39" s="679">
        <v>34</v>
      </c>
      <c r="H39" s="679">
        <v>3</v>
      </c>
      <c r="I39" s="673"/>
      <c r="J39" s="392"/>
      <c r="K39" s="1187" t="s">
        <v>1002</v>
      </c>
      <c r="L39" s="1188"/>
      <c r="M39" s="687">
        <v>978</v>
      </c>
      <c r="N39" s="680">
        <v>767</v>
      </c>
      <c r="O39" s="680">
        <v>211</v>
      </c>
    </row>
    <row r="40" spans="1:15" ht="12" customHeight="1">
      <c r="A40" s="392"/>
      <c r="B40" s="392"/>
      <c r="C40" s="682"/>
      <c r="D40" s="392"/>
      <c r="E40" s="682" t="s">
        <v>1003</v>
      </c>
      <c r="F40" s="678">
        <v>21</v>
      </c>
      <c r="G40" s="679">
        <v>19</v>
      </c>
      <c r="H40" s="679">
        <v>2</v>
      </c>
      <c r="I40" s="673"/>
      <c r="J40" s="392"/>
      <c r="K40" s="1187" t="s">
        <v>1004</v>
      </c>
      <c r="L40" s="1188"/>
      <c r="M40" s="687">
        <v>758</v>
      </c>
      <c r="N40" s="680">
        <v>671</v>
      </c>
      <c r="O40" s="680">
        <v>87</v>
      </c>
    </row>
    <row r="41" spans="1:15" ht="12" customHeight="1">
      <c r="A41" s="392"/>
      <c r="B41" s="392"/>
      <c r="C41" s="682"/>
      <c r="D41" s="392"/>
      <c r="E41" s="682" t="s">
        <v>1005</v>
      </c>
      <c r="F41" s="678">
        <v>34</v>
      </c>
      <c r="G41" s="679">
        <v>33</v>
      </c>
      <c r="H41" s="675">
        <v>1</v>
      </c>
      <c r="I41" s="673"/>
      <c r="J41" s="392"/>
      <c r="K41" s="1187" t="s">
        <v>1006</v>
      </c>
      <c r="L41" s="1188"/>
      <c r="M41" s="687">
        <v>288</v>
      </c>
      <c r="N41" s="680">
        <v>240</v>
      </c>
      <c r="O41" s="680">
        <v>48</v>
      </c>
    </row>
    <row r="42" spans="1:15" ht="12" customHeight="1">
      <c r="A42" s="392"/>
      <c r="B42" s="392"/>
      <c r="C42" s="682"/>
      <c r="D42" s="392"/>
      <c r="E42" s="682" t="s">
        <v>1007</v>
      </c>
      <c r="F42" s="678">
        <v>23</v>
      </c>
      <c r="G42" s="679">
        <v>19</v>
      </c>
      <c r="H42" s="679">
        <v>4</v>
      </c>
      <c r="I42" s="673"/>
      <c r="J42" s="392"/>
      <c r="K42" s="1187" t="s">
        <v>1008</v>
      </c>
      <c r="L42" s="1188"/>
      <c r="M42" s="687">
        <v>27</v>
      </c>
      <c r="N42" s="680">
        <v>22</v>
      </c>
      <c r="O42" s="680">
        <v>5</v>
      </c>
    </row>
    <row r="43" spans="1:15" ht="12" customHeight="1">
      <c r="A43" s="392"/>
      <c r="B43" s="392"/>
      <c r="C43" s="682"/>
      <c r="D43" s="1187" t="s">
        <v>1009</v>
      </c>
      <c r="E43" s="1188"/>
      <c r="F43" s="678">
        <v>28</v>
      </c>
      <c r="G43" s="679">
        <v>26</v>
      </c>
      <c r="H43" s="675">
        <v>2</v>
      </c>
      <c r="I43" s="673"/>
      <c r="J43" s="392"/>
      <c r="K43" s="1187" t="s">
        <v>1010</v>
      </c>
      <c r="L43" s="1188"/>
      <c r="M43" s="687">
        <v>2</v>
      </c>
      <c r="N43" s="680">
        <v>2</v>
      </c>
      <c r="O43" s="680">
        <v>0</v>
      </c>
    </row>
    <row r="44" spans="1:15" ht="12" customHeight="1">
      <c r="A44" s="392"/>
      <c r="B44" s="392"/>
      <c r="C44" s="682"/>
      <c r="D44" s="1187" t="s">
        <v>1011</v>
      </c>
      <c r="E44" s="1188"/>
      <c r="F44" s="678">
        <v>322</v>
      </c>
      <c r="G44" s="679">
        <v>299</v>
      </c>
      <c r="H44" s="679">
        <v>23</v>
      </c>
      <c r="I44" s="673"/>
      <c r="J44" s="392"/>
      <c r="K44" s="1187" t="s">
        <v>1012</v>
      </c>
      <c r="L44" s="1188"/>
      <c r="M44" s="687">
        <v>7</v>
      </c>
      <c r="N44" s="680">
        <v>7</v>
      </c>
      <c r="O44" s="680">
        <v>0</v>
      </c>
    </row>
    <row r="45" spans="1:15" ht="12" customHeight="1">
      <c r="A45" s="392"/>
      <c r="B45" s="392"/>
      <c r="C45" s="682"/>
      <c r="D45" s="1187" t="s">
        <v>1013</v>
      </c>
      <c r="E45" s="1188"/>
      <c r="F45" s="678">
        <v>53</v>
      </c>
      <c r="G45" s="679">
        <v>51</v>
      </c>
      <c r="H45" s="679">
        <v>2</v>
      </c>
      <c r="I45" s="673"/>
      <c r="J45" s="392"/>
      <c r="K45" s="1187" t="s">
        <v>1014</v>
      </c>
      <c r="L45" s="1188"/>
      <c r="M45" s="687">
        <v>4</v>
      </c>
      <c r="N45" s="680">
        <v>4</v>
      </c>
      <c r="O45" s="680">
        <v>0</v>
      </c>
    </row>
    <row r="46" spans="1:15" ht="12" customHeight="1">
      <c r="A46" s="392"/>
      <c r="B46" s="392"/>
      <c r="C46" s="682"/>
      <c r="D46" s="1187" t="s">
        <v>1015</v>
      </c>
      <c r="E46" s="1188"/>
      <c r="F46" s="678">
        <v>610</v>
      </c>
      <c r="G46" s="679">
        <v>495</v>
      </c>
      <c r="H46" s="679">
        <v>115</v>
      </c>
      <c r="I46" s="673"/>
      <c r="J46" s="392"/>
      <c r="K46" s="1187" t="s">
        <v>1016</v>
      </c>
      <c r="L46" s="1188"/>
      <c r="M46" s="687">
        <v>7</v>
      </c>
      <c r="N46" s="680">
        <v>7</v>
      </c>
      <c r="O46" s="680">
        <v>0</v>
      </c>
    </row>
    <row r="47" spans="1:15" ht="12" customHeight="1">
      <c r="A47" s="392"/>
      <c r="B47" s="392"/>
      <c r="C47" s="682"/>
      <c r="D47" s="1187" t="s">
        <v>1017</v>
      </c>
      <c r="E47" s="1188"/>
      <c r="F47" s="678">
        <v>19</v>
      </c>
      <c r="G47" s="679">
        <v>19</v>
      </c>
      <c r="H47" s="679">
        <v>0</v>
      </c>
      <c r="I47" s="673"/>
      <c r="J47" s="392"/>
      <c r="K47" s="1187" t="s">
        <v>1018</v>
      </c>
      <c r="L47" s="1188"/>
      <c r="M47" s="687">
        <v>1</v>
      </c>
      <c r="N47" s="680">
        <v>0</v>
      </c>
      <c r="O47" s="680">
        <v>1</v>
      </c>
    </row>
    <row r="48" spans="1:15" ht="12" customHeight="1">
      <c r="A48" s="392"/>
      <c r="B48" s="392"/>
      <c r="C48" s="682"/>
      <c r="D48" s="1187" t="s">
        <v>1019</v>
      </c>
      <c r="E48" s="1188"/>
      <c r="F48" s="678">
        <v>345</v>
      </c>
      <c r="G48" s="679">
        <v>317</v>
      </c>
      <c r="H48" s="679">
        <v>28</v>
      </c>
      <c r="I48" s="673"/>
      <c r="J48" s="392"/>
      <c r="K48" s="1187" t="s">
        <v>1020</v>
      </c>
      <c r="L48" s="1188"/>
      <c r="M48" s="687">
        <v>3</v>
      </c>
      <c r="N48" s="689">
        <v>3</v>
      </c>
      <c r="O48" s="689">
        <v>0</v>
      </c>
    </row>
    <row r="49" spans="1:15" ht="12" customHeight="1">
      <c r="A49" s="392"/>
      <c r="B49" s="392"/>
      <c r="C49" s="682"/>
      <c r="D49" s="1187" t="s">
        <v>1021</v>
      </c>
      <c r="E49" s="1188"/>
      <c r="F49" s="678">
        <v>9</v>
      </c>
      <c r="G49" s="679">
        <v>8</v>
      </c>
      <c r="H49" s="675">
        <v>1</v>
      </c>
      <c r="I49" s="673"/>
      <c r="J49" s="392"/>
      <c r="K49" s="1187" t="s">
        <v>1022</v>
      </c>
      <c r="L49" s="1188"/>
      <c r="M49" s="687">
        <v>2</v>
      </c>
      <c r="N49" s="680">
        <v>1</v>
      </c>
      <c r="O49" s="680">
        <v>1</v>
      </c>
    </row>
    <row r="50" spans="1:15" ht="12" customHeight="1">
      <c r="A50" s="392"/>
      <c r="B50" s="392"/>
      <c r="C50" s="682"/>
      <c r="D50" s="1187" t="s">
        <v>1023</v>
      </c>
      <c r="E50" s="1188"/>
      <c r="F50" s="678">
        <v>3904</v>
      </c>
      <c r="G50" s="679">
        <v>3601</v>
      </c>
      <c r="H50" s="679">
        <v>303</v>
      </c>
      <c r="I50" s="673"/>
      <c r="J50" s="392"/>
      <c r="K50" s="1187" t="s">
        <v>1024</v>
      </c>
      <c r="L50" s="1188"/>
      <c r="M50" s="687">
        <v>2</v>
      </c>
      <c r="N50" s="680">
        <v>1</v>
      </c>
      <c r="O50" s="680">
        <v>1</v>
      </c>
    </row>
    <row r="51" spans="1:15" ht="12" customHeight="1">
      <c r="A51" s="392"/>
      <c r="B51" s="392"/>
      <c r="C51" s="682"/>
      <c r="D51" s="1187" t="s">
        <v>1025</v>
      </c>
      <c r="E51" s="1188"/>
      <c r="F51" s="678">
        <v>1408</v>
      </c>
      <c r="G51" s="679">
        <v>1054</v>
      </c>
      <c r="H51" s="679">
        <v>354</v>
      </c>
      <c r="I51" s="673"/>
      <c r="J51" s="392"/>
      <c r="K51" s="1187" t="s">
        <v>1026</v>
      </c>
      <c r="L51" s="1188"/>
      <c r="M51" s="687">
        <v>1</v>
      </c>
      <c r="N51" s="680">
        <v>1</v>
      </c>
      <c r="O51" s="680">
        <v>0</v>
      </c>
    </row>
    <row r="52" spans="1:15" ht="12" customHeight="1">
      <c r="A52" s="392"/>
      <c r="B52" s="392"/>
      <c r="C52" s="682"/>
      <c r="D52" s="1187" t="s">
        <v>1027</v>
      </c>
      <c r="E52" s="1188"/>
      <c r="F52" s="678">
        <v>614</v>
      </c>
      <c r="G52" s="679">
        <v>536</v>
      </c>
      <c r="H52" s="679">
        <v>78</v>
      </c>
      <c r="I52" s="673"/>
      <c r="J52" s="392"/>
      <c r="K52" s="1187" t="s">
        <v>1028</v>
      </c>
      <c r="L52" s="1188"/>
      <c r="M52" s="687">
        <v>2</v>
      </c>
      <c r="N52" s="680">
        <v>2</v>
      </c>
      <c r="O52" s="680">
        <v>0</v>
      </c>
    </row>
    <row r="53" spans="1:15" ht="11.25" customHeight="1">
      <c r="A53" s="392"/>
      <c r="B53" s="392"/>
      <c r="C53" s="682"/>
      <c r="D53" s="1187" t="s">
        <v>1029</v>
      </c>
      <c r="E53" s="1188"/>
      <c r="F53" s="678">
        <v>251</v>
      </c>
      <c r="G53" s="679">
        <v>239</v>
      </c>
      <c r="H53" s="679">
        <v>12</v>
      </c>
      <c r="I53" s="673"/>
      <c r="J53" s="392"/>
      <c r="K53" s="1187" t="s">
        <v>1030</v>
      </c>
      <c r="L53" s="1188"/>
      <c r="M53" s="687">
        <v>1</v>
      </c>
      <c r="N53" s="680">
        <v>0</v>
      </c>
      <c r="O53" s="680">
        <v>1</v>
      </c>
    </row>
    <row r="54" spans="1:15" ht="11.25" customHeight="1">
      <c r="A54" s="392"/>
      <c r="B54" s="392"/>
      <c r="C54" s="682"/>
      <c r="D54" s="1187" t="s">
        <v>1031</v>
      </c>
      <c r="E54" s="1188"/>
      <c r="F54" s="678">
        <v>23</v>
      </c>
      <c r="G54" s="679">
        <v>23</v>
      </c>
      <c r="H54" s="675" t="s">
        <v>311</v>
      </c>
      <c r="I54" s="673"/>
      <c r="J54" s="392"/>
      <c r="K54" s="1187" t="s">
        <v>1032</v>
      </c>
      <c r="L54" s="1188"/>
      <c r="M54" s="687">
        <v>1</v>
      </c>
      <c r="N54" s="689">
        <v>1</v>
      </c>
      <c r="O54" s="689">
        <v>0</v>
      </c>
    </row>
    <row r="55" spans="1:15" ht="11.25" customHeight="1">
      <c r="A55" s="392"/>
      <c r="B55" s="392"/>
      <c r="C55" s="682"/>
      <c r="D55" s="1187" t="s">
        <v>1033</v>
      </c>
      <c r="E55" s="1188"/>
      <c r="F55" s="678">
        <v>30</v>
      </c>
      <c r="G55" s="679">
        <v>21</v>
      </c>
      <c r="H55" s="679">
        <v>9</v>
      </c>
      <c r="I55" s="673"/>
      <c r="J55" s="392"/>
      <c r="K55" s="1187" t="s">
        <v>1034</v>
      </c>
      <c r="L55" s="1188"/>
      <c r="M55" s="690">
        <v>2</v>
      </c>
      <c r="N55" s="690">
        <v>2</v>
      </c>
      <c r="O55" s="690">
        <v>0</v>
      </c>
    </row>
    <row r="56" spans="1:15" ht="11.25" customHeight="1">
      <c r="A56" s="392"/>
      <c r="B56" s="392"/>
      <c r="C56" s="682"/>
      <c r="D56" s="1187" t="s">
        <v>1035</v>
      </c>
      <c r="E56" s="1188"/>
      <c r="F56" s="678">
        <v>1988</v>
      </c>
      <c r="G56" s="679">
        <v>1803</v>
      </c>
      <c r="H56" s="679">
        <v>185</v>
      </c>
      <c r="I56" s="673"/>
      <c r="J56" s="392"/>
      <c r="K56" s="1187" t="s">
        <v>1036</v>
      </c>
      <c r="L56" s="1188"/>
      <c r="M56" s="691">
        <v>2</v>
      </c>
      <c r="N56" s="692">
        <v>2</v>
      </c>
      <c r="O56" s="692">
        <v>0</v>
      </c>
    </row>
    <row r="57" spans="1:15" ht="11.25" customHeight="1">
      <c r="A57" s="392"/>
      <c r="B57" s="392"/>
      <c r="C57" s="682"/>
      <c r="D57" s="1187" t="s">
        <v>1037</v>
      </c>
      <c r="E57" s="1188"/>
      <c r="F57" s="678">
        <v>8</v>
      </c>
      <c r="G57" s="679">
        <v>8</v>
      </c>
      <c r="H57" s="675" t="s">
        <v>311</v>
      </c>
      <c r="I57" s="693"/>
      <c r="J57" s="1193" t="s">
        <v>1038</v>
      </c>
      <c r="K57" s="1193"/>
      <c r="L57" s="1194"/>
      <c r="M57" s="691">
        <v>1249</v>
      </c>
      <c r="N57" s="692">
        <v>1124</v>
      </c>
      <c r="O57" s="692">
        <v>125</v>
      </c>
    </row>
    <row r="58" spans="1:15" ht="12" customHeight="1">
      <c r="A58" s="392"/>
      <c r="B58" s="392"/>
      <c r="C58" s="682"/>
      <c r="D58" s="1195" t="s">
        <v>1039</v>
      </c>
      <c r="E58" s="1188"/>
      <c r="F58" s="678">
        <v>51</v>
      </c>
      <c r="G58" s="679">
        <v>48</v>
      </c>
      <c r="H58" s="675">
        <v>3</v>
      </c>
      <c r="I58" s="673"/>
      <c r="J58" s="392"/>
      <c r="K58" s="1187"/>
      <c r="L58" s="1188"/>
      <c r="M58" s="694"/>
      <c r="N58" s="183"/>
      <c r="O58" s="183"/>
    </row>
    <row r="59" spans="1:15" ht="12" customHeight="1">
      <c r="A59" s="392"/>
      <c r="B59" s="392"/>
      <c r="C59" s="682"/>
      <c r="D59" s="1195" t="s">
        <v>1040</v>
      </c>
      <c r="E59" s="1188"/>
      <c r="F59" s="678">
        <v>2198</v>
      </c>
      <c r="G59" s="679">
        <v>1970</v>
      </c>
      <c r="H59" s="679">
        <v>228</v>
      </c>
      <c r="I59" s="673"/>
      <c r="J59" s="392"/>
      <c r="K59" s="1187"/>
      <c r="L59" s="1188"/>
      <c r="M59" s="694"/>
      <c r="N59" s="183"/>
      <c r="O59" s="183"/>
    </row>
    <row r="60" spans="1:15" ht="12" customHeight="1">
      <c r="A60" s="392"/>
      <c r="B60" s="392"/>
      <c r="C60" s="682"/>
      <c r="D60" s="1187" t="s">
        <v>1041</v>
      </c>
      <c r="E60" s="1188"/>
      <c r="F60" s="678">
        <v>23</v>
      </c>
      <c r="G60" s="679">
        <v>17</v>
      </c>
      <c r="H60" s="679">
        <v>6</v>
      </c>
      <c r="I60" s="673"/>
      <c r="J60" s="483"/>
      <c r="K60" s="1187"/>
      <c r="L60" s="1188"/>
      <c r="M60" s="694"/>
      <c r="N60" s="183"/>
      <c r="O60" s="183"/>
    </row>
    <row r="61" spans="1:15" ht="11.25" customHeight="1">
      <c r="A61" s="392"/>
      <c r="B61" s="392"/>
      <c r="C61" s="682"/>
      <c r="D61" s="1187" t="s">
        <v>1042</v>
      </c>
      <c r="E61" s="1188"/>
      <c r="F61" s="678">
        <v>88</v>
      </c>
      <c r="G61" s="679">
        <v>74</v>
      </c>
      <c r="H61" s="679">
        <v>14</v>
      </c>
      <c r="I61" s="673"/>
      <c r="J61" s="483"/>
      <c r="K61" s="1187"/>
      <c r="L61" s="1188"/>
      <c r="M61" s="694"/>
      <c r="N61" s="183"/>
      <c r="O61" s="183"/>
    </row>
    <row r="62" spans="1:15" ht="11.25" customHeight="1">
      <c r="A62" s="392"/>
      <c r="B62" s="392"/>
      <c r="C62" s="682"/>
      <c r="D62" s="1187" t="s">
        <v>1043</v>
      </c>
      <c r="E62" s="1188"/>
      <c r="F62" s="678">
        <v>41</v>
      </c>
      <c r="G62" s="679">
        <v>28</v>
      </c>
      <c r="H62" s="679">
        <v>13</v>
      </c>
      <c r="I62" s="673"/>
      <c r="J62" s="483"/>
      <c r="K62" s="1187"/>
      <c r="L62" s="1188"/>
      <c r="M62" s="694"/>
      <c r="N62" s="183"/>
      <c r="O62" s="183"/>
    </row>
    <row r="63" spans="1:15" ht="11.25" customHeight="1">
      <c r="A63" s="392"/>
      <c r="B63" s="392"/>
      <c r="C63" s="682"/>
      <c r="D63" s="1187" t="s">
        <v>1044</v>
      </c>
      <c r="E63" s="1188"/>
      <c r="F63" s="678">
        <v>47</v>
      </c>
      <c r="G63" s="679">
        <v>41</v>
      </c>
      <c r="H63" s="679">
        <v>6</v>
      </c>
      <c r="I63" s="673"/>
      <c r="J63" s="483"/>
      <c r="K63" s="1195"/>
      <c r="L63" s="1188"/>
      <c r="M63" s="694"/>
      <c r="N63" s="183"/>
      <c r="O63" s="183"/>
    </row>
    <row r="64" spans="1:15" ht="11.25" customHeight="1">
      <c r="A64" s="392"/>
      <c r="B64" s="392"/>
      <c r="C64" s="682"/>
      <c r="D64" s="1187" t="s">
        <v>1045</v>
      </c>
      <c r="E64" s="1188"/>
      <c r="F64" s="678">
        <v>651</v>
      </c>
      <c r="G64" s="679">
        <v>627</v>
      </c>
      <c r="H64" s="695">
        <v>24</v>
      </c>
      <c r="I64" s="483"/>
      <c r="J64" s="483"/>
      <c r="K64" s="1024"/>
      <c r="L64" s="963"/>
      <c r="M64" s="20"/>
      <c r="N64" s="696"/>
      <c r="O64" s="696"/>
    </row>
    <row r="65" spans="1:15" ht="12" customHeight="1" thickBot="1">
      <c r="A65" s="395"/>
      <c r="B65" s="395"/>
      <c r="C65" s="697"/>
      <c r="D65" s="1196" t="s">
        <v>1046</v>
      </c>
      <c r="E65" s="1197"/>
      <c r="F65" s="698">
        <v>13</v>
      </c>
      <c r="G65" s="699">
        <v>12</v>
      </c>
      <c r="H65" s="700">
        <v>1</v>
      </c>
      <c r="I65" s="1198"/>
      <c r="J65" s="1199"/>
      <c r="K65" s="1199"/>
      <c r="L65" s="1200"/>
      <c r="M65" s="701"/>
      <c r="N65" s="702"/>
      <c r="O65" s="702"/>
    </row>
    <row r="66" spans="1:15" ht="12" customHeight="1">
      <c r="A66" s="625" t="s">
        <v>1047</v>
      </c>
      <c r="B66" s="625"/>
      <c r="C66" s="625"/>
      <c r="D66" s="625"/>
      <c r="E66" s="625"/>
      <c r="F66" s="625"/>
      <c r="G66" s="625"/>
      <c r="H66" s="625"/>
    </row>
    <row r="67" spans="1:15">
      <c r="A67" s="625" t="s">
        <v>1048</v>
      </c>
      <c r="C67" s="209"/>
      <c r="D67" s="209"/>
      <c r="E67" s="209"/>
      <c r="F67" s="209"/>
      <c r="G67" s="209"/>
      <c r="H67" s="209"/>
    </row>
  </sheetData>
  <mergeCells count="97">
    <mergeCell ref="D63:E63"/>
    <mergeCell ref="K63:L63"/>
    <mergeCell ref="D64:E64"/>
    <mergeCell ref="K64:L64"/>
    <mergeCell ref="D65:E65"/>
    <mergeCell ref="I65:L65"/>
    <mergeCell ref="D60:E60"/>
    <mergeCell ref="K60:L60"/>
    <mergeCell ref="D61:E61"/>
    <mergeCell ref="K61:L61"/>
    <mergeCell ref="D62:E62"/>
    <mergeCell ref="K62:L62"/>
    <mergeCell ref="D57:E57"/>
    <mergeCell ref="J57:L57"/>
    <mergeCell ref="D58:E58"/>
    <mergeCell ref="K58:L58"/>
    <mergeCell ref="D59:E59"/>
    <mergeCell ref="K59:L59"/>
    <mergeCell ref="D54:E54"/>
    <mergeCell ref="K54:L54"/>
    <mergeCell ref="D55:E55"/>
    <mergeCell ref="K55:L55"/>
    <mergeCell ref="D56:E56"/>
    <mergeCell ref="K56:L56"/>
    <mergeCell ref="D51:E51"/>
    <mergeCell ref="K51:L51"/>
    <mergeCell ref="D52:E52"/>
    <mergeCell ref="K52:L52"/>
    <mergeCell ref="D53:E53"/>
    <mergeCell ref="K53:L53"/>
    <mergeCell ref="D48:E48"/>
    <mergeCell ref="K48:L48"/>
    <mergeCell ref="D49:E49"/>
    <mergeCell ref="K49:L49"/>
    <mergeCell ref="D50:E50"/>
    <mergeCell ref="K50:L50"/>
    <mergeCell ref="D45:E45"/>
    <mergeCell ref="K45:L45"/>
    <mergeCell ref="D46:E46"/>
    <mergeCell ref="K46:L46"/>
    <mergeCell ref="D47:E47"/>
    <mergeCell ref="K47:L47"/>
    <mergeCell ref="D44:E44"/>
    <mergeCell ref="K44:L44"/>
    <mergeCell ref="D35:E35"/>
    <mergeCell ref="K35:L35"/>
    <mergeCell ref="K36:L36"/>
    <mergeCell ref="K37:L37"/>
    <mergeCell ref="K38:L38"/>
    <mergeCell ref="K39:L39"/>
    <mergeCell ref="K40:L40"/>
    <mergeCell ref="K41:L41"/>
    <mergeCell ref="K42:L42"/>
    <mergeCell ref="D43:E43"/>
    <mergeCell ref="K43:L43"/>
    <mergeCell ref="K34:L34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22:L2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J21:L21"/>
    <mergeCell ref="B8:E8"/>
    <mergeCell ref="K8:L8"/>
    <mergeCell ref="C9:E9"/>
    <mergeCell ref="K9:L9"/>
    <mergeCell ref="D10:E10"/>
    <mergeCell ref="K10:L10"/>
    <mergeCell ref="B5:E5"/>
    <mergeCell ref="K5:L5"/>
    <mergeCell ref="C6:E6"/>
    <mergeCell ref="K6:L6"/>
    <mergeCell ref="C7:E7"/>
    <mergeCell ref="K7:L7"/>
    <mergeCell ref="A1:O1"/>
    <mergeCell ref="A2:O2"/>
    <mergeCell ref="A3:E3"/>
    <mergeCell ref="I3:L3"/>
    <mergeCell ref="A4:E4"/>
    <mergeCell ref="K4:L4"/>
  </mergeCells>
  <phoneticPr fontId="2"/>
  <pageMargins left="0.78740157480314965" right="0.78740157480314965" top="1.1811023622047245" bottom="0.51181102362204722" header="0.51181102362204722" footer="0.51181102362204722"/>
  <pageSetup paperSize="9" scale="93" firstPageNumber="46" orientation="portrait" useFirstPageNumber="1" r:id="rId1"/>
  <headerFooter alignWithMargins="0">
    <evenHeader>&amp;R&amp;10〔3〕国勢調査　&amp;P</even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73"/>
  <sheetViews>
    <sheetView view="pageBreakPreview" zoomScaleNormal="100" zoomScaleSheetLayoutView="100" workbookViewId="0">
      <selection activeCell="J53" sqref="J53"/>
    </sheetView>
  </sheetViews>
  <sheetFormatPr defaultRowHeight="12"/>
  <cols>
    <col min="1" max="2" width="2.5" style="378" customWidth="1"/>
    <col min="3" max="4" width="2.25" style="378" customWidth="1"/>
    <col min="5" max="5" width="9.75" style="378" customWidth="1"/>
    <col min="6" max="8" width="8" style="378" customWidth="1"/>
    <col min="9" max="11" width="2.25" style="378" customWidth="1"/>
    <col min="12" max="12" width="2.625" style="378" customWidth="1"/>
    <col min="13" max="13" width="9.75" style="378" customWidth="1"/>
    <col min="14" max="16" width="8" style="378" customWidth="1"/>
    <col min="17" max="18" width="9" style="378"/>
    <col min="19" max="19" width="7.125" style="378" customWidth="1"/>
    <col min="20" max="16384" width="9" style="378"/>
  </cols>
  <sheetData>
    <row r="1" spans="1:16" ht="17.25">
      <c r="A1" s="1180" t="s">
        <v>1049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  <c r="O1" s="1180"/>
      <c r="P1" s="1180"/>
    </row>
    <row r="2" spans="1:16" ht="11.25" customHeight="1" thickBot="1">
      <c r="A2" s="1024" t="s">
        <v>1050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4"/>
    </row>
    <row r="3" spans="1:16" s="707" customFormat="1" ht="12" customHeight="1">
      <c r="A3" s="1201" t="s">
        <v>928</v>
      </c>
      <c r="B3" s="1201"/>
      <c r="C3" s="1201"/>
      <c r="D3" s="1201"/>
      <c r="E3" s="1202"/>
      <c r="F3" s="703" t="s">
        <v>798</v>
      </c>
      <c r="G3" s="703" t="s">
        <v>929</v>
      </c>
      <c r="H3" s="704" t="s">
        <v>930</v>
      </c>
      <c r="I3" s="1203" t="s">
        <v>928</v>
      </c>
      <c r="J3" s="1201"/>
      <c r="K3" s="1201"/>
      <c r="L3" s="1201"/>
      <c r="M3" s="1202"/>
      <c r="N3" s="705" t="s">
        <v>798</v>
      </c>
      <c r="O3" s="703" t="s">
        <v>929</v>
      </c>
      <c r="P3" s="706" t="s">
        <v>930</v>
      </c>
    </row>
    <row r="4" spans="1:16" ht="12" customHeight="1">
      <c r="A4" s="1204" t="s">
        <v>1051</v>
      </c>
      <c r="B4" s="1204"/>
      <c r="C4" s="1204"/>
      <c r="D4" s="1204"/>
      <c r="E4" s="1205"/>
      <c r="F4" s="672">
        <v>64401</v>
      </c>
      <c r="G4" s="672">
        <v>62628</v>
      </c>
      <c r="H4" s="708">
        <v>1773</v>
      </c>
      <c r="I4" s="709"/>
      <c r="J4" s="710"/>
      <c r="K4" s="710"/>
      <c r="L4" s="1206" t="s">
        <v>1052</v>
      </c>
      <c r="M4" s="1207"/>
      <c r="N4" s="711">
        <v>23</v>
      </c>
      <c r="O4" s="711">
        <v>23</v>
      </c>
      <c r="P4" s="712">
        <v>0</v>
      </c>
    </row>
    <row r="5" spans="1:16" ht="12" customHeight="1">
      <c r="A5" s="676"/>
      <c r="B5" s="1186" t="s">
        <v>1053</v>
      </c>
      <c r="C5" s="1186"/>
      <c r="D5" s="1186"/>
      <c r="E5" s="1028"/>
      <c r="F5" s="672">
        <f>+F6+F7</f>
        <v>20808</v>
      </c>
      <c r="G5" s="672">
        <f>+G6+G7</f>
        <v>20016</v>
      </c>
      <c r="H5" s="708">
        <f>+H6+H7</f>
        <v>792</v>
      </c>
      <c r="I5" s="709"/>
      <c r="J5" s="710"/>
      <c r="K5" s="710"/>
      <c r="L5" s="1208" t="s">
        <v>932</v>
      </c>
      <c r="M5" s="1209"/>
      <c r="N5" s="713">
        <v>63</v>
      </c>
      <c r="O5" s="714">
        <v>62</v>
      </c>
      <c r="P5" s="689">
        <v>1</v>
      </c>
    </row>
    <row r="6" spans="1:16" ht="12" customHeight="1">
      <c r="A6" s="392"/>
      <c r="B6" s="392"/>
      <c r="C6" s="1187" t="s">
        <v>935</v>
      </c>
      <c r="D6" s="1187"/>
      <c r="E6" s="1188"/>
      <c r="F6" s="679">
        <v>3598</v>
      </c>
      <c r="G6" s="679">
        <v>3598</v>
      </c>
      <c r="H6" s="680">
        <v>0</v>
      </c>
      <c r="I6" s="709"/>
      <c r="J6" s="710"/>
      <c r="K6" s="710"/>
      <c r="L6" s="1208" t="s">
        <v>934</v>
      </c>
      <c r="M6" s="1209"/>
      <c r="N6" s="713">
        <v>1269</v>
      </c>
      <c r="O6" s="715">
        <v>1238</v>
      </c>
      <c r="P6" s="715">
        <v>31</v>
      </c>
    </row>
    <row r="7" spans="1:16" ht="12" customHeight="1">
      <c r="A7" s="392"/>
      <c r="B7" s="392"/>
      <c r="C7" s="1187" t="s">
        <v>937</v>
      </c>
      <c r="D7" s="1187"/>
      <c r="E7" s="1188"/>
      <c r="F7" s="679">
        <v>17210</v>
      </c>
      <c r="G7" s="679">
        <v>16418</v>
      </c>
      <c r="H7" s="715">
        <v>792</v>
      </c>
      <c r="I7" s="709"/>
      <c r="J7" s="710"/>
      <c r="K7" s="710"/>
      <c r="L7" s="1208" t="s">
        <v>936</v>
      </c>
      <c r="M7" s="1209"/>
      <c r="N7" s="713">
        <v>12</v>
      </c>
      <c r="O7" s="715">
        <v>12</v>
      </c>
      <c r="P7" s="680">
        <v>0</v>
      </c>
    </row>
    <row r="8" spans="1:16" ht="12" customHeight="1">
      <c r="A8" s="676"/>
      <c r="B8" s="1186" t="s">
        <v>1054</v>
      </c>
      <c r="C8" s="1186"/>
      <c r="D8" s="1186"/>
      <c r="E8" s="1028"/>
      <c r="F8" s="716">
        <f>+F9+N22</f>
        <v>39433</v>
      </c>
      <c r="G8" s="716">
        <f>+G9+O22</f>
        <v>38767</v>
      </c>
      <c r="H8" s="717">
        <f>+H9+P22</f>
        <v>666</v>
      </c>
      <c r="I8" s="709"/>
      <c r="J8" s="710"/>
      <c r="K8" s="710"/>
      <c r="L8" s="1208" t="s">
        <v>938</v>
      </c>
      <c r="M8" s="1209"/>
      <c r="N8" s="713">
        <v>1110</v>
      </c>
      <c r="O8" s="715">
        <v>1081</v>
      </c>
      <c r="P8" s="680">
        <v>29</v>
      </c>
    </row>
    <row r="9" spans="1:16" ht="12" customHeight="1">
      <c r="A9" s="392"/>
      <c r="B9" s="392"/>
      <c r="C9" s="1191" t="s">
        <v>941</v>
      </c>
      <c r="D9" s="1191"/>
      <c r="E9" s="1192"/>
      <c r="F9" s="685">
        <f>SUM(F10,F35,F43:F64,N4:N21)</f>
        <v>33862</v>
      </c>
      <c r="G9" s="716">
        <f>SUM(G10,G35,G43:G64,O4:O21)</f>
        <v>33226</v>
      </c>
      <c r="H9" s="717">
        <f>SUM(H10,H35,H43:H64,P4:P21)</f>
        <v>636</v>
      </c>
      <c r="I9" s="709"/>
      <c r="J9" s="710"/>
      <c r="K9" s="710"/>
      <c r="L9" s="1208" t="s">
        <v>940</v>
      </c>
      <c r="M9" s="1209"/>
      <c r="N9" s="713">
        <v>911</v>
      </c>
      <c r="O9" s="715">
        <v>900</v>
      </c>
      <c r="P9" s="715">
        <v>11</v>
      </c>
    </row>
    <row r="10" spans="1:16" ht="12" customHeight="1">
      <c r="A10" s="392"/>
      <c r="B10" s="392"/>
      <c r="C10" s="682"/>
      <c r="D10" s="1187" t="s">
        <v>943</v>
      </c>
      <c r="E10" s="1188"/>
      <c r="F10" s="674">
        <v>7149</v>
      </c>
      <c r="G10" s="675">
        <v>7016</v>
      </c>
      <c r="H10" s="680">
        <v>133</v>
      </c>
      <c r="I10" s="709"/>
      <c r="J10" s="710"/>
      <c r="K10" s="710"/>
      <c r="L10" s="1208" t="s">
        <v>942</v>
      </c>
      <c r="M10" s="1209"/>
      <c r="N10" s="713">
        <v>25</v>
      </c>
      <c r="O10" s="715">
        <v>24</v>
      </c>
      <c r="P10" s="680">
        <v>1</v>
      </c>
    </row>
    <row r="11" spans="1:16" ht="12" customHeight="1">
      <c r="A11" s="392"/>
      <c r="B11" s="392"/>
      <c r="C11" s="682"/>
      <c r="D11" s="392"/>
      <c r="E11" s="682" t="s">
        <v>945</v>
      </c>
      <c r="F11" s="674">
        <v>535</v>
      </c>
      <c r="G11" s="675">
        <v>529</v>
      </c>
      <c r="H11" s="680">
        <v>6</v>
      </c>
      <c r="I11" s="709"/>
      <c r="J11" s="710"/>
      <c r="K11" s="710"/>
      <c r="L11" s="1208" t="s">
        <v>944</v>
      </c>
      <c r="M11" s="1209"/>
      <c r="N11" s="713">
        <v>12</v>
      </c>
      <c r="O11" s="715">
        <v>12</v>
      </c>
      <c r="P11" s="715">
        <v>0</v>
      </c>
    </row>
    <row r="12" spans="1:16" ht="12" customHeight="1">
      <c r="A12" s="392"/>
      <c r="B12" s="392"/>
      <c r="C12" s="682"/>
      <c r="D12" s="392"/>
      <c r="E12" s="682" t="s">
        <v>947</v>
      </c>
      <c r="F12" s="674">
        <v>141</v>
      </c>
      <c r="G12" s="675">
        <v>140</v>
      </c>
      <c r="H12" s="680">
        <v>1</v>
      </c>
      <c r="I12" s="709"/>
      <c r="J12" s="710"/>
      <c r="K12" s="710"/>
      <c r="L12" s="1208" t="s">
        <v>946</v>
      </c>
      <c r="M12" s="1209"/>
      <c r="N12" s="713">
        <v>70</v>
      </c>
      <c r="O12" s="715">
        <v>70</v>
      </c>
      <c r="P12" s="680">
        <v>0</v>
      </c>
    </row>
    <row r="13" spans="1:16" ht="12" customHeight="1">
      <c r="A13" s="392"/>
      <c r="B13" s="392"/>
      <c r="C13" s="682"/>
      <c r="D13" s="392"/>
      <c r="E13" s="682" t="s">
        <v>949</v>
      </c>
      <c r="F13" s="674">
        <v>80</v>
      </c>
      <c r="G13" s="675">
        <v>79</v>
      </c>
      <c r="H13" s="680">
        <v>1</v>
      </c>
      <c r="I13" s="709"/>
      <c r="J13" s="710"/>
      <c r="K13" s="710"/>
      <c r="L13" s="1208" t="s">
        <v>948</v>
      </c>
      <c r="M13" s="1209"/>
      <c r="N13" s="713">
        <v>22</v>
      </c>
      <c r="O13" s="715">
        <v>22</v>
      </c>
      <c r="P13" s="680">
        <v>0</v>
      </c>
    </row>
    <row r="14" spans="1:16" ht="12" customHeight="1">
      <c r="A14" s="392"/>
      <c r="B14" s="392"/>
      <c r="C14" s="682"/>
      <c r="D14" s="392"/>
      <c r="E14" s="682" t="s">
        <v>951</v>
      </c>
      <c r="F14" s="674">
        <v>134</v>
      </c>
      <c r="G14" s="675">
        <v>133</v>
      </c>
      <c r="H14" s="680">
        <v>1</v>
      </c>
      <c r="I14" s="709"/>
      <c r="J14" s="710"/>
      <c r="K14" s="710"/>
      <c r="L14" s="1208" t="s">
        <v>950</v>
      </c>
      <c r="M14" s="1209"/>
      <c r="N14" s="713">
        <v>6</v>
      </c>
      <c r="O14" s="715">
        <v>6</v>
      </c>
      <c r="P14" s="680">
        <v>0</v>
      </c>
    </row>
    <row r="15" spans="1:16" ht="12" customHeight="1">
      <c r="A15" s="392"/>
      <c r="B15" s="392"/>
      <c r="C15" s="682"/>
      <c r="D15" s="392"/>
      <c r="E15" s="682" t="s">
        <v>953</v>
      </c>
      <c r="F15" s="674">
        <v>75</v>
      </c>
      <c r="G15" s="675">
        <v>75</v>
      </c>
      <c r="H15" s="680">
        <v>0</v>
      </c>
      <c r="I15" s="709"/>
      <c r="J15" s="710"/>
      <c r="K15" s="710"/>
      <c r="L15" s="1208" t="s">
        <v>952</v>
      </c>
      <c r="M15" s="1209"/>
      <c r="N15" s="713">
        <v>4</v>
      </c>
      <c r="O15" s="715">
        <v>4</v>
      </c>
      <c r="P15" s="680">
        <v>0</v>
      </c>
    </row>
    <row r="16" spans="1:16" ht="12" customHeight="1">
      <c r="A16" s="392"/>
      <c r="B16" s="392"/>
      <c r="C16" s="682"/>
      <c r="D16" s="392"/>
      <c r="E16" s="682" t="s">
        <v>955</v>
      </c>
      <c r="F16" s="674">
        <v>63</v>
      </c>
      <c r="G16" s="675">
        <v>61</v>
      </c>
      <c r="H16" s="680">
        <v>2</v>
      </c>
      <c r="I16" s="709"/>
      <c r="J16" s="710"/>
      <c r="K16" s="710"/>
      <c r="L16" s="1208" t="s">
        <v>954</v>
      </c>
      <c r="M16" s="1209"/>
      <c r="N16" s="713">
        <v>17</v>
      </c>
      <c r="O16" s="715">
        <v>17</v>
      </c>
      <c r="P16" s="680">
        <v>0</v>
      </c>
    </row>
    <row r="17" spans="1:16" ht="12" customHeight="1">
      <c r="A17" s="392"/>
      <c r="B17" s="392"/>
      <c r="C17" s="682"/>
      <c r="D17" s="392"/>
      <c r="E17" s="682" t="s">
        <v>957</v>
      </c>
      <c r="F17" s="674">
        <v>150</v>
      </c>
      <c r="G17" s="675">
        <v>150</v>
      </c>
      <c r="H17" s="680">
        <v>0</v>
      </c>
      <c r="I17" s="709"/>
      <c r="J17" s="710"/>
      <c r="K17" s="710"/>
      <c r="L17" s="1208" t="s">
        <v>956</v>
      </c>
      <c r="M17" s="1209"/>
      <c r="N17" s="713">
        <v>3</v>
      </c>
      <c r="O17" s="715">
        <v>3</v>
      </c>
      <c r="P17" s="680">
        <v>0</v>
      </c>
    </row>
    <row r="18" spans="1:16" ht="12" customHeight="1">
      <c r="A18" s="392"/>
      <c r="B18" s="392"/>
      <c r="C18" s="682"/>
      <c r="D18" s="392"/>
      <c r="E18" s="682" t="s">
        <v>959</v>
      </c>
      <c r="F18" s="674">
        <v>59</v>
      </c>
      <c r="G18" s="675">
        <v>59</v>
      </c>
      <c r="H18" s="680">
        <v>0</v>
      </c>
      <c r="I18" s="709"/>
      <c r="J18" s="710"/>
      <c r="K18" s="710"/>
      <c r="L18" s="1208" t="s">
        <v>1055</v>
      </c>
      <c r="M18" s="1209"/>
      <c r="N18" s="713">
        <v>2</v>
      </c>
      <c r="O18" s="715">
        <v>2</v>
      </c>
      <c r="P18" s="680">
        <v>0</v>
      </c>
    </row>
    <row r="19" spans="1:16" ht="12" customHeight="1">
      <c r="A19" s="392"/>
      <c r="B19" s="392"/>
      <c r="C19" s="682"/>
      <c r="D19" s="392"/>
      <c r="E19" s="682" t="s">
        <v>961</v>
      </c>
      <c r="F19" s="674">
        <v>105</v>
      </c>
      <c r="G19" s="675">
        <v>105</v>
      </c>
      <c r="H19" s="680">
        <v>0</v>
      </c>
      <c r="I19" s="709"/>
      <c r="J19" s="710"/>
      <c r="K19" s="710"/>
      <c r="L19" s="1208" t="s">
        <v>1056</v>
      </c>
      <c r="M19" s="1209"/>
      <c r="N19" s="713">
        <v>12</v>
      </c>
      <c r="O19" s="715">
        <v>12</v>
      </c>
      <c r="P19" s="680">
        <v>0</v>
      </c>
    </row>
    <row r="20" spans="1:16" ht="12" customHeight="1">
      <c r="A20" s="392"/>
      <c r="B20" s="392"/>
      <c r="C20" s="682"/>
      <c r="D20" s="392"/>
      <c r="E20" s="682" t="s">
        <v>963</v>
      </c>
      <c r="F20" s="674">
        <v>342</v>
      </c>
      <c r="G20" s="675">
        <v>338</v>
      </c>
      <c r="H20" s="680">
        <v>4</v>
      </c>
      <c r="I20" s="709"/>
      <c r="J20" s="710"/>
      <c r="K20" s="710"/>
      <c r="L20" s="1208" t="s">
        <v>962</v>
      </c>
      <c r="M20" s="1209"/>
      <c r="N20" s="713">
        <v>11</v>
      </c>
      <c r="O20" s="715">
        <v>11</v>
      </c>
      <c r="P20" s="680">
        <v>0</v>
      </c>
    </row>
    <row r="21" spans="1:16" ht="12" customHeight="1">
      <c r="A21" s="392"/>
      <c r="B21" s="392"/>
      <c r="C21" s="682"/>
      <c r="D21" s="392"/>
      <c r="E21" s="682" t="s">
        <v>965</v>
      </c>
      <c r="F21" s="674">
        <v>161</v>
      </c>
      <c r="G21" s="675">
        <v>161</v>
      </c>
      <c r="H21" s="680">
        <v>0</v>
      </c>
      <c r="I21" s="709"/>
      <c r="J21" s="710"/>
      <c r="K21" s="710"/>
      <c r="L21" s="1208" t="s">
        <v>964</v>
      </c>
      <c r="M21" s="1209"/>
      <c r="N21" s="713">
        <v>3</v>
      </c>
      <c r="O21" s="715">
        <v>3</v>
      </c>
      <c r="P21" s="680">
        <v>0</v>
      </c>
    </row>
    <row r="22" spans="1:16" ht="12" customHeight="1">
      <c r="A22" s="392"/>
      <c r="B22" s="392"/>
      <c r="C22" s="682"/>
      <c r="D22" s="392"/>
      <c r="E22" s="682" t="s">
        <v>967</v>
      </c>
      <c r="F22" s="674">
        <v>107</v>
      </c>
      <c r="G22" s="675">
        <v>106</v>
      </c>
      <c r="H22" s="680">
        <v>1</v>
      </c>
      <c r="I22" s="709"/>
      <c r="J22" s="710"/>
      <c r="K22" s="1210" t="s">
        <v>1057</v>
      </c>
      <c r="L22" s="1210"/>
      <c r="M22" s="1211"/>
      <c r="N22" s="718">
        <f>SUM(N23:N59)</f>
        <v>5571</v>
      </c>
      <c r="O22" s="708">
        <f>SUM(O23:O59)</f>
        <v>5541</v>
      </c>
      <c r="P22" s="717">
        <f>SUM(P23:P59)</f>
        <v>30</v>
      </c>
    </row>
    <row r="23" spans="1:16" ht="12" customHeight="1">
      <c r="A23" s="392"/>
      <c r="B23" s="392"/>
      <c r="C23" s="682"/>
      <c r="D23" s="392"/>
      <c r="E23" s="682" t="s">
        <v>969</v>
      </c>
      <c r="F23" s="674">
        <v>826</v>
      </c>
      <c r="G23" s="675">
        <v>800</v>
      </c>
      <c r="H23" s="680">
        <v>26</v>
      </c>
      <c r="I23" s="709"/>
      <c r="J23" s="710"/>
      <c r="K23" s="710"/>
      <c r="L23" s="1208" t="s">
        <v>1058</v>
      </c>
      <c r="M23" s="1209"/>
      <c r="N23" s="713">
        <v>2</v>
      </c>
      <c r="O23" s="715">
        <v>2</v>
      </c>
      <c r="P23" s="680">
        <v>0</v>
      </c>
    </row>
    <row r="24" spans="1:16" ht="12" customHeight="1">
      <c r="A24" s="392"/>
      <c r="B24" s="392"/>
      <c r="C24" s="682"/>
      <c r="D24" s="392"/>
      <c r="E24" s="682" t="s">
        <v>971</v>
      </c>
      <c r="F24" s="674">
        <v>1208</v>
      </c>
      <c r="G24" s="675">
        <v>1184</v>
      </c>
      <c r="H24" s="680">
        <v>24</v>
      </c>
      <c r="I24" s="709"/>
      <c r="J24" s="710"/>
      <c r="K24" s="710"/>
      <c r="L24" s="1208" t="s">
        <v>1059</v>
      </c>
      <c r="M24" s="1209"/>
      <c r="N24" s="713">
        <v>1</v>
      </c>
      <c r="O24" s="715">
        <v>1</v>
      </c>
      <c r="P24" s="680">
        <v>0</v>
      </c>
    </row>
    <row r="25" spans="1:16" ht="12" customHeight="1">
      <c r="A25" s="392"/>
      <c r="B25" s="392"/>
      <c r="C25" s="682"/>
      <c r="D25" s="392"/>
      <c r="E25" s="682" t="s">
        <v>973</v>
      </c>
      <c r="F25" s="674">
        <v>182</v>
      </c>
      <c r="G25" s="675">
        <v>182</v>
      </c>
      <c r="H25" s="680">
        <v>0</v>
      </c>
      <c r="I25" s="719"/>
      <c r="J25" s="710"/>
      <c r="K25" s="710"/>
      <c r="L25" s="1208" t="s">
        <v>1060</v>
      </c>
      <c r="M25" s="1209"/>
      <c r="N25" s="713">
        <v>1</v>
      </c>
      <c r="O25" s="715">
        <v>1</v>
      </c>
      <c r="P25" s="680">
        <v>0</v>
      </c>
    </row>
    <row r="26" spans="1:16" ht="12" customHeight="1">
      <c r="A26" s="392"/>
      <c r="B26" s="392"/>
      <c r="C26" s="682"/>
      <c r="D26" s="392"/>
      <c r="E26" s="682" t="s">
        <v>975</v>
      </c>
      <c r="F26" s="674">
        <v>144</v>
      </c>
      <c r="G26" s="675">
        <v>143</v>
      </c>
      <c r="H26" s="680">
        <v>1</v>
      </c>
      <c r="I26" s="709"/>
      <c r="J26" s="710"/>
      <c r="K26" s="710"/>
      <c r="L26" s="1208" t="s">
        <v>1061</v>
      </c>
      <c r="M26" s="1209"/>
      <c r="N26" s="687">
        <v>1</v>
      </c>
      <c r="O26" s="680">
        <v>1</v>
      </c>
      <c r="P26" s="720">
        <v>0</v>
      </c>
    </row>
    <row r="27" spans="1:16" ht="12" customHeight="1">
      <c r="A27" s="392"/>
      <c r="B27" s="392"/>
      <c r="C27" s="682"/>
      <c r="D27" s="392"/>
      <c r="E27" s="682" t="s">
        <v>977</v>
      </c>
      <c r="F27" s="674">
        <v>136</v>
      </c>
      <c r="G27" s="675">
        <v>136</v>
      </c>
      <c r="H27" s="680">
        <v>0</v>
      </c>
      <c r="I27" s="709"/>
      <c r="J27" s="710"/>
      <c r="K27" s="710"/>
      <c r="L27" s="1208" t="s">
        <v>970</v>
      </c>
      <c r="M27" s="1209"/>
      <c r="N27" s="687">
        <v>1</v>
      </c>
      <c r="O27" s="680">
        <v>1</v>
      </c>
      <c r="P27" s="680">
        <v>0</v>
      </c>
    </row>
    <row r="28" spans="1:16" ht="12" customHeight="1">
      <c r="A28" s="392"/>
      <c r="B28" s="392"/>
      <c r="C28" s="682"/>
      <c r="D28" s="392"/>
      <c r="E28" s="682" t="s">
        <v>979</v>
      </c>
      <c r="F28" s="674">
        <v>48</v>
      </c>
      <c r="G28" s="675">
        <v>48</v>
      </c>
      <c r="H28" s="680">
        <v>0</v>
      </c>
      <c r="I28" s="709"/>
      <c r="J28" s="710"/>
      <c r="K28" s="710"/>
      <c r="L28" s="1208" t="s">
        <v>1062</v>
      </c>
      <c r="M28" s="1209"/>
      <c r="N28" s="713">
        <v>2</v>
      </c>
      <c r="O28" s="715">
        <v>2</v>
      </c>
      <c r="P28" s="680">
        <v>0</v>
      </c>
    </row>
    <row r="29" spans="1:16" ht="12" customHeight="1">
      <c r="A29" s="392"/>
      <c r="B29" s="392"/>
      <c r="C29" s="682"/>
      <c r="D29" s="392"/>
      <c r="E29" s="682" t="s">
        <v>981</v>
      </c>
      <c r="F29" s="674">
        <v>388</v>
      </c>
      <c r="G29" s="675">
        <v>386</v>
      </c>
      <c r="H29" s="680">
        <v>2</v>
      </c>
      <c r="I29" s="709"/>
      <c r="J29" s="710"/>
      <c r="K29" s="710"/>
      <c r="L29" s="1208" t="s">
        <v>974</v>
      </c>
      <c r="M29" s="1209"/>
      <c r="N29" s="713">
        <v>5</v>
      </c>
      <c r="O29" s="715">
        <v>5</v>
      </c>
      <c r="P29" s="680">
        <v>0</v>
      </c>
    </row>
    <row r="30" spans="1:16" ht="12" customHeight="1">
      <c r="A30" s="392"/>
      <c r="B30" s="392"/>
      <c r="C30" s="682"/>
      <c r="D30" s="392"/>
      <c r="E30" s="682" t="s">
        <v>983</v>
      </c>
      <c r="F30" s="674">
        <v>1222</v>
      </c>
      <c r="G30" s="675">
        <v>1162</v>
      </c>
      <c r="H30" s="680">
        <v>60</v>
      </c>
      <c r="I30" s="709"/>
      <c r="J30" s="721"/>
      <c r="K30" s="721"/>
      <c r="L30" s="1208" t="s">
        <v>976</v>
      </c>
      <c r="M30" s="1209"/>
      <c r="N30" s="713">
        <v>8</v>
      </c>
      <c r="O30" s="715">
        <v>8</v>
      </c>
      <c r="P30" s="680">
        <v>0</v>
      </c>
    </row>
    <row r="31" spans="1:16" ht="12" customHeight="1">
      <c r="A31" s="392"/>
      <c r="B31" s="392"/>
      <c r="C31" s="682"/>
      <c r="D31" s="392"/>
      <c r="E31" s="682" t="s">
        <v>985</v>
      </c>
      <c r="F31" s="674">
        <v>89</v>
      </c>
      <c r="G31" s="675">
        <v>88</v>
      </c>
      <c r="H31" s="680">
        <v>1</v>
      </c>
      <c r="I31" s="709"/>
      <c r="J31" s="710"/>
      <c r="K31" s="710"/>
      <c r="L31" s="1208" t="s">
        <v>1063</v>
      </c>
      <c r="M31" s="1209"/>
      <c r="N31" s="713">
        <v>10</v>
      </c>
      <c r="O31" s="715">
        <v>10</v>
      </c>
      <c r="P31" s="680">
        <v>0</v>
      </c>
    </row>
    <row r="32" spans="1:16" ht="12" customHeight="1">
      <c r="A32" s="392"/>
      <c r="B32" s="392"/>
      <c r="C32" s="682"/>
      <c r="D32" s="392"/>
      <c r="E32" s="682" t="s">
        <v>987</v>
      </c>
      <c r="F32" s="674">
        <v>223</v>
      </c>
      <c r="G32" s="675">
        <v>222</v>
      </c>
      <c r="H32" s="680">
        <v>1</v>
      </c>
      <c r="I32" s="709"/>
      <c r="J32" s="722"/>
      <c r="K32" s="722"/>
      <c r="L32" s="1208" t="s">
        <v>980</v>
      </c>
      <c r="M32" s="1209"/>
      <c r="N32" s="713">
        <v>28</v>
      </c>
      <c r="O32" s="715">
        <v>28</v>
      </c>
      <c r="P32" s="680">
        <v>0</v>
      </c>
    </row>
    <row r="33" spans="1:16" ht="12" customHeight="1">
      <c r="A33" s="392"/>
      <c r="B33" s="392"/>
      <c r="C33" s="682"/>
      <c r="D33" s="392"/>
      <c r="E33" s="682" t="s">
        <v>989</v>
      </c>
      <c r="F33" s="674">
        <v>379</v>
      </c>
      <c r="G33" s="675">
        <v>377</v>
      </c>
      <c r="H33" s="723">
        <v>2</v>
      </c>
      <c r="I33" s="709"/>
      <c r="J33" s="722"/>
      <c r="K33" s="722"/>
      <c r="L33" s="1208" t="s">
        <v>1064</v>
      </c>
      <c r="M33" s="1209"/>
      <c r="N33" s="713">
        <v>2</v>
      </c>
      <c r="O33" s="715">
        <v>2</v>
      </c>
      <c r="P33" s="680">
        <v>0</v>
      </c>
    </row>
    <row r="34" spans="1:16" ht="12" customHeight="1">
      <c r="A34" s="392"/>
      <c r="B34" s="392"/>
      <c r="C34" s="682"/>
      <c r="D34" s="392"/>
      <c r="E34" s="682" t="s">
        <v>991</v>
      </c>
      <c r="F34" s="674">
        <v>352</v>
      </c>
      <c r="G34" s="675">
        <v>352</v>
      </c>
      <c r="H34" s="723">
        <v>0</v>
      </c>
      <c r="I34" s="719"/>
      <c r="J34" s="722"/>
      <c r="K34" s="722"/>
      <c r="L34" s="1208" t="s">
        <v>1065</v>
      </c>
      <c r="M34" s="1209"/>
      <c r="N34" s="713">
        <v>1</v>
      </c>
      <c r="O34" s="715">
        <v>1</v>
      </c>
      <c r="P34" s="680">
        <v>0</v>
      </c>
    </row>
    <row r="35" spans="1:16" ht="12" customHeight="1">
      <c r="A35" s="392"/>
      <c r="B35" s="392"/>
      <c r="C35" s="682"/>
      <c r="D35" s="1187" t="s">
        <v>993</v>
      </c>
      <c r="E35" s="1188"/>
      <c r="F35" s="674">
        <v>610</v>
      </c>
      <c r="G35" s="675">
        <v>606</v>
      </c>
      <c r="H35" s="723">
        <v>4</v>
      </c>
      <c r="I35" s="709"/>
      <c r="J35" s="722"/>
      <c r="K35" s="722"/>
      <c r="L35" s="1208" t="s">
        <v>986</v>
      </c>
      <c r="M35" s="1209"/>
      <c r="N35" s="713">
        <v>3</v>
      </c>
      <c r="O35" s="715">
        <v>3</v>
      </c>
      <c r="P35" s="680">
        <v>0</v>
      </c>
    </row>
    <row r="36" spans="1:16" ht="12" customHeight="1">
      <c r="A36" s="392"/>
      <c r="B36" s="392"/>
      <c r="C36" s="682"/>
      <c r="D36" s="392"/>
      <c r="E36" s="682" t="s">
        <v>995</v>
      </c>
      <c r="F36" s="674">
        <v>109</v>
      </c>
      <c r="G36" s="675">
        <v>108</v>
      </c>
      <c r="H36" s="723">
        <v>1</v>
      </c>
      <c r="I36" s="722"/>
      <c r="J36" s="722"/>
      <c r="K36" s="722"/>
      <c r="L36" s="1208" t="s">
        <v>988</v>
      </c>
      <c r="M36" s="1209"/>
      <c r="N36" s="713">
        <v>9</v>
      </c>
      <c r="O36" s="715">
        <v>9</v>
      </c>
      <c r="P36" s="680">
        <v>0</v>
      </c>
    </row>
    <row r="37" spans="1:16" ht="12" customHeight="1">
      <c r="A37" s="392"/>
      <c r="B37" s="392"/>
      <c r="C37" s="682"/>
      <c r="D37" s="392"/>
      <c r="E37" s="682" t="s">
        <v>997</v>
      </c>
      <c r="F37" s="674">
        <v>62</v>
      </c>
      <c r="G37" s="675">
        <v>62</v>
      </c>
      <c r="H37" s="723">
        <v>0</v>
      </c>
      <c r="I37" s="722"/>
      <c r="J37" s="710"/>
      <c r="K37" s="710"/>
      <c r="L37" s="1208" t="s">
        <v>1066</v>
      </c>
      <c r="M37" s="1209"/>
      <c r="N37" s="713">
        <v>1</v>
      </c>
      <c r="O37" s="715">
        <v>1</v>
      </c>
      <c r="P37" s="680">
        <v>0</v>
      </c>
    </row>
    <row r="38" spans="1:16" ht="12" customHeight="1">
      <c r="A38" s="392"/>
      <c r="B38" s="392"/>
      <c r="C38" s="682"/>
      <c r="D38" s="392"/>
      <c r="E38" s="682" t="s">
        <v>999</v>
      </c>
      <c r="F38" s="674">
        <v>58</v>
      </c>
      <c r="G38" s="675">
        <v>57</v>
      </c>
      <c r="H38" s="723">
        <v>1</v>
      </c>
      <c r="I38" s="722"/>
      <c r="J38" s="710"/>
      <c r="K38" s="710"/>
      <c r="L38" s="1208" t="s">
        <v>992</v>
      </c>
      <c r="M38" s="1209"/>
      <c r="N38" s="713">
        <v>24</v>
      </c>
      <c r="O38" s="715">
        <v>24</v>
      </c>
      <c r="P38" s="680">
        <v>0</v>
      </c>
    </row>
    <row r="39" spans="1:16" ht="12" customHeight="1">
      <c r="A39" s="392"/>
      <c r="B39" s="392"/>
      <c r="C39" s="682"/>
      <c r="D39" s="392"/>
      <c r="E39" s="682" t="s">
        <v>1001</v>
      </c>
      <c r="F39" s="674">
        <v>92</v>
      </c>
      <c r="G39" s="675">
        <v>92</v>
      </c>
      <c r="H39" s="723">
        <v>0</v>
      </c>
      <c r="I39" s="722"/>
      <c r="J39" s="710"/>
      <c r="K39" s="710"/>
      <c r="L39" s="1208" t="s">
        <v>994</v>
      </c>
      <c r="M39" s="1209"/>
      <c r="N39" s="713">
        <v>2</v>
      </c>
      <c r="O39" s="715">
        <v>2</v>
      </c>
      <c r="P39" s="680">
        <v>0</v>
      </c>
    </row>
    <row r="40" spans="1:16" ht="12" customHeight="1">
      <c r="A40" s="483"/>
      <c r="B40" s="483"/>
      <c r="C40" s="724"/>
      <c r="D40" s="392"/>
      <c r="E40" s="682" t="s">
        <v>1003</v>
      </c>
      <c r="F40" s="674">
        <v>79</v>
      </c>
      <c r="G40" s="675">
        <v>78</v>
      </c>
      <c r="H40" s="723">
        <v>1</v>
      </c>
      <c r="I40" s="710"/>
      <c r="J40" s="710"/>
      <c r="K40" s="710"/>
      <c r="L40" s="1208" t="s">
        <v>996</v>
      </c>
      <c r="M40" s="1209"/>
      <c r="N40" s="713">
        <v>25</v>
      </c>
      <c r="O40" s="715">
        <v>25</v>
      </c>
      <c r="P40" s="680">
        <v>0</v>
      </c>
    </row>
    <row r="41" spans="1:16" ht="12" customHeight="1">
      <c r="A41" s="483"/>
      <c r="B41" s="483"/>
      <c r="C41" s="724"/>
      <c r="D41" s="392"/>
      <c r="E41" s="682" t="s">
        <v>1005</v>
      </c>
      <c r="F41" s="674">
        <v>182</v>
      </c>
      <c r="G41" s="675">
        <v>181</v>
      </c>
      <c r="H41" s="723">
        <v>1</v>
      </c>
      <c r="I41" s="710"/>
      <c r="J41" s="710"/>
      <c r="K41" s="710"/>
      <c r="L41" s="1208" t="s">
        <v>998</v>
      </c>
      <c r="M41" s="1209"/>
      <c r="N41" s="713">
        <v>90</v>
      </c>
      <c r="O41" s="715">
        <v>89</v>
      </c>
      <c r="P41" s="680">
        <v>1</v>
      </c>
    </row>
    <row r="42" spans="1:16" ht="12" customHeight="1">
      <c r="A42" s="392"/>
      <c r="B42" s="392"/>
      <c r="C42" s="682"/>
      <c r="D42" s="392"/>
      <c r="E42" s="682" t="s">
        <v>1007</v>
      </c>
      <c r="F42" s="674">
        <v>28</v>
      </c>
      <c r="G42" s="675">
        <v>28</v>
      </c>
      <c r="H42" s="723">
        <v>0</v>
      </c>
      <c r="I42" s="710"/>
      <c r="J42" s="722"/>
      <c r="K42" s="722"/>
      <c r="L42" s="1208" t="s">
        <v>1000</v>
      </c>
      <c r="M42" s="1209"/>
      <c r="N42" s="713">
        <v>178</v>
      </c>
      <c r="O42" s="715">
        <v>177</v>
      </c>
      <c r="P42" s="680">
        <v>1</v>
      </c>
    </row>
    <row r="43" spans="1:16" ht="12" customHeight="1">
      <c r="A43" s="392"/>
      <c r="B43" s="392"/>
      <c r="C43" s="682"/>
      <c r="D43" s="1187" t="s">
        <v>1009</v>
      </c>
      <c r="E43" s="1188"/>
      <c r="F43" s="674">
        <v>64</v>
      </c>
      <c r="G43" s="675">
        <v>64</v>
      </c>
      <c r="H43" s="723">
        <v>0</v>
      </c>
      <c r="I43" s="710"/>
      <c r="J43" s="722"/>
      <c r="K43" s="722"/>
      <c r="L43" s="1208" t="s">
        <v>1002</v>
      </c>
      <c r="M43" s="1209"/>
      <c r="N43" s="713">
        <v>1694</v>
      </c>
      <c r="O43" s="715">
        <v>1685</v>
      </c>
      <c r="P43" s="715">
        <v>9</v>
      </c>
    </row>
    <row r="44" spans="1:16" ht="12" customHeight="1">
      <c r="A44" s="483"/>
      <c r="B44" s="483"/>
      <c r="C44" s="724"/>
      <c r="D44" s="1187" t="s">
        <v>1011</v>
      </c>
      <c r="E44" s="1188"/>
      <c r="F44" s="674">
        <v>1075</v>
      </c>
      <c r="G44" s="725">
        <v>1073</v>
      </c>
      <c r="H44" s="723">
        <v>2</v>
      </c>
      <c r="I44" s="710"/>
      <c r="J44" s="722"/>
      <c r="K44" s="722"/>
      <c r="L44" s="1208" t="s">
        <v>1067</v>
      </c>
      <c r="M44" s="1209"/>
      <c r="N44" s="713">
        <v>2103</v>
      </c>
      <c r="O44" s="715">
        <v>2094</v>
      </c>
      <c r="P44" s="680">
        <v>9</v>
      </c>
    </row>
    <row r="45" spans="1:16" ht="12" customHeight="1">
      <c r="A45" s="483"/>
      <c r="B45" s="483"/>
      <c r="C45" s="724"/>
      <c r="D45" s="1187" t="s">
        <v>1013</v>
      </c>
      <c r="E45" s="1188"/>
      <c r="F45" s="674">
        <v>152</v>
      </c>
      <c r="G45" s="725">
        <v>150</v>
      </c>
      <c r="H45" s="723">
        <v>2</v>
      </c>
      <c r="I45" s="722"/>
      <c r="J45" s="722"/>
      <c r="K45" s="722"/>
      <c r="L45" s="1208" t="s">
        <v>1068</v>
      </c>
      <c r="M45" s="1209"/>
      <c r="N45" s="713">
        <v>1286</v>
      </c>
      <c r="O45" s="715">
        <v>1284</v>
      </c>
      <c r="P45" s="680">
        <v>2</v>
      </c>
    </row>
    <row r="46" spans="1:16" ht="12" customHeight="1">
      <c r="A46" s="483"/>
      <c r="B46" s="483"/>
      <c r="C46" s="724"/>
      <c r="D46" s="1195" t="s">
        <v>1015</v>
      </c>
      <c r="E46" s="1188"/>
      <c r="F46" s="674">
        <v>1080</v>
      </c>
      <c r="G46" s="675">
        <v>1075</v>
      </c>
      <c r="H46" s="723">
        <v>5</v>
      </c>
      <c r="I46" s="722"/>
      <c r="J46" s="722"/>
      <c r="K46" s="722"/>
      <c r="L46" s="1208" t="s">
        <v>1069</v>
      </c>
      <c r="M46" s="1209"/>
      <c r="N46" s="713">
        <v>34</v>
      </c>
      <c r="O46" s="715">
        <v>34</v>
      </c>
      <c r="P46" s="680">
        <v>0</v>
      </c>
    </row>
    <row r="47" spans="1:16" ht="12" customHeight="1">
      <c r="A47" s="483"/>
      <c r="B47" s="483"/>
      <c r="C47" s="724"/>
      <c r="D47" s="1195" t="s">
        <v>1017</v>
      </c>
      <c r="E47" s="1188"/>
      <c r="F47" s="674">
        <v>51</v>
      </c>
      <c r="G47" s="675">
        <v>50</v>
      </c>
      <c r="H47" s="723">
        <v>1</v>
      </c>
      <c r="I47" s="722"/>
      <c r="J47" s="722"/>
      <c r="K47" s="722"/>
      <c r="L47" s="1208" t="s">
        <v>1070</v>
      </c>
      <c r="M47" s="1209"/>
      <c r="N47" s="713">
        <v>4</v>
      </c>
      <c r="O47" s="715">
        <v>3</v>
      </c>
      <c r="P47" s="715">
        <v>1</v>
      </c>
    </row>
    <row r="48" spans="1:16" ht="12" customHeight="1">
      <c r="A48" s="483"/>
      <c r="B48" s="483"/>
      <c r="C48" s="724"/>
      <c r="D48" s="1187" t="s">
        <v>1019</v>
      </c>
      <c r="E48" s="1188"/>
      <c r="F48" s="674">
        <v>986</v>
      </c>
      <c r="G48" s="675">
        <v>986</v>
      </c>
      <c r="H48" s="723">
        <v>0</v>
      </c>
      <c r="I48" s="722"/>
      <c r="J48" s="722"/>
      <c r="K48" s="722"/>
      <c r="L48" s="1208" t="s">
        <v>1071</v>
      </c>
      <c r="M48" s="1209"/>
      <c r="N48" s="713">
        <v>20</v>
      </c>
      <c r="O48" s="715">
        <v>18</v>
      </c>
      <c r="P48" s="715">
        <v>2</v>
      </c>
    </row>
    <row r="49" spans="1:17" ht="12" customHeight="1">
      <c r="A49" s="483"/>
      <c r="B49" s="483"/>
      <c r="C49" s="724"/>
      <c r="D49" s="1187" t="s">
        <v>1021</v>
      </c>
      <c r="E49" s="1188"/>
      <c r="F49" s="674">
        <v>29</v>
      </c>
      <c r="G49" s="675">
        <v>29</v>
      </c>
      <c r="H49" s="723">
        <v>0</v>
      </c>
      <c r="I49" s="722"/>
      <c r="J49" s="722"/>
      <c r="K49" s="722"/>
      <c r="L49" s="1208" t="s">
        <v>1072</v>
      </c>
      <c r="M49" s="1209"/>
      <c r="N49" s="713">
        <v>5</v>
      </c>
      <c r="O49" s="715">
        <v>3</v>
      </c>
      <c r="P49" s="715">
        <v>2</v>
      </c>
    </row>
    <row r="50" spans="1:17" ht="12" customHeight="1">
      <c r="A50" s="483"/>
      <c r="B50" s="483"/>
      <c r="C50" s="724"/>
      <c r="D50" s="1187" t="s">
        <v>1023</v>
      </c>
      <c r="E50" s="1188"/>
      <c r="F50" s="674">
        <v>5026</v>
      </c>
      <c r="G50" s="675">
        <v>4902</v>
      </c>
      <c r="H50" s="723">
        <v>124</v>
      </c>
      <c r="I50" s="722"/>
      <c r="J50" s="722"/>
      <c r="K50" s="722"/>
      <c r="L50" s="1208" t="s">
        <v>1073</v>
      </c>
      <c r="M50" s="1209"/>
      <c r="N50" s="713">
        <v>2</v>
      </c>
      <c r="O50" s="715">
        <v>2</v>
      </c>
      <c r="P50" s="715">
        <v>0</v>
      </c>
    </row>
    <row r="51" spans="1:17" ht="12" customHeight="1">
      <c r="A51" s="483"/>
      <c r="B51" s="483"/>
      <c r="C51" s="724"/>
      <c r="D51" s="1187" t="s">
        <v>1025</v>
      </c>
      <c r="E51" s="1188"/>
      <c r="F51" s="674">
        <v>3705</v>
      </c>
      <c r="G51" s="675">
        <v>3655</v>
      </c>
      <c r="H51" s="723">
        <v>50</v>
      </c>
      <c r="I51" s="722"/>
      <c r="J51" s="722"/>
      <c r="K51" s="722"/>
      <c r="L51" s="1208" t="s">
        <v>1074</v>
      </c>
      <c r="M51" s="1209"/>
      <c r="N51" s="713">
        <v>2</v>
      </c>
      <c r="O51" s="715">
        <v>1</v>
      </c>
      <c r="P51" s="680">
        <v>1</v>
      </c>
    </row>
    <row r="52" spans="1:17" ht="12" customHeight="1">
      <c r="A52" s="483"/>
      <c r="B52" s="483"/>
      <c r="C52" s="724"/>
      <c r="D52" s="1187" t="s">
        <v>1027</v>
      </c>
      <c r="E52" s="1188"/>
      <c r="F52" s="674">
        <v>1410</v>
      </c>
      <c r="G52" s="675">
        <v>1406</v>
      </c>
      <c r="H52" s="723">
        <v>4</v>
      </c>
      <c r="I52" s="722"/>
      <c r="J52" s="722"/>
      <c r="K52" s="722"/>
      <c r="L52" s="1208" t="s">
        <v>1075</v>
      </c>
      <c r="M52" s="1209"/>
      <c r="N52" s="713">
        <v>7</v>
      </c>
      <c r="O52" s="680">
        <v>5</v>
      </c>
      <c r="P52" s="680">
        <v>2</v>
      </c>
    </row>
    <row r="53" spans="1:17" ht="12" customHeight="1">
      <c r="A53" s="483"/>
      <c r="B53" s="483"/>
      <c r="C53" s="724"/>
      <c r="D53" s="1187" t="s">
        <v>1029</v>
      </c>
      <c r="E53" s="1188"/>
      <c r="F53" s="674">
        <v>430</v>
      </c>
      <c r="G53" s="675">
        <v>430</v>
      </c>
      <c r="H53" s="723">
        <v>0</v>
      </c>
      <c r="I53" s="722"/>
      <c r="J53" s="722"/>
      <c r="K53" s="722"/>
      <c r="L53" s="1208" t="s">
        <v>1076</v>
      </c>
      <c r="M53" s="1209"/>
      <c r="N53" s="713">
        <v>1</v>
      </c>
      <c r="O53" s="715">
        <v>1</v>
      </c>
      <c r="P53" s="680">
        <v>0</v>
      </c>
    </row>
    <row r="54" spans="1:17" ht="12" customHeight="1">
      <c r="A54" s="483"/>
      <c r="B54" s="483"/>
      <c r="C54" s="724"/>
      <c r="D54" s="1187" t="s">
        <v>1031</v>
      </c>
      <c r="E54" s="1188"/>
      <c r="F54" s="674">
        <v>33</v>
      </c>
      <c r="G54" s="675">
        <v>33</v>
      </c>
      <c r="H54" s="723">
        <v>0</v>
      </c>
      <c r="I54" s="722"/>
      <c r="J54" s="722"/>
      <c r="K54" s="722"/>
      <c r="L54" s="1208" t="s">
        <v>1026</v>
      </c>
      <c r="M54" s="1209"/>
      <c r="N54" s="713">
        <v>10</v>
      </c>
      <c r="O54" s="715">
        <v>10</v>
      </c>
      <c r="P54" s="680">
        <v>0</v>
      </c>
    </row>
    <row r="55" spans="1:17" ht="12" customHeight="1">
      <c r="A55" s="483"/>
      <c r="B55" s="483"/>
      <c r="C55" s="724"/>
      <c r="D55" s="1187" t="s">
        <v>1033</v>
      </c>
      <c r="E55" s="1188"/>
      <c r="F55" s="674">
        <v>91</v>
      </c>
      <c r="G55" s="675">
        <v>91</v>
      </c>
      <c r="H55" s="723">
        <v>0</v>
      </c>
      <c r="I55" s="722"/>
      <c r="J55" s="722"/>
      <c r="K55" s="722"/>
      <c r="L55" s="1208" t="s">
        <v>1077</v>
      </c>
      <c r="M55" s="1209"/>
      <c r="N55" s="713">
        <v>1</v>
      </c>
      <c r="O55" s="715">
        <v>1</v>
      </c>
      <c r="P55" s="680">
        <v>0</v>
      </c>
    </row>
    <row r="56" spans="1:17" ht="12" customHeight="1">
      <c r="A56" s="483"/>
      <c r="B56" s="483"/>
      <c r="C56" s="724"/>
      <c r="D56" s="1187" t="s">
        <v>1035</v>
      </c>
      <c r="E56" s="1188"/>
      <c r="F56" s="674">
        <v>5084</v>
      </c>
      <c r="G56" s="675">
        <v>4934</v>
      </c>
      <c r="H56" s="723">
        <v>150</v>
      </c>
      <c r="I56" s="722"/>
      <c r="J56" s="722"/>
      <c r="K56" s="722"/>
      <c r="L56" s="1208" t="s">
        <v>1078</v>
      </c>
      <c r="M56" s="1209"/>
      <c r="N56" s="713">
        <v>1</v>
      </c>
      <c r="O56" s="715">
        <v>1</v>
      </c>
      <c r="P56" s="680">
        <v>0</v>
      </c>
    </row>
    <row r="57" spans="1:17" ht="12" customHeight="1">
      <c r="A57" s="483"/>
      <c r="B57" s="483"/>
      <c r="C57" s="724"/>
      <c r="D57" s="1187" t="s">
        <v>1037</v>
      </c>
      <c r="E57" s="1188"/>
      <c r="F57" s="674">
        <v>54</v>
      </c>
      <c r="G57" s="675">
        <v>53</v>
      </c>
      <c r="H57" s="723">
        <v>1</v>
      </c>
      <c r="I57" s="722"/>
      <c r="J57" s="722"/>
      <c r="K57" s="722"/>
      <c r="L57" s="1208" t="s">
        <v>1079</v>
      </c>
      <c r="M57" s="1209"/>
      <c r="N57" s="713">
        <v>4</v>
      </c>
      <c r="O57" s="715">
        <v>4</v>
      </c>
      <c r="P57" s="715">
        <v>0</v>
      </c>
    </row>
    <row r="58" spans="1:17" ht="12" customHeight="1">
      <c r="A58" s="483"/>
      <c r="B58" s="483"/>
      <c r="C58" s="724"/>
      <c r="D58" s="1187" t="s">
        <v>1039</v>
      </c>
      <c r="E58" s="1188"/>
      <c r="F58" s="674">
        <v>121</v>
      </c>
      <c r="G58" s="675">
        <v>121</v>
      </c>
      <c r="H58" s="723">
        <v>0</v>
      </c>
      <c r="I58" s="722"/>
      <c r="J58" s="722"/>
      <c r="K58" s="722"/>
      <c r="L58" s="1208" t="s">
        <v>1036</v>
      </c>
      <c r="M58" s="1209"/>
      <c r="N58" s="713">
        <v>2</v>
      </c>
      <c r="O58" s="715">
        <v>2</v>
      </c>
      <c r="P58" s="680">
        <v>0</v>
      </c>
    </row>
    <row r="59" spans="1:17" ht="12" customHeight="1">
      <c r="A59" s="483"/>
      <c r="B59" s="483"/>
      <c r="C59" s="724"/>
      <c r="D59" s="1187" t="s">
        <v>1080</v>
      </c>
      <c r="E59" s="1188"/>
      <c r="F59" s="674">
        <v>2122</v>
      </c>
      <c r="G59" s="675">
        <v>2046</v>
      </c>
      <c r="H59" s="723">
        <v>76</v>
      </c>
      <c r="I59" s="722"/>
      <c r="J59" s="722"/>
      <c r="K59" s="722"/>
      <c r="L59" s="1208" t="s">
        <v>1081</v>
      </c>
      <c r="M59" s="1209"/>
      <c r="N59" s="713">
        <v>1</v>
      </c>
      <c r="O59" s="715">
        <v>1</v>
      </c>
      <c r="P59" s="680">
        <v>0</v>
      </c>
    </row>
    <row r="60" spans="1:17" ht="12" customHeight="1">
      <c r="A60" s="483"/>
      <c r="B60" s="483"/>
      <c r="C60" s="724"/>
      <c r="D60" s="1187" t="s">
        <v>1041</v>
      </c>
      <c r="E60" s="1188"/>
      <c r="F60" s="674">
        <v>67</v>
      </c>
      <c r="G60" s="675">
        <v>66</v>
      </c>
      <c r="H60" s="723">
        <v>1</v>
      </c>
      <c r="I60" s="726"/>
      <c r="J60" s="1212" t="s">
        <v>1082</v>
      </c>
      <c r="K60" s="1212"/>
      <c r="L60" s="1212"/>
      <c r="M60" s="1213"/>
      <c r="N60" s="713">
        <f>+F4-F5-F9-N22</f>
        <v>4160</v>
      </c>
      <c r="O60" s="715">
        <f>+G4-G5-G8</f>
        <v>3845</v>
      </c>
      <c r="P60" s="680">
        <f>+H4-H5-H8</f>
        <v>315</v>
      </c>
    </row>
    <row r="61" spans="1:17" ht="12" customHeight="1">
      <c r="A61" s="483"/>
      <c r="B61" s="483"/>
      <c r="C61" s="724"/>
      <c r="D61" s="1195" t="s">
        <v>1042</v>
      </c>
      <c r="E61" s="1188"/>
      <c r="F61" s="725">
        <v>349</v>
      </c>
      <c r="G61" s="675">
        <v>349</v>
      </c>
      <c r="H61" s="723">
        <v>0</v>
      </c>
      <c r="I61" s="722"/>
      <c r="J61" s="722"/>
      <c r="K61" s="722"/>
      <c r="L61" s="1208"/>
      <c r="M61" s="1209"/>
      <c r="N61" s="713"/>
      <c r="O61" s="715"/>
      <c r="P61" s="680"/>
    </row>
    <row r="62" spans="1:17" ht="12" customHeight="1">
      <c r="A62" s="483"/>
      <c r="B62" s="483"/>
      <c r="C62" s="724"/>
      <c r="D62" s="1195" t="s">
        <v>1043</v>
      </c>
      <c r="E62" s="1188"/>
      <c r="F62" s="725">
        <v>77</v>
      </c>
      <c r="G62" s="675">
        <v>76</v>
      </c>
      <c r="H62" s="723">
        <v>1</v>
      </c>
      <c r="I62" s="722"/>
      <c r="J62" s="722"/>
      <c r="K62" s="722"/>
      <c r="L62" s="1208"/>
      <c r="M62" s="1209"/>
      <c r="N62" s="713"/>
      <c r="O62" s="715"/>
      <c r="P62" s="680"/>
      <c r="Q62" s="209"/>
    </row>
    <row r="63" spans="1:17" ht="12" customHeight="1">
      <c r="A63" s="483"/>
      <c r="B63" s="483"/>
      <c r="C63" s="483"/>
      <c r="D63" s="1195" t="s">
        <v>1044</v>
      </c>
      <c r="E63" s="1188"/>
      <c r="F63" s="725">
        <v>82</v>
      </c>
      <c r="G63" s="725">
        <v>82</v>
      </c>
      <c r="H63" s="723">
        <v>0</v>
      </c>
      <c r="I63" s="727"/>
      <c r="J63" s="728"/>
      <c r="K63" s="728"/>
      <c r="L63" s="728"/>
      <c r="M63" s="729"/>
      <c r="N63" s="1214"/>
      <c r="O63" s="1216"/>
      <c r="P63" s="1216"/>
    </row>
    <row r="64" spans="1:17" ht="12" customHeight="1" thickBot="1">
      <c r="A64" s="395"/>
      <c r="B64" s="395"/>
      <c r="C64" s="395"/>
      <c r="D64" s="1196" t="s">
        <v>1083</v>
      </c>
      <c r="E64" s="1197"/>
      <c r="F64" s="730">
        <v>440</v>
      </c>
      <c r="G64" s="730">
        <v>431</v>
      </c>
      <c r="H64" s="731">
        <v>9</v>
      </c>
      <c r="I64" s="732"/>
      <c r="J64" s="733"/>
      <c r="K64" s="733"/>
      <c r="L64" s="733"/>
      <c r="M64" s="734"/>
      <c r="N64" s="1215"/>
      <c r="O64" s="1217"/>
      <c r="P64" s="1217"/>
    </row>
    <row r="65" spans="1:16" ht="12" customHeight="1">
      <c r="A65" s="625" t="s">
        <v>1084</v>
      </c>
      <c r="B65" s="209"/>
      <c r="C65" s="625"/>
      <c r="D65" s="724"/>
      <c r="E65" s="209"/>
      <c r="F65" s="209"/>
      <c r="G65" s="209"/>
      <c r="H65" s="209"/>
      <c r="I65" s="209"/>
      <c r="J65" s="209"/>
      <c r="K65" s="209"/>
      <c r="L65" s="625"/>
      <c r="M65" s="625"/>
      <c r="N65" s="735"/>
      <c r="O65" s="679"/>
      <c r="P65" s="675"/>
    </row>
    <row r="66" spans="1:16">
      <c r="A66" s="625" t="s">
        <v>743</v>
      </c>
      <c r="B66" s="591"/>
      <c r="C66" s="591"/>
      <c r="D66" s="625"/>
      <c r="I66" s="209"/>
      <c r="J66" s="209"/>
      <c r="K66" s="209"/>
      <c r="L66" s="625"/>
      <c r="M66" s="625"/>
      <c r="N66" s="735"/>
      <c r="O66" s="735"/>
      <c r="P66" s="725"/>
    </row>
    <row r="67" spans="1:16" s="591" customFormat="1">
      <c r="A67" s="209"/>
      <c r="B67" s="378"/>
      <c r="C67" s="378"/>
      <c r="D67" s="209"/>
      <c r="E67" s="378"/>
      <c r="F67" s="378"/>
      <c r="G67" s="378"/>
      <c r="H67" s="736"/>
      <c r="I67" s="209"/>
      <c r="J67" s="209"/>
      <c r="K67" s="209"/>
      <c r="L67" s="724"/>
      <c r="M67" s="724"/>
      <c r="N67" s="735"/>
      <c r="O67" s="735"/>
      <c r="P67" s="725"/>
    </row>
    <row r="68" spans="1:16" ht="10.5" customHeight="1">
      <c r="B68" s="625"/>
      <c r="C68" s="625"/>
      <c r="I68" s="625"/>
      <c r="J68" s="625"/>
      <c r="K68" s="625"/>
      <c r="L68" s="625"/>
      <c r="M68" s="625"/>
      <c r="N68" s="625"/>
      <c r="O68" s="625"/>
      <c r="P68" s="625"/>
    </row>
    <row r="69" spans="1:16">
      <c r="B69" s="209"/>
      <c r="C69" s="209"/>
      <c r="I69" s="209"/>
      <c r="J69" s="209"/>
      <c r="K69" s="209"/>
      <c r="L69" s="209"/>
      <c r="M69" s="209"/>
      <c r="N69" s="209"/>
      <c r="O69" s="209"/>
    </row>
    <row r="72" spans="1:16">
      <c r="B72" s="209"/>
    </row>
    <row r="73" spans="1:16">
      <c r="B73" s="209"/>
    </row>
  </sheetData>
  <mergeCells count="96">
    <mergeCell ref="D63:E63"/>
    <mergeCell ref="N63:N64"/>
    <mergeCell ref="O63:O64"/>
    <mergeCell ref="P63:P64"/>
    <mergeCell ref="D64:E64"/>
    <mergeCell ref="D60:E60"/>
    <mergeCell ref="J60:M60"/>
    <mergeCell ref="D61:E61"/>
    <mergeCell ref="L61:M61"/>
    <mergeCell ref="D62:E62"/>
    <mergeCell ref="L62:M62"/>
    <mergeCell ref="D57:E57"/>
    <mergeCell ref="L57:M57"/>
    <mergeCell ref="D58:E58"/>
    <mergeCell ref="L58:M58"/>
    <mergeCell ref="D59:E59"/>
    <mergeCell ref="L59:M59"/>
    <mergeCell ref="D54:E54"/>
    <mergeCell ref="L54:M54"/>
    <mergeCell ref="D55:E55"/>
    <mergeCell ref="L55:M55"/>
    <mergeCell ref="D56:E56"/>
    <mergeCell ref="L56:M56"/>
    <mergeCell ref="D51:E51"/>
    <mergeCell ref="L51:M51"/>
    <mergeCell ref="D52:E52"/>
    <mergeCell ref="L52:M52"/>
    <mergeCell ref="D53:E53"/>
    <mergeCell ref="L53:M53"/>
    <mergeCell ref="D48:E48"/>
    <mergeCell ref="L48:M48"/>
    <mergeCell ref="D49:E49"/>
    <mergeCell ref="L49:M49"/>
    <mergeCell ref="D50:E50"/>
    <mergeCell ref="L50:M50"/>
    <mergeCell ref="D45:E45"/>
    <mergeCell ref="L45:M45"/>
    <mergeCell ref="D46:E46"/>
    <mergeCell ref="L46:M46"/>
    <mergeCell ref="D47:E47"/>
    <mergeCell ref="L47:M47"/>
    <mergeCell ref="D44:E44"/>
    <mergeCell ref="L44:M44"/>
    <mergeCell ref="D35:E35"/>
    <mergeCell ref="L35:M35"/>
    <mergeCell ref="L36:M36"/>
    <mergeCell ref="L37:M37"/>
    <mergeCell ref="L38:M38"/>
    <mergeCell ref="L39:M39"/>
    <mergeCell ref="L40:M40"/>
    <mergeCell ref="L41:M41"/>
    <mergeCell ref="L42:M42"/>
    <mergeCell ref="D43:E43"/>
    <mergeCell ref="L43:M43"/>
    <mergeCell ref="L34:M34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K22:M22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B8:E8"/>
    <mergeCell ref="L8:M8"/>
    <mergeCell ref="C9:E9"/>
    <mergeCell ref="L9:M9"/>
    <mergeCell ref="D10:E10"/>
    <mergeCell ref="L10:M10"/>
    <mergeCell ref="B5:E5"/>
    <mergeCell ref="L5:M5"/>
    <mergeCell ref="C6:E6"/>
    <mergeCell ref="L6:M6"/>
    <mergeCell ref="C7:E7"/>
    <mergeCell ref="L7:M7"/>
    <mergeCell ref="A1:P1"/>
    <mergeCell ref="A2:P2"/>
    <mergeCell ref="A3:E3"/>
    <mergeCell ref="I3:M3"/>
    <mergeCell ref="A4:E4"/>
    <mergeCell ref="L4:M4"/>
  </mergeCells>
  <phoneticPr fontId="2"/>
  <pageMargins left="0.78740157480314965" right="0.78740157480314965" top="1.1811023622047245" bottom="0.47244094488188981" header="0.51181102362204722" footer="0.51181102362204722"/>
  <pageSetup paperSize="9" scale="91" firstPageNumber="46" orientation="portrait" useFirstPageNumber="1" r:id="rId1"/>
  <headerFooter alignWithMargins="0">
    <evenHeader>&amp;R&amp;10〔3〕国勢調査　&amp;P</even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76"/>
  <sheetViews>
    <sheetView tabSelected="1" view="pageBreakPreview" zoomScaleNormal="100" zoomScaleSheetLayoutView="100" workbookViewId="0">
      <pane xSplit="3" ySplit="4" topLeftCell="D5" activePane="bottomRight" state="frozen"/>
      <selection activeCell="J53" sqref="J53"/>
      <selection pane="topRight" activeCell="J53" sqref="J53"/>
      <selection pane="bottomLeft" activeCell="J53" sqref="J53"/>
      <selection pane="bottomRight" activeCell="J53" sqref="J53:L53"/>
    </sheetView>
  </sheetViews>
  <sheetFormatPr defaultRowHeight="12"/>
  <cols>
    <col min="1" max="2" width="1.375" style="737" customWidth="1"/>
    <col min="3" max="3" width="8.5" style="737" customWidth="1"/>
    <col min="4" max="4" width="6.375" style="737" customWidth="1"/>
    <col min="5" max="6" width="6" style="737" customWidth="1"/>
    <col min="7" max="7" width="7.5" style="737" customWidth="1"/>
    <col min="8" max="9" width="6" style="737" customWidth="1"/>
    <col min="10" max="11" width="1.375" style="737" customWidth="1"/>
    <col min="12" max="12" width="8.5" style="737" customWidth="1"/>
    <col min="13" max="18" width="5.125" style="737" customWidth="1"/>
    <col min="19" max="19" width="1.25" style="737" customWidth="1"/>
    <col min="20" max="20" width="9" style="737"/>
    <col min="21" max="21" width="9" style="738"/>
    <col min="22" max="16384" width="9" style="737"/>
  </cols>
  <sheetData>
    <row r="1" spans="1:21" ht="18.75" customHeight="1">
      <c r="A1" s="1218" t="s">
        <v>1085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218"/>
      <c r="R1" s="1218"/>
    </row>
    <row r="2" spans="1:21" ht="16.5" customHeight="1" thickBot="1">
      <c r="A2" s="1219" t="s">
        <v>1086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219"/>
      <c r="N2" s="1219"/>
      <c r="O2" s="1219"/>
      <c r="P2" s="1219"/>
      <c r="Q2" s="1219"/>
      <c r="R2" s="1219"/>
    </row>
    <row r="3" spans="1:21" s="739" customFormat="1" ht="18" customHeight="1">
      <c r="A3" s="1220" t="s">
        <v>1087</v>
      </c>
      <c r="B3" s="1221"/>
      <c r="C3" s="1221"/>
      <c r="D3" s="1223" t="s">
        <v>1088</v>
      </c>
      <c r="E3" s="1223"/>
      <c r="F3" s="1223"/>
      <c r="G3" s="1224" t="s">
        <v>1089</v>
      </c>
      <c r="H3" s="1223"/>
      <c r="I3" s="1225"/>
      <c r="J3" s="1220" t="s">
        <v>1087</v>
      </c>
      <c r="K3" s="1221"/>
      <c r="L3" s="1221"/>
      <c r="M3" s="1223" t="s">
        <v>1088</v>
      </c>
      <c r="N3" s="1223"/>
      <c r="O3" s="1223"/>
      <c r="P3" s="1224" t="s">
        <v>1089</v>
      </c>
      <c r="Q3" s="1223"/>
      <c r="R3" s="1226"/>
      <c r="U3" s="740"/>
    </row>
    <row r="4" spans="1:21" s="739" customFormat="1" ht="18" customHeight="1">
      <c r="A4" s="1222"/>
      <c r="B4" s="1222"/>
      <c r="C4" s="1222"/>
      <c r="D4" s="741" t="s">
        <v>1090</v>
      </c>
      <c r="E4" s="742" t="s">
        <v>70</v>
      </c>
      <c r="F4" s="742" t="s">
        <v>71</v>
      </c>
      <c r="G4" s="743" t="s">
        <v>1090</v>
      </c>
      <c r="H4" s="742" t="s">
        <v>70</v>
      </c>
      <c r="I4" s="744" t="s">
        <v>71</v>
      </c>
      <c r="J4" s="1222"/>
      <c r="K4" s="1222"/>
      <c r="L4" s="1222"/>
      <c r="M4" s="741" t="s">
        <v>1090</v>
      </c>
      <c r="N4" s="742" t="s">
        <v>70</v>
      </c>
      <c r="O4" s="742" t="s">
        <v>71</v>
      </c>
      <c r="P4" s="743" t="s">
        <v>1090</v>
      </c>
      <c r="Q4" s="742" t="s">
        <v>70</v>
      </c>
      <c r="R4" s="745" t="s">
        <v>71</v>
      </c>
      <c r="U4" s="746"/>
    </row>
    <row r="5" spans="1:21" s="739" customFormat="1" ht="11.25" customHeight="1">
      <c r="A5" s="1228" t="s">
        <v>1091</v>
      </c>
      <c r="B5" s="1228"/>
      <c r="C5" s="1228"/>
      <c r="D5" s="747">
        <f>SUM(D6,M16:M28,M30:M63)</f>
        <v>9508</v>
      </c>
      <c r="E5" s="748">
        <f t="shared" ref="E5:I5" si="0">SUM(E6,N16:N28,N30:N63)</f>
        <v>4914</v>
      </c>
      <c r="F5" s="749">
        <f t="shared" si="0"/>
        <v>4594</v>
      </c>
      <c r="G5" s="747">
        <f>SUM(G6,P16:P28,P30:P63)</f>
        <v>11142</v>
      </c>
      <c r="H5" s="748">
        <f t="shared" si="0"/>
        <v>5658</v>
      </c>
      <c r="I5" s="750">
        <f t="shared" si="0"/>
        <v>5484</v>
      </c>
      <c r="J5" s="751"/>
      <c r="K5" s="1227" t="s">
        <v>1092</v>
      </c>
      <c r="L5" s="1227"/>
      <c r="M5" s="752">
        <v>7</v>
      </c>
      <c r="N5" s="753">
        <v>3</v>
      </c>
      <c r="O5" s="754">
        <v>4</v>
      </c>
      <c r="P5" s="753">
        <v>4</v>
      </c>
      <c r="Q5" s="753">
        <v>3</v>
      </c>
      <c r="R5" s="753">
        <v>1</v>
      </c>
      <c r="U5" s="740"/>
    </row>
    <row r="6" spans="1:21" s="739" customFormat="1" ht="11.25" customHeight="1">
      <c r="A6" s="1227" t="s">
        <v>1093</v>
      </c>
      <c r="B6" s="1227"/>
      <c r="C6" s="1227"/>
      <c r="D6" s="752">
        <f>SUM(D7,D32,D40:D68,M5:M15)</f>
        <v>6083</v>
      </c>
      <c r="E6" s="753">
        <f>SUM(E7,E32,E40:E68,N5:N15)</f>
        <v>3004</v>
      </c>
      <c r="F6" s="754">
        <f t="shared" ref="F6:I6" si="1">SUM(F7,F32,F40:F68,O5:O15)</f>
        <v>3079</v>
      </c>
      <c r="G6" s="752">
        <f t="shared" si="1"/>
        <v>7475</v>
      </c>
      <c r="H6" s="753">
        <f t="shared" si="1"/>
        <v>3643</v>
      </c>
      <c r="I6" s="755">
        <f t="shared" si="1"/>
        <v>3832</v>
      </c>
      <c r="J6" s="756"/>
      <c r="K6" s="1227" t="s">
        <v>1094</v>
      </c>
      <c r="L6" s="1227"/>
      <c r="M6" s="752">
        <v>6</v>
      </c>
      <c r="N6" s="753">
        <v>4</v>
      </c>
      <c r="O6" s="754">
        <v>2</v>
      </c>
      <c r="P6" s="753">
        <v>6</v>
      </c>
      <c r="Q6" s="753">
        <v>2</v>
      </c>
      <c r="R6" s="753">
        <v>4</v>
      </c>
      <c r="U6" s="740"/>
    </row>
    <row r="7" spans="1:21" s="739" customFormat="1" ht="11.25">
      <c r="A7" s="757"/>
      <c r="B7" s="1227" t="s">
        <v>1095</v>
      </c>
      <c r="C7" s="1227"/>
      <c r="D7" s="752">
        <v>1515</v>
      </c>
      <c r="E7" s="753">
        <v>789</v>
      </c>
      <c r="F7" s="754">
        <v>726</v>
      </c>
      <c r="G7" s="753">
        <v>1684</v>
      </c>
      <c r="H7" s="753">
        <v>813</v>
      </c>
      <c r="I7" s="755">
        <v>871</v>
      </c>
      <c r="J7" s="751"/>
      <c r="K7" s="1227" t="s">
        <v>1096</v>
      </c>
      <c r="L7" s="1227"/>
      <c r="M7" s="752">
        <v>2</v>
      </c>
      <c r="N7" s="753">
        <v>1</v>
      </c>
      <c r="O7" s="754">
        <v>1</v>
      </c>
      <c r="P7" s="753">
        <v>3</v>
      </c>
      <c r="Q7" s="753">
        <v>1</v>
      </c>
      <c r="R7" s="753">
        <v>2</v>
      </c>
      <c r="U7" s="740"/>
    </row>
    <row r="8" spans="1:21" s="739" customFormat="1" ht="11.25">
      <c r="A8" s="757"/>
      <c r="B8" s="757"/>
      <c r="C8" s="751" t="s">
        <v>1097</v>
      </c>
      <c r="D8" s="752">
        <v>96</v>
      </c>
      <c r="E8" s="753">
        <v>57</v>
      </c>
      <c r="F8" s="754">
        <v>39</v>
      </c>
      <c r="G8" s="753">
        <v>97</v>
      </c>
      <c r="H8" s="753">
        <v>47</v>
      </c>
      <c r="I8" s="755">
        <v>50</v>
      </c>
      <c r="J8" s="751"/>
      <c r="K8" s="1227" t="s">
        <v>1098</v>
      </c>
      <c r="L8" s="1227"/>
      <c r="M8" s="758">
        <v>0</v>
      </c>
      <c r="N8" s="759">
        <v>0</v>
      </c>
      <c r="O8" s="760">
        <v>0</v>
      </c>
      <c r="P8" s="753">
        <v>2</v>
      </c>
      <c r="Q8" s="753">
        <v>1</v>
      </c>
      <c r="R8" s="753">
        <v>1</v>
      </c>
      <c r="U8" s="740"/>
    </row>
    <row r="9" spans="1:21" s="739" customFormat="1" ht="11.25">
      <c r="A9" s="757"/>
      <c r="B9" s="757"/>
      <c r="C9" s="751" t="s">
        <v>1099</v>
      </c>
      <c r="D9" s="752">
        <v>21</v>
      </c>
      <c r="E9" s="753">
        <v>7</v>
      </c>
      <c r="F9" s="754">
        <v>14</v>
      </c>
      <c r="G9" s="753">
        <v>28</v>
      </c>
      <c r="H9" s="753">
        <v>18</v>
      </c>
      <c r="I9" s="755">
        <v>10</v>
      </c>
      <c r="J9" s="751"/>
      <c r="K9" s="1227" t="s">
        <v>1100</v>
      </c>
      <c r="L9" s="1227"/>
      <c r="M9" s="758">
        <v>0</v>
      </c>
      <c r="N9" s="759">
        <v>0</v>
      </c>
      <c r="O9" s="760">
        <v>0</v>
      </c>
      <c r="P9" s="753">
        <v>2</v>
      </c>
      <c r="Q9" s="761">
        <v>2</v>
      </c>
      <c r="R9" s="759">
        <v>0</v>
      </c>
      <c r="U9" s="740"/>
    </row>
    <row r="10" spans="1:21" s="739" customFormat="1" ht="11.25">
      <c r="A10" s="757"/>
      <c r="B10" s="757"/>
      <c r="C10" s="751" t="s">
        <v>1101</v>
      </c>
      <c r="D10" s="752">
        <v>20</v>
      </c>
      <c r="E10" s="753">
        <v>13</v>
      </c>
      <c r="F10" s="754">
        <v>7</v>
      </c>
      <c r="G10" s="753">
        <v>14</v>
      </c>
      <c r="H10" s="753">
        <v>8</v>
      </c>
      <c r="I10" s="755">
        <v>6</v>
      </c>
      <c r="J10" s="751"/>
      <c r="K10" s="1227" t="s">
        <v>1102</v>
      </c>
      <c r="L10" s="1227"/>
      <c r="M10" s="752">
        <v>6</v>
      </c>
      <c r="N10" s="753">
        <v>4</v>
      </c>
      <c r="O10" s="754">
        <v>2</v>
      </c>
      <c r="P10" s="759">
        <v>0</v>
      </c>
      <c r="Q10" s="759">
        <v>0</v>
      </c>
      <c r="R10" s="759">
        <v>0</v>
      </c>
      <c r="U10" s="740"/>
    </row>
    <row r="11" spans="1:21" s="739" customFormat="1" ht="11.25">
      <c r="A11" s="757"/>
      <c r="B11" s="757"/>
      <c r="C11" s="751" t="s">
        <v>1103</v>
      </c>
      <c r="D11" s="752">
        <v>34</v>
      </c>
      <c r="E11" s="753">
        <v>15</v>
      </c>
      <c r="F11" s="754">
        <v>19</v>
      </c>
      <c r="G11" s="753">
        <v>58</v>
      </c>
      <c r="H11" s="753">
        <v>22</v>
      </c>
      <c r="I11" s="755">
        <v>36</v>
      </c>
      <c r="J11" s="751"/>
      <c r="K11" s="1227" t="s">
        <v>1104</v>
      </c>
      <c r="L11" s="1227"/>
      <c r="M11" s="762">
        <v>1</v>
      </c>
      <c r="N11" s="761" t="s">
        <v>311</v>
      </c>
      <c r="O11" s="763">
        <v>1</v>
      </c>
      <c r="P11" s="753">
        <v>3</v>
      </c>
      <c r="Q11" s="753">
        <v>1</v>
      </c>
      <c r="R11" s="753">
        <v>2</v>
      </c>
      <c r="U11" s="740"/>
    </row>
    <row r="12" spans="1:21" s="739" customFormat="1" ht="11.25">
      <c r="A12" s="757"/>
      <c r="B12" s="757"/>
      <c r="C12" s="751" t="s">
        <v>1105</v>
      </c>
      <c r="D12" s="752">
        <v>36</v>
      </c>
      <c r="E12" s="753">
        <v>23</v>
      </c>
      <c r="F12" s="754">
        <v>13</v>
      </c>
      <c r="G12" s="753">
        <v>30</v>
      </c>
      <c r="H12" s="753">
        <v>15</v>
      </c>
      <c r="I12" s="755">
        <v>15</v>
      </c>
      <c r="J12" s="751"/>
      <c r="K12" s="1227" t="s">
        <v>1106</v>
      </c>
      <c r="L12" s="1227"/>
      <c r="M12" s="752">
        <v>3</v>
      </c>
      <c r="N12" s="761">
        <v>1</v>
      </c>
      <c r="O12" s="754">
        <v>2</v>
      </c>
      <c r="P12" s="753">
        <v>2</v>
      </c>
      <c r="Q12" s="761">
        <v>2</v>
      </c>
      <c r="R12" s="759">
        <v>0</v>
      </c>
      <c r="U12" s="740"/>
    </row>
    <row r="13" spans="1:21" s="739" customFormat="1" ht="11.25">
      <c r="A13" s="757"/>
      <c r="B13" s="757"/>
      <c r="C13" s="751" t="s">
        <v>1107</v>
      </c>
      <c r="D13" s="752">
        <v>19</v>
      </c>
      <c r="E13" s="753">
        <v>12</v>
      </c>
      <c r="F13" s="754">
        <v>7</v>
      </c>
      <c r="G13" s="753">
        <v>17</v>
      </c>
      <c r="H13" s="753">
        <v>7</v>
      </c>
      <c r="I13" s="755">
        <v>10</v>
      </c>
      <c r="J13" s="751"/>
      <c r="K13" s="1227" t="s">
        <v>1108</v>
      </c>
      <c r="L13" s="1227"/>
      <c r="M13" s="752">
        <v>6</v>
      </c>
      <c r="N13" s="753">
        <v>2</v>
      </c>
      <c r="O13" s="754">
        <v>4</v>
      </c>
      <c r="P13" s="759">
        <v>0</v>
      </c>
      <c r="Q13" s="759">
        <v>0</v>
      </c>
      <c r="R13" s="759">
        <v>0</v>
      </c>
      <c r="U13" s="740"/>
    </row>
    <row r="14" spans="1:21" s="739" customFormat="1" ht="11.25">
      <c r="A14" s="757"/>
      <c r="B14" s="757"/>
      <c r="C14" s="751" t="s">
        <v>1109</v>
      </c>
      <c r="D14" s="752">
        <v>25</v>
      </c>
      <c r="E14" s="753">
        <v>10</v>
      </c>
      <c r="F14" s="754">
        <v>15</v>
      </c>
      <c r="G14" s="753">
        <v>40</v>
      </c>
      <c r="H14" s="753">
        <v>17</v>
      </c>
      <c r="I14" s="755">
        <v>23</v>
      </c>
      <c r="J14" s="751"/>
      <c r="K14" s="1227" t="s">
        <v>1110</v>
      </c>
      <c r="L14" s="1227"/>
      <c r="M14" s="752">
        <v>3</v>
      </c>
      <c r="N14" s="753">
        <v>2</v>
      </c>
      <c r="O14" s="754">
        <v>1</v>
      </c>
      <c r="P14" s="753">
        <v>6</v>
      </c>
      <c r="Q14" s="753">
        <v>3</v>
      </c>
      <c r="R14" s="753">
        <v>3</v>
      </c>
      <c r="U14" s="740"/>
    </row>
    <row r="15" spans="1:21" s="739" customFormat="1" ht="11.25">
      <c r="A15" s="757"/>
      <c r="B15" s="757"/>
      <c r="C15" s="751" t="s">
        <v>1111</v>
      </c>
      <c r="D15" s="752">
        <v>34</v>
      </c>
      <c r="E15" s="753">
        <v>18</v>
      </c>
      <c r="F15" s="754">
        <v>16</v>
      </c>
      <c r="G15" s="753">
        <v>41</v>
      </c>
      <c r="H15" s="753">
        <v>22</v>
      </c>
      <c r="I15" s="755">
        <v>19</v>
      </c>
      <c r="J15" s="751"/>
      <c r="K15" s="1227" t="s">
        <v>1112</v>
      </c>
      <c r="L15" s="1227"/>
      <c r="M15" s="758">
        <v>0</v>
      </c>
      <c r="N15" s="759">
        <v>0</v>
      </c>
      <c r="O15" s="764">
        <v>0</v>
      </c>
      <c r="P15" s="759">
        <v>0</v>
      </c>
      <c r="Q15" s="759">
        <v>0</v>
      </c>
      <c r="R15" s="759">
        <v>0</v>
      </c>
      <c r="U15" s="740"/>
    </row>
    <row r="16" spans="1:21" s="739" customFormat="1" ht="11.25">
      <c r="A16" s="757"/>
      <c r="B16" s="757"/>
      <c r="C16" s="751" t="s">
        <v>1113</v>
      </c>
      <c r="D16" s="752">
        <v>23</v>
      </c>
      <c r="E16" s="753">
        <v>13</v>
      </c>
      <c r="F16" s="754">
        <v>10</v>
      </c>
      <c r="G16" s="753">
        <v>37</v>
      </c>
      <c r="H16" s="753">
        <v>16</v>
      </c>
      <c r="I16" s="755">
        <v>21</v>
      </c>
      <c r="J16" s="1227" t="s">
        <v>1114</v>
      </c>
      <c r="K16" s="1227"/>
      <c r="L16" s="1227"/>
      <c r="M16" s="752">
        <v>37</v>
      </c>
      <c r="N16" s="753">
        <v>15</v>
      </c>
      <c r="O16" s="754">
        <v>22</v>
      </c>
      <c r="P16" s="753">
        <v>53</v>
      </c>
      <c r="Q16" s="753">
        <v>26</v>
      </c>
      <c r="R16" s="753">
        <v>27</v>
      </c>
      <c r="S16" s="757"/>
      <c r="U16" s="740"/>
    </row>
    <row r="17" spans="1:21" s="739" customFormat="1" ht="11.25">
      <c r="A17" s="757"/>
      <c r="B17" s="757"/>
      <c r="C17" s="751" t="s">
        <v>1115</v>
      </c>
      <c r="D17" s="752">
        <v>100</v>
      </c>
      <c r="E17" s="753">
        <v>56</v>
      </c>
      <c r="F17" s="754">
        <v>44</v>
      </c>
      <c r="G17" s="753">
        <v>87</v>
      </c>
      <c r="H17" s="753">
        <v>45</v>
      </c>
      <c r="I17" s="755">
        <v>42</v>
      </c>
      <c r="J17" s="1227" t="s">
        <v>1116</v>
      </c>
      <c r="K17" s="1227"/>
      <c r="L17" s="1227"/>
      <c r="M17" s="752">
        <v>9</v>
      </c>
      <c r="N17" s="753">
        <v>5</v>
      </c>
      <c r="O17" s="754">
        <v>4</v>
      </c>
      <c r="P17" s="753">
        <v>6</v>
      </c>
      <c r="Q17" s="761">
        <v>4</v>
      </c>
      <c r="R17" s="753">
        <v>2</v>
      </c>
      <c r="S17" s="757"/>
      <c r="U17" s="740"/>
    </row>
    <row r="18" spans="1:21" s="739" customFormat="1" ht="11.25">
      <c r="A18" s="757"/>
      <c r="B18" s="757"/>
      <c r="C18" s="751" t="s">
        <v>1117</v>
      </c>
      <c r="D18" s="752">
        <v>29</v>
      </c>
      <c r="E18" s="753">
        <v>14</v>
      </c>
      <c r="F18" s="754">
        <v>15</v>
      </c>
      <c r="G18" s="753">
        <v>58</v>
      </c>
      <c r="H18" s="753">
        <v>29</v>
      </c>
      <c r="I18" s="755">
        <v>29</v>
      </c>
      <c r="J18" s="1227" t="s">
        <v>1118</v>
      </c>
      <c r="K18" s="1227"/>
      <c r="L18" s="1227"/>
      <c r="M18" s="752">
        <v>12</v>
      </c>
      <c r="N18" s="753">
        <v>5</v>
      </c>
      <c r="O18" s="754">
        <v>7</v>
      </c>
      <c r="P18" s="753">
        <v>4</v>
      </c>
      <c r="Q18" s="753">
        <v>2</v>
      </c>
      <c r="R18" s="753">
        <v>2</v>
      </c>
      <c r="S18" s="757"/>
      <c r="U18" s="740"/>
    </row>
    <row r="19" spans="1:21" s="739" customFormat="1" ht="11.25">
      <c r="A19" s="757"/>
      <c r="B19" s="757"/>
      <c r="C19" s="751" t="s">
        <v>1119</v>
      </c>
      <c r="D19" s="752">
        <v>42</v>
      </c>
      <c r="E19" s="753">
        <v>20</v>
      </c>
      <c r="F19" s="754">
        <v>22</v>
      </c>
      <c r="G19" s="753">
        <v>30</v>
      </c>
      <c r="H19" s="753">
        <v>13</v>
      </c>
      <c r="I19" s="755">
        <v>17</v>
      </c>
      <c r="J19" s="1227" t="s">
        <v>1120</v>
      </c>
      <c r="K19" s="1227"/>
      <c r="L19" s="1227"/>
      <c r="M19" s="752">
        <v>22</v>
      </c>
      <c r="N19" s="753">
        <v>11</v>
      </c>
      <c r="O19" s="754">
        <v>11</v>
      </c>
      <c r="P19" s="753">
        <v>30</v>
      </c>
      <c r="Q19" s="753">
        <v>19</v>
      </c>
      <c r="R19" s="753">
        <v>11</v>
      </c>
      <c r="S19" s="757"/>
      <c r="U19" s="765"/>
    </row>
    <row r="20" spans="1:21" s="739" customFormat="1" ht="11.25">
      <c r="A20" s="757"/>
      <c r="B20" s="757"/>
      <c r="C20" s="751" t="s">
        <v>1121</v>
      </c>
      <c r="D20" s="752">
        <v>169</v>
      </c>
      <c r="E20" s="753">
        <v>88</v>
      </c>
      <c r="F20" s="754">
        <v>81</v>
      </c>
      <c r="G20" s="753">
        <v>173</v>
      </c>
      <c r="H20" s="753">
        <v>87</v>
      </c>
      <c r="I20" s="755">
        <v>86</v>
      </c>
      <c r="J20" s="1227" t="s">
        <v>1122</v>
      </c>
      <c r="K20" s="1227"/>
      <c r="L20" s="1227"/>
      <c r="M20" s="752">
        <v>7</v>
      </c>
      <c r="N20" s="753">
        <v>3</v>
      </c>
      <c r="O20" s="754">
        <v>4</v>
      </c>
      <c r="P20" s="753">
        <v>2</v>
      </c>
      <c r="Q20" s="753">
        <v>1</v>
      </c>
      <c r="R20" s="753">
        <v>1</v>
      </c>
      <c r="S20" s="757"/>
      <c r="U20" s="740"/>
    </row>
    <row r="21" spans="1:21" s="739" customFormat="1" ht="11.25">
      <c r="A21" s="757"/>
      <c r="B21" s="757"/>
      <c r="C21" s="751" t="s">
        <v>1123</v>
      </c>
      <c r="D21" s="752">
        <v>152</v>
      </c>
      <c r="E21" s="753">
        <v>74</v>
      </c>
      <c r="F21" s="754">
        <v>78</v>
      </c>
      <c r="G21" s="753">
        <v>247</v>
      </c>
      <c r="H21" s="753">
        <v>115</v>
      </c>
      <c r="I21" s="755">
        <v>132</v>
      </c>
      <c r="J21" s="1227" t="s">
        <v>1124</v>
      </c>
      <c r="K21" s="1227"/>
      <c r="L21" s="1227"/>
      <c r="M21" s="752">
        <v>4</v>
      </c>
      <c r="N21" s="753">
        <v>3</v>
      </c>
      <c r="O21" s="754">
        <v>1</v>
      </c>
      <c r="P21" s="753">
        <v>8</v>
      </c>
      <c r="Q21" s="753">
        <v>8</v>
      </c>
      <c r="R21" s="759">
        <v>0</v>
      </c>
      <c r="S21" s="757"/>
      <c r="U21" s="740"/>
    </row>
    <row r="22" spans="1:21" s="739" customFormat="1" ht="11.25">
      <c r="A22" s="757"/>
      <c r="B22" s="757"/>
      <c r="C22" s="751" t="s">
        <v>1125</v>
      </c>
      <c r="D22" s="752">
        <v>16</v>
      </c>
      <c r="E22" s="753">
        <v>7</v>
      </c>
      <c r="F22" s="754">
        <v>9</v>
      </c>
      <c r="G22" s="753">
        <v>31</v>
      </c>
      <c r="H22" s="753">
        <v>9</v>
      </c>
      <c r="I22" s="755">
        <v>22</v>
      </c>
      <c r="J22" s="1227" t="s">
        <v>1126</v>
      </c>
      <c r="K22" s="1227"/>
      <c r="L22" s="1227"/>
      <c r="M22" s="752">
        <v>21</v>
      </c>
      <c r="N22" s="753">
        <v>12</v>
      </c>
      <c r="O22" s="754">
        <v>9</v>
      </c>
      <c r="P22" s="753">
        <v>9</v>
      </c>
      <c r="Q22" s="753">
        <v>6</v>
      </c>
      <c r="R22" s="753">
        <v>3</v>
      </c>
      <c r="S22" s="757"/>
      <c r="U22" s="740"/>
    </row>
    <row r="23" spans="1:21" s="739" customFormat="1" ht="11.25">
      <c r="A23" s="757"/>
      <c r="B23" s="757"/>
      <c r="C23" s="751" t="s">
        <v>1127</v>
      </c>
      <c r="D23" s="752">
        <v>38</v>
      </c>
      <c r="E23" s="753">
        <v>20</v>
      </c>
      <c r="F23" s="754">
        <v>18</v>
      </c>
      <c r="G23" s="753">
        <v>48</v>
      </c>
      <c r="H23" s="753">
        <v>22</v>
      </c>
      <c r="I23" s="755">
        <v>26</v>
      </c>
      <c r="J23" s="1227" t="s">
        <v>1128</v>
      </c>
      <c r="K23" s="1227"/>
      <c r="L23" s="1227"/>
      <c r="M23" s="752">
        <v>22</v>
      </c>
      <c r="N23" s="753">
        <v>15</v>
      </c>
      <c r="O23" s="754">
        <v>7</v>
      </c>
      <c r="P23" s="753">
        <v>28</v>
      </c>
      <c r="Q23" s="753">
        <v>16</v>
      </c>
      <c r="R23" s="753">
        <v>12</v>
      </c>
      <c r="S23" s="757"/>
      <c r="U23" s="740"/>
    </row>
    <row r="24" spans="1:21" s="739" customFormat="1" ht="11.25">
      <c r="A24" s="757"/>
      <c r="B24" s="757"/>
      <c r="C24" s="751" t="s">
        <v>1129</v>
      </c>
      <c r="D24" s="752">
        <v>24</v>
      </c>
      <c r="E24" s="753">
        <v>11</v>
      </c>
      <c r="F24" s="754">
        <v>13</v>
      </c>
      <c r="G24" s="753">
        <v>41</v>
      </c>
      <c r="H24" s="753">
        <v>21</v>
      </c>
      <c r="I24" s="755">
        <v>20</v>
      </c>
      <c r="J24" s="1227" t="s">
        <v>970</v>
      </c>
      <c r="K24" s="1227"/>
      <c r="L24" s="1227"/>
      <c r="M24" s="752">
        <v>3</v>
      </c>
      <c r="N24" s="753">
        <v>3</v>
      </c>
      <c r="O24" s="764">
        <v>0</v>
      </c>
      <c r="P24" s="753">
        <v>21</v>
      </c>
      <c r="Q24" s="753">
        <v>11</v>
      </c>
      <c r="R24" s="753">
        <v>10</v>
      </c>
      <c r="S24" s="757"/>
      <c r="U24" s="740"/>
    </row>
    <row r="25" spans="1:21" s="739" customFormat="1" ht="11.25">
      <c r="A25" s="757"/>
      <c r="B25" s="757"/>
      <c r="C25" s="751" t="s">
        <v>1130</v>
      </c>
      <c r="D25" s="752">
        <v>31</v>
      </c>
      <c r="E25" s="753">
        <v>20</v>
      </c>
      <c r="F25" s="754">
        <v>11</v>
      </c>
      <c r="G25" s="753">
        <v>40</v>
      </c>
      <c r="H25" s="753">
        <v>29</v>
      </c>
      <c r="I25" s="755">
        <v>11</v>
      </c>
      <c r="J25" s="1227" t="s">
        <v>1062</v>
      </c>
      <c r="K25" s="1227"/>
      <c r="L25" s="1227"/>
      <c r="M25" s="752">
        <v>16</v>
      </c>
      <c r="N25" s="753">
        <v>9</v>
      </c>
      <c r="O25" s="754">
        <v>7</v>
      </c>
      <c r="P25" s="753">
        <v>17</v>
      </c>
      <c r="Q25" s="753">
        <v>13</v>
      </c>
      <c r="R25" s="753">
        <v>4</v>
      </c>
      <c r="S25" s="757"/>
      <c r="U25" s="740"/>
    </row>
    <row r="26" spans="1:21" s="739" customFormat="1" ht="11.25">
      <c r="A26" s="757"/>
      <c r="B26" s="757"/>
      <c r="C26" s="751" t="s">
        <v>1131</v>
      </c>
      <c r="D26" s="752">
        <v>85</v>
      </c>
      <c r="E26" s="753">
        <v>51</v>
      </c>
      <c r="F26" s="754">
        <v>34</v>
      </c>
      <c r="G26" s="753">
        <v>66</v>
      </c>
      <c r="H26" s="753">
        <v>30</v>
      </c>
      <c r="I26" s="755">
        <v>36</v>
      </c>
      <c r="J26" s="1227" t="s">
        <v>974</v>
      </c>
      <c r="K26" s="1227"/>
      <c r="L26" s="1227"/>
      <c r="M26" s="752">
        <v>81</v>
      </c>
      <c r="N26" s="753">
        <v>49</v>
      </c>
      <c r="O26" s="754">
        <v>32</v>
      </c>
      <c r="P26" s="753">
        <v>124</v>
      </c>
      <c r="Q26" s="753">
        <v>65</v>
      </c>
      <c r="R26" s="753">
        <v>59</v>
      </c>
      <c r="S26" s="757"/>
      <c r="U26" s="740"/>
    </row>
    <row r="27" spans="1:21" s="739" customFormat="1" ht="11.25">
      <c r="A27" s="757"/>
      <c r="B27" s="757"/>
      <c r="C27" s="751" t="s">
        <v>1132</v>
      </c>
      <c r="D27" s="752">
        <v>263</v>
      </c>
      <c r="E27" s="753">
        <v>132</v>
      </c>
      <c r="F27" s="754">
        <v>131</v>
      </c>
      <c r="G27" s="753">
        <v>272</v>
      </c>
      <c r="H27" s="753">
        <v>136</v>
      </c>
      <c r="I27" s="755">
        <v>136</v>
      </c>
      <c r="J27" s="1227" t="s">
        <v>976</v>
      </c>
      <c r="K27" s="1227"/>
      <c r="L27" s="1227"/>
      <c r="M27" s="752">
        <v>86</v>
      </c>
      <c r="N27" s="753">
        <v>50</v>
      </c>
      <c r="O27" s="754">
        <v>36</v>
      </c>
      <c r="P27" s="753">
        <v>113</v>
      </c>
      <c r="Q27" s="753">
        <v>61</v>
      </c>
      <c r="R27" s="753">
        <v>52</v>
      </c>
      <c r="S27" s="757"/>
      <c r="U27" s="740"/>
    </row>
    <row r="28" spans="1:21" s="739" customFormat="1" ht="11.25">
      <c r="A28" s="757"/>
      <c r="B28" s="757"/>
      <c r="C28" s="751" t="s">
        <v>1133</v>
      </c>
      <c r="D28" s="752">
        <v>28</v>
      </c>
      <c r="E28" s="753">
        <v>17</v>
      </c>
      <c r="F28" s="754">
        <v>11</v>
      </c>
      <c r="G28" s="753">
        <v>18</v>
      </c>
      <c r="H28" s="753">
        <v>10</v>
      </c>
      <c r="I28" s="755">
        <v>8</v>
      </c>
      <c r="J28" s="1227" t="s">
        <v>978</v>
      </c>
      <c r="K28" s="1227"/>
      <c r="L28" s="1227"/>
      <c r="M28" s="752">
        <v>215</v>
      </c>
      <c r="N28" s="753">
        <v>145</v>
      </c>
      <c r="O28" s="754">
        <v>70</v>
      </c>
      <c r="P28" s="753">
        <v>350</v>
      </c>
      <c r="Q28" s="753">
        <v>183</v>
      </c>
      <c r="R28" s="753">
        <v>167</v>
      </c>
      <c r="S28" s="757"/>
      <c r="U28" s="740"/>
    </row>
    <row r="29" spans="1:21" s="739" customFormat="1" ht="11.25">
      <c r="A29" s="757"/>
      <c r="B29" s="757"/>
      <c r="C29" s="751" t="s">
        <v>1134</v>
      </c>
      <c r="D29" s="752">
        <v>78</v>
      </c>
      <c r="E29" s="753">
        <v>45</v>
      </c>
      <c r="F29" s="754">
        <v>33</v>
      </c>
      <c r="G29" s="753">
        <v>71</v>
      </c>
      <c r="H29" s="753">
        <v>40</v>
      </c>
      <c r="I29" s="755">
        <v>31</v>
      </c>
      <c r="J29" s="751"/>
      <c r="K29" s="1227" t="s">
        <v>1135</v>
      </c>
      <c r="L29" s="1227"/>
      <c r="M29" s="752">
        <v>146</v>
      </c>
      <c r="N29" s="753">
        <v>100</v>
      </c>
      <c r="O29" s="754">
        <v>46</v>
      </c>
      <c r="P29" s="753">
        <v>280</v>
      </c>
      <c r="Q29" s="753">
        <v>148</v>
      </c>
      <c r="R29" s="753">
        <v>132</v>
      </c>
      <c r="S29" s="757"/>
      <c r="U29" s="740"/>
    </row>
    <row r="30" spans="1:21" s="739" customFormat="1" ht="11.25">
      <c r="A30" s="757"/>
      <c r="B30" s="757"/>
      <c r="C30" s="751" t="s">
        <v>1136</v>
      </c>
      <c r="D30" s="752">
        <v>82</v>
      </c>
      <c r="E30" s="753">
        <v>33</v>
      </c>
      <c r="F30" s="754">
        <v>49</v>
      </c>
      <c r="G30" s="753">
        <v>77</v>
      </c>
      <c r="H30" s="753">
        <v>41</v>
      </c>
      <c r="I30" s="755">
        <v>36</v>
      </c>
      <c r="J30" s="1227" t="s">
        <v>980</v>
      </c>
      <c r="K30" s="1227"/>
      <c r="L30" s="1227"/>
      <c r="M30" s="752">
        <v>120</v>
      </c>
      <c r="N30" s="753">
        <v>88</v>
      </c>
      <c r="O30" s="754">
        <v>32</v>
      </c>
      <c r="P30" s="753">
        <v>163</v>
      </c>
      <c r="Q30" s="753">
        <v>107</v>
      </c>
      <c r="R30" s="753">
        <v>56</v>
      </c>
      <c r="S30" s="757"/>
      <c r="U30" s="740"/>
    </row>
    <row r="31" spans="1:21" s="739" customFormat="1" ht="11.25">
      <c r="A31" s="757"/>
      <c r="B31" s="757"/>
      <c r="C31" s="751" t="s">
        <v>1137</v>
      </c>
      <c r="D31" s="752">
        <v>70</v>
      </c>
      <c r="E31" s="753">
        <v>33</v>
      </c>
      <c r="F31" s="754">
        <v>37</v>
      </c>
      <c r="G31" s="753">
        <v>63</v>
      </c>
      <c r="H31" s="753">
        <v>14</v>
      </c>
      <c r="I31" s="755">
        <v>49</v>
      </c>
      <c r="J31" s="1227" t="s">
        <v>1138</v>
      </c>
      <c r="K31" s="1227"/>
      <c r="L31" s="1227"/>
      <c r="M31" s="752">
        <v>17</v>
      </c>
      <c r="N31" s="753">
        <v>10</v>
      </c>
      <c r="O31" s="754">
        <v>7</v>
      </c>
      <c r="P31" s="753">
        <v>18</v>
      </c>
      <c r="Q31" s="753">
        <v>5</v>
      </c>
      <c r="R31" s="753">
        <v>13</v>
      </c>
      <c r="S31" s="757"/>
      <c r="U31" s="740"/>
    </row>
    <row r="32" spans="1:21" s="739" customFormat="1" ht="11.25">
      <c r="A32" s="757"/>
      <c r="B32" s="1227" t="s">
        <v>1139</v>
      </c>
      <c r="C32" s="1227"/>
      <c r="D32" s="752">
        <v>128</v>
      </c>
      <c r="E32" s="753">
        <v>66</v>
      </c>
      <c r="F32" s="754">
        <v>62</v>
      </c>
      <c r="G32" s="753">
        <v>192</v>
      </c>
      <c r="H32" s="753">
        <v>96</v>
      </c>
      <c r="I32" s="755">
        <v>96</v>
      </c>
      <c r="J32" s="1227" t="s">
        <v>984</v>
      </c>
      <c r="K32" s="1227"/>
      <c r="L32" s="1227"/>
      <c r="M32" s="752">
        <v>17</v>
      </c>
      <c r="N32" s="753">
        <v>9</v>
      </c>
      <c r="O32" s="754">
        <v>8</v>
      </c>
      <c r="P32" s="753">
        <v>27</v>
      </c>
      <c r="Q32" s="753">
        <v>15</v>
      </c>
      <c r="R32" s="753">
        <v>12</v>
      </c>
      <c r="S32" s="757"/>
      <c r="U32" s="740"/>
    </row>
    <row r="33" spans="1:21" s="739" customFormat="1" ht="11.25">
      <c r="A33" s="757"/>
      <c r="B33" s="757"/>
      <c r="C33" s="751" t="s">
        <v>1140</v>
      </c>
      <c r="D33" s="752">
        <v>25</v>
      </c>
      <c r="E33" s="753">
        <v>12</v>
      </c>
      <c r="F33" s="754">
        <v>13</v>
      </c>
      <c r="G33" s="753">
        <v>59</v>
      </c>
      <c r="H33" s="753">
        <v>34</v>
      </c>
      <c r="I33" s="755">
        <v>25</v>
      </c>
      <c r="J33" s="1227" t="s">
        <v>986</v>
      </c>
      <c r="K33" s="1227"/>
      <c r="L33" s="1227"/>
      <c r="M33" s="752">
        <v>27</v>
      </c>
      <c r="N33" s="753">
        <v>15</v>
      </c>
      <c r="O33" s="754">
        <v>12</v>
      </c>
      <c r="P33" s="753">
        <v>28</v>
      </c>
      <c r="Q33" s="753">
        <v>16</v>
      </c>
      <c r="R33" s="753">
        <v>12</v>
      </c>
      <c r="S33" s="757"/>
      <c r="U33" s="740"/>
    </row>
    <row r="34" spans="1:21" s="739" customFormat="1" ht="11.25">
      <c r="A34" s="757"/>
      <c r="B34" s="757"/>
      <c r="C34" s="751" t="s">
        <v>1141</v>
      </c>
      <c r="D34" s="752">
        <v>13</v>
      </c>
      <c r="E34" s="753">
        <v>5</v>
      </c>
      <c r="F34" s="754">
        <v>8</v>
      </c>
      <c r="G34" s="753">
        <v>20</v>
      </c>
      <c r="H34" s="753">
        <v>7</v>
      </c>
      <c r="I34" s="755">
        <v>13</v>
      </c>
      <c r="J34" s="1227" t="s">
        <v>988</v>
      </c>
      <c r="K34" s="1227"/>
      <c r="L34" s="1227"/>
      <c r="M34" s="752">
        <v>48</v>
      </c>
      <c r="N34" s="753">
        <v>29</v>
      </c>
      <c r="O34" s="754">
        <v>19</v>
      </c>
      <c r="P34" s="753">
        <v>28</v>
      </c>
      <c r="Q34" s="753">
        <v>24</v>
      </c>
      <c r="R34" s="753">
        <v>4</v>
      </c>
      <c r="S34" s="757"/>
      <c r="U34" s="740"/>
    </row>
    <row r="35" spans="1:21" s="739" customFormat="1" ht="11.25">
      <c r="A35" s="757"/>
      <c r="B35" s="757"/>
      <c r="C35" s="751" t="s">
        <v>1142</v>
      </c>
      <c r="D35" s="752">
        <v>27</v>
      </c>
      <c r="E35" s="753">
        <v>12</v>
      </c>
      <c r="F35" s="754">
        <v>15</v>
      </c>
      <c r="G35" s="753">
        <v>21</v>
      </c>
      <c r="H35" s="753">
        <v>11</v>
      </c>
      <c r="I35" s="755">
        <v>10</v>
      </c>
      <c r="J35" s="1227" t="s">
        <v>1066</v>
      </c>
      <c r="K35" s="1227"/>
      <c r="L35" s="1227"/>
      <c r="M35" s="752">
        <v>8</v>
      </c>
      <c r="N35" s="753">
        <v>4</v>
      </c>
      <c r="O35" s="754">
        <v>4</v>
      </c>
      <c r="P35" s="753">
        <v>6</v>
      </c>
      <c r="Q35" s="753">
        <v>4</v>
      </c>
      <c r="R35" s="753">
        <v>2</v>
      </c>
      <c r="S35" s="757"/>
      <c r="U35" s="740"/>
    </row>
    <row r="36" spans="1:21" s="739" customFormat="1" ht="11.25">
      <c r="A36" s="757"/>
      <c r="B36" s="757"/>
      <c r="C36" s="751" t="s">
        <v>1103</v>
      </c>
      <c r="D36" s="752">
        <v>11</v>
      </c>
      <c r="E36" s="753">
        <v>6</v>
      </c>
      <c r="F36" s="754">
        <v>5</v>
      </c>
      <c r="G36" s="753">
        <v>19</v>
      </c>
      <c r="H36" s="753">
        <v>11</v>
      </c>
      <c r="I36" s="755">
        <v>8</v>
      </c>
      <c r="J36" s="1227" t="s">
        <v>1143</v>
      </c>
      <c r="K36" s="1227"/>
      <c r="L36" s="1227"/>
      <c r="M36" s="752">
        <v>23</v>
      </c>
      <c r="N36" s="753">
        <v>9</v>
      </c>
      <c r="O36" s="754">
        <v>14</v>
      </c>
      <c r="P36" s="753">
        <v>27</v>
      </c>
      <c r="Q36" s="753">
        <v>11</v>
      </c>
      <c r="R36" s="753">
        <v>16</v>
      </c>
      <c r="S36" s="757"/>
      <c r="U36" s="740"/>
    </row>
    <row r="37" spans="1:21" s="739" customFormat="1" ht="11.25">
      <c r="A37" s="757"/>
      <c r="B37" s="757"/>
      <c r="C37" s="751" t="s">
        <v>1144</v>
      </c>
      <c r="D37" s="752">
        <v>14</v>
      </c>
      <c r="E37" s="753">
        <v>9</v>
      </c>
      <c r="F37" s="754">
        <v>5</v>
      </c>
      <c r="G37" s="753">
        <v>18</v>
      </c>
      <c r="H37" s="753">
        <v>7</v>
      </c>
      <c r="I37" s="755">
        <v>11</v>
      </c>
      <c r="J37" s="1227" t="s">
        <v>992</v>
      </c>
      <c r="K37" s="1227"/>
      <c r="L37" s="1227"/>
      <c r="M37" s="752">
        <v>30</v>
      </c>
      <c r="N37" s="753">
        <v>21</v>
      </c>
      <c r="O37" s="754">
        <v>9</v>
      </c>
      <c r="P37" s="753">
        <v>38</v>
      </c>
      <c r="Q37" s="753">
        <v>20</v>
      </c>
      <c r="R37" s="753">
        <v>18</v>
      </c>
      <c r="S37" s="757"/>
      <c r="U37" s="740"/>
    </row>
    <row r="38" spans="1:21" s="739" customFormat="1" ht="11.25">
      <c r="A38" s="757"/>
      <c r="B38" s="757"/>
      <c r="C38" s="751" t="s">
        <v>1136</v>
      </c>
      <c r="D38" s="752">
        <v>30</v>
      </c>
      <c r="E38" s="753">
        <v>19</v>
      </c>
      <c r="F38" s="754">
        <v>11</v>
      </c>
      <c r="G38" s="753">
        <v>45</v>
      </c>
      <c r="H38" s="753">
        <v>21</v>
      </c>
      <c r="I38" s="755">
        <v>24</v>
      </c>
      <c r="J38" s="1227" t="s">
        <v>994</v>
      </c>
      <c r="K38" s="1227"/>
      <c r="L38" s="1227"/>
      <c r="M38" s="752">
        <v>42</v>
      </c>
      <c r="N38" s="753">
        <v>21</v>
      </c>
      <c r="O38" s="754">
        <v>21</v>
      </c>
      <c r="P38" s="753">
        <v>55</v>
      </c>
      <c r="Q38" s="753">
        <v>32</v>
      </c>
      <c r="R38" s="753">
        <v>23</v>
      </c>
      <c r="S38" s="757"/>
      <c r="U38" s="740"/>
    </row>
    <row r="39" spans="1:21" s="739" customFormat="1" ht="11.25">
      <c r="A39" s="757"/>
      <c r="B39" s="757"/>
      <c r="C39" s="751" t="s">
        <v>1145</v>
      </c>
      <c r="D39" s="752">
        <v>8</v>
      </c>
      <c r="E39" s="753">
        <v>3</v>
      </c>
      <c r="F39" s="754">
        <v>5</v>
      </c>
      <c r="G39" s="753">
        <v>10</v>
      </c>
      <c r="H39" s="753">
        <v>5</v>
      </c>
      <c r="I39" s="755">
        <v>5</v>
      </c>
      <c r="J39" s="1227" t="s">
        <v>996</v>
      </c>
      <c r="K39" s="1227"/>
      <c r="L39" s="1227"/>
      <c r="M39" s="752">
        <v>151</v>
      </c>
      <c r="N39" s="753">
        <v>96</v>
      </c>
      <c r="O39" s="754">
        <v>55</v>
      </c>
      <c r="P39" s="753">
        <v>226</v>
      </c>
      <c r="Q39" s="753">
        <v>134</v>
      </c>
      <c r="R39" s="753">
        <v>92</v>
      </c>
      <c r="S39" s="757"/>
      <c r="U39" s="740"/>
    </row>
    <row r="40" spans="1:21" s="739" customFormat="1" ht="11.25">
      <c r="A40" s="757"/>
      <c r="B40" s="1227" t="s">
        <v>1146</v>
      </c>
      <c r="C40" s="1227"/>
      <c r="D40" s="752">
        <v>27</v>
      </c>
      <c r="E40" s="753">
        <v>12</v>
      </c>
      <c r="F40" s="754">
        <v>15</v>
      </c>
      <c r="G40" s="753">
        <v>14</v>
      </c>
      <c r="H40" s="753">
        <v>6</v>
      </c>
      <c r="I40" s="755">
        <v>8</v>
      </c>
      <c r="J40" s="1227" t="s">
        <v>998</v>
      </c>
      <c r="K40" s="1227"/>
      <c r="L40" s="1227"/>
      <c r="M40" s="752">
        <v>73</v>
      </c>
      <c r="N40" s="753">
        <v>43</v>
      </c>
      <c r="O40" s="754">
        <v>30</v>
      </c>
      <c r="P40" s="753">
        <v>66</v>
      </c>
      <c r="Q40" s="753">
        <v>38</v>
      </c>
      <c r="R40" s="753">
        <v>28</v>
      </c>
      <c r="S40" s="757"/>
      <c r="U40" s="740"/>
    </row>
    <row r="41" spans="1:21" s="739" customFormat="1" ht="11.25">
      <c r="A41" s="757"/>
      <c r="B41" s="1227" t="s">
        <v>1147</v>
      </c>
      <c r="C41" s="1227"/>
      <c r="D41" s="752">
        <v>90</v>
      </c>
      <c r="E41" s="753">
        <v>46</v>
      </c>
      <c r="F41" s="754">
        <v>44</v>
      </c>
      <c r="G41" s="753">
        <v>164</v>
      </c>
      <c r="H41" s="753">
        <v>81</v>
      </c>
      <c r="I41" s="755">
        <v>83</v>
      </c>
      <c r="J41" s="1227" t="s">
        <v>1000</v>
      </c>
      <c r="K41" s="1227"/>
      <c r="L41" s="1227"/>
      <c r="M41" s="752">
        <v>95</v>
      </c>
      <c r="N41" s="753">
        <v>63</v>
      </c>
      <c r="O41" s="754">
        <v>32</v>
      </c>
      <c r="P41" s="753">
        <v>160</v>
      </c>
      <c r="Q41" s="753">
        <v>95</v>
      </c>
      <c r="R41" s="753">
        <v>65</v>
      </c>
      <c r="S41" s="757"/>
      <c r="U41" s="740"/>
    </row>
    <row r="42" spans="1:21" s="739" customFormat="1" ht="11.25">
      <c r="A42" s="757"/>
      <c r="B42" s="1227" t="s">
        <v>1148</v>
      </c>
      <c r="C42" s="1227"/>
      <c r="D42" s="752">
        <v>15</v>
      </c>
      <c r="E42" s="753">
        <v>10</v>
      </c>
      <c r="F42" s="754">
        <v>5</v>
      </c>
      <c r="G42" s="753">
        <v>19</v>
      </c>
      <c r="H42" s="753">
        <v>8</v>
      </c>
      <c r="I42" s="755">
        <v>11</v>
      </c>
      <c r="J42" s="1227" t="s">
        <v>1002</v>
      </c>
      <c r="K42" s="1227"/>
      <c r="L42" s="1227"/>
      <c r="M42" s="752">
        <v>332</v>
      </c>
      <c r="N42" s="753">
        <v>164</v>
      </c>
      <c r="O42" s="754">
        <v>168</v>
      </c>
      <c r="P42" s="753">
        <v>306</v>
      </c>
      <c r="Q42" s="753">
        <v>161</v>
      </c>
      <c r="R42" s="753">
        <v>145</v>
      </c>
      <c r="S42" s="757"/>
      <c r="U42" s="740"/>
    </row>
    <row r="43" spans="1:21" s="739" customFormat="1" ht="11.25">
      <c r="A43" s="757"/>
      <c r="B43" s="1227" t="s">
        <v>1149</v>
      </c>
      <c r="C43" s="1227"/>
      <c r="D43" s="752">
        <v>111</v>
      </c>
      <c r="E43" s="753">
        <v>61</v>
      </c>
      <c r="F43" s="754">
        <v>50</v>
      </c>
      <c r="G43" s="753">
        <v>157</v>
      </c>
      <c r="H43" s="753">
        <v>90</v>
      </c>
      <c r="I43" s="755">
        <v>67</v>
      </c>
      <c r="J43" s="1227" t="s">
        <v>1067</v>
      </c>
      <c r="K43" s="1227"/>
      <c r="L43" s="1227"/>
      <c r="M43" s="752">
        <v>467</v>
      </c>
      <c r="N43" s="753">
        <v>214</v>
      </c>
      <c r="O43" s="754">
        <v>253</v>
      </c>
      <c r="P43" s="753">
        <v>662</v>
      </c>
      <c r="Q43" s="753">
        <v>337</v>
      </c>
      <c r="R43" s="753">
        <v>325</v>
      </c>
      <c r="S43" s="757"/>
      <c r="U43" s="740"/>
    </row>
    <row r="44" spans="1:21" s="739" customFormat="1" ht="11.25">
      <c r="A44" s="757"/>
      <c r="B44" s="1227" t="s">
        <v>1150</v>
      </c>
      <c r="C44" s="1227"/>
      <c r="D44" s="752">
        <v>20</v>
      </c>
      <c r="E44" s="753">
        <v>11</v>
      </c>
      <c r="F44" s="754">
        <v>9</v>
      </c>
      <c r="G44" s="753">
        <v>12</v>
      </c>
      <c r="H44" s="753">
        <v>3</v>
      </c>
      <c r="I44" s="755">
        <v>9</v>
      </c>
      <c r="J44" s="1227" t="s">
        <v>1068</v>
      </c>
      <c r="K44" s="1227"/>
      <c r="L44" s="1227"/>
      <c r="M44" s="752">
        <v>181</v>
      </c>
      <c r="N44" s="753">
        <v>95</v>
      </c>
      <c r="O44" s="754">
        <v>86</v>
      </c>
      <c r="P44" s="753">
        <v>243</v>
      </c>
      <c r="Q44" s="753">
        <v>131</v>
      </c>
      <c r="R44" s="753">
        <v>112</v>
      </c>
      <c r="U44" s="740"/>
    </row>
    <row r="45" spans="1:21" s="739" customFormat="1" ht="11.25">
      <c r="A45" s="757"/>
      <c r="B45" s="1227" t="s">
        <v>1151</v>
      </c>
      <c r="C45" s="1227"/>
      <c r="D45" s="752">
        <v>90</v>
      </c>
      <c r="E45" s="753">
        <v>60</v>
      </c>
      <c r="F45" s="754">
        <v>30</v>
      </c>
      <c r="G45" s="753">
        <v>111</v>
      </c>
      <c r="H45" s="753">
        <v>62</v>
      </c>
      <c r="I45" s="755">
        <v>49</v>
      </c>
      <c r="J45" s="1227" t="s">
        <v>1069</v>
      </c>
      <c r="K45" s="1227"/>
      <c r="L45" s="1227"/>
      <c r="M45" s="752">
        <v>85</v>
      </c>
      <c r="N45" s="753">
        <v>42</v>
      </c>
      <c r="O45" s="754">
        <v>43</v>
      </c>
      <c r="P45" s="753">
        <v>79</v>
      </c>
      <c r="Q45" s="753">
        <v>38</v>
      </c>
      <c r="R45" s="753">
        <v>41</v>
      </c>
      <c r="U45" s="740"/>
    </row>
    <row r="46" spans="1:21" s="739" customFormat="1" ht="11.25">
      <c r="A46" s="757"/>
      <c r="B46" s="1227" t="s">
        <v>1152</v>
      </c>
      <c r="C46" s="1227"/>
      <c r="D46" s="752">
        <v>3</v>
      </c>
      <c r="E46" s="753">
        <v>1</v>
      </c>
      <c r="F46" s="754">
        <v>2</v>
      </c>
      <c r="G46" s="753">
        <v>13</v>
      </c>
      <c r="H46" s="753">
        <v>4</v>
      </c>
      <c r="I46" s="755">
        <v>9</v>
      </c>
      <c r="J46" s="1227" t="s">
        <v>1070</v>
      </c>
      <c r="K46" s="1227"/>
      <c r="L46" s="1227"/>
      <c r="M46" s="752">
        <v>24</v>
      </c>
      <c r="N46" s="753">
        <v>9</v>
      </c>
      <c r="O46" s="754">
        <v>15</v>
      </c>
      <c r="P46" s="753">
        <v>18</v>
      </c>
      <c r="Q46" s="753">
        <v>9</v>
      </c>
      <c r="R46" s="753">
        <v>9</v>
      </c>
      <c r="U46" s="740"/>
    </row>
    <row r="47" spans="1:21" s="739" customFormat="1" ht="11.25">
      <c r="A47" s="757"/>
      <c r="B47" s="1227" t="s">
        <v>1153</v>
      </c>
      <c r="C47" s="1227"/>
      <c r="D47" s="752">
        <v>1431</v>
      </c>
      <c r="E47" s="753">
        <v>663</v>
      </c>
      <c r="F47" s="754">
        <v>768</v>
      </c>
      <c r="G47" s="753">
        <v>1469</v>
      </c>
      <c r="H47" s="753">
        <v>684</v>
      </c>
      <c r="I47" s="755">
        <v>785</v>
      </c>
      <c r="J47" s="1227" t="s">
        <v>1154</v>
      </c>
      <c r="K47" s="1227"/>
      <c r="L47" s="1227"/>
      <c r="M47" s="752">
        <v>20</v>
      </c>
      <c r="N47" s="753">
        <v>9</v>
      </c>
      <c r="O47" s="754">
        <v>11</v>
      </c>
      <c r="P47" s="753">
        <v>42</v>
      </c>
      <c r="Q47" s="753">
        <v>25</v>
      </c>
      <c r="R47" s="753">
        <v>17</v>
      </c>
      <c r="U47" s="740"/>
    </row>
    <row r="48" spans="1:21" s="739" customFormat="1" ht="11.25">
      <c r="A48" s="757"/>
      <c r="B48" s="1227" t="s">
        <v>1155</v>
      </c>
      <c r="C48" s="1227"/>
      <c r="D48" s="752">
        <v>381</v>
      </c>
      <c r="E48" s="753">
        <v>176</v>
      </c>
      <c r="F48" s="754">
        <v>205</v>
      </c>
      <c r="G48" s="753">
        <v>589</v>
      </c>
      <c r="H48" s="753">
        <v>275</v>
      </c>
      <c r="I48" s="755">
        <v>314</v>
      </c>
      <c r="J48" s="1227" t="s">
        <v>1071</v>
      </c>
      <c r="K48" s="1227"/>
      <c r="L48" s="1227"/>
      <c r="M48" s="752">
        <v>123</v>
      </c>
      <c r="N48" s="753">
        <v>61</v>
      </c>
      <c r="O48" s="754">
        <v>62</v>
      </c>
      <c r="P48" s="753">
        <v>57</v>
      </c>
      <c r="Q48" s="753">
        <v>32</v>
      </c>
      <c r="R48" s="753">
        <v>25</v>
      </c>
      <c r="U48" s="740"/>
    </row>
    <row r="49" spans="1:21" s="739" customFormat="1" ht="11.25">
      <c r="A49" s="757"/>
      <c r="B49" s="1227" t="s">
        <v>1156</v>
      </c>
      <c r="C49" s="1227"/>
      <c r="D49" s="752">
        <v>99</v>
      </c>
      <c r="E49" s="753">
        <v>51</v>
      </c>
      <c r="F49" s="754">
        <v>48</v>
      </c>
      <c r="G49" s="753">
        <v>186</v>
      </c>
      <c r="H49" s="753">
        <v>90</v>
      </c>
      <c r="I49" s="755">
        <v>96</v>
      </c>
      <c r="J49" s="1227" t="s">
        <v>1072</v>
      </c>
      <c r="K49" s="1227"/>
      <c r="L49" s="1227"/>
      <c r="M49" s="752">
        <v>94</v>
      </c>
      <c r="N49" s="753">
        <v>50</v>
      </c>
      <c r="O49" s="754">
        <v>44</v>
      </c>
      <c r="P49" s="753">
        <v>81</v>
      </c>
      <c r="Q49" s="753">
        <v>50</v>
      </c>
      <c r="R49" s="753">
        <v>31</v>
      </c>
      <c r="U49" s="740"/>
    </row>
    <row r="50" spans="1:21" s="739" customFormat="1" ht="11.25">
      <c r="A50" s="757"/>
      <c r="B50" s="1227" t="s">
        <v>1157</v>
      </c>
      <c r="C50" s="1227"/>
      <c r="D50" s="752">
        <v>85</v>
      </c>
      <c r="E50" s="753">
        <v>42</v>
      </c>
      <c r="F50" s="754">
        <v>43</v>
      </c>
      <c r="G50" s="753">
        <v>94</v>
      </c>
      <c r="H50" s="753">
        <v>48</v>
      </c>
      <c r="I50" s="755">
        <v>46</v>
      </c>
      <c r="J50" s="1227" t="s">
        <v>1073</v>
      </c>
      <c r="K50" s="1227"/>
      <c r="L50" s="1227"/>
      <c r="M50" s="752">
        <v>22</v>
      </c>
      <c r="N50" s="753">
        <v>11</v>
      </c>
      <c r="O50" s="754">
        <v>11</v>
      </c>
      <c r="P50" s="753">
        <v>61</v>
      </c>
      <c r="Q50" s="753">
        <v>37</v>
      </c>
      <c r="R50" s="753">
        <v>24</v>
      </c>
      <c r="U50" s="740"/>
    </row>
    <row r="51" spans="1:21" s="739" customFormat="1" ht="11.25">
      <c r="A51" s="757"/>
      <c r="B51" s="1227" t="s">
        <v>1158</v>
      </c>
      <c r="C51" s="1227"/>
      <c r="D51" s="752">
        <v>8</v>
      </c>
      <c r="E51" s="753">
        <v>3</v>
      </c>
      <c r="F51" s="754">
        <v>5</v>
      </c>
      <c r="G51" s="753">
        <v>14</v>
      </c>
      <c r="H51" s="753">
        <v>4</v>
      </c>
      <c r="I51" s="755">
        <v>10</v>
      </c>
      <c r="J51" s="1227" t="s">
        <v>1074</v>
      </c>
      <c r="K51" s="1227"/>
      <c r="L51" s="1227"/>
      <c r="M51" s="752">
        <v>26</v>
      </c>
      <c r="N51" s="753">
        <v>16</v>
      </c>
      <c r="O51" s="754">
        <v>10</v>
      </c>
      <c r="P51" s="753">
        <v>52</v>
      </c>
      <c r="Q51" s="753">
        <v>27</v>
      </c>
      <c r="R51" s="753">
        <v>25</v>
      </c>
      <c r="U51" s="740"/>
    </row>
    <row r="52" spans="1:21" s="739" customFormat="1" ht="11.25">
      <c r="A52" s="757"/>
      <c r="B52" s="1227" t="s">
        <v>1159</v>
      </c>
      <c r="C52" s="1227"/>
      <c r="D52" s="752">
        <v>16</v>
      </c>
      <c r="E52" s="753">
        <v>9</v>
      </c>
      <c r="F52" s="754">
        <v>7</v>
      </c>
      <c r="G52" s="753">
        <v>26</v>
      </c>
      <c r="H52" s="753">
        <v>13</v>
      </c>
      <c r="I52" s="755">
        <v>13</v>
      </c>
      <c r="J52" s="1227" t="s">
        <v>1075</v>
      </c>
      <c r="K52" s="1227"/>
      <c r="L52" s="1227"/>
      <c r="M52" s="752">
        <v>50</v>
      </c>
      <c r="N52" s="753">
        <v>25</v>
      </c>
      <c r="O52" s="754">
        <v>25</v>
      </c>
      <c r="P52" s="753">
        <v>40</v>
      </c>
      <c r="Q52" s="753">
        <v>21</v>
      </c>
      <c r="R52" s="753">
        <v>19</v>
      </c>
      <c r="U52" s="740"/>
    </row>
    <row r="53" spans="1:21" s="739" customFormat="1" ht="11.25">
      <c r="A53" s="757"/>
      <c r="B53" s="1227" t="s">
        <v>1160</v>
      </c>
      <c r="C53" s="1227"/>
      <c r="D53" s="752">
        <v>912</v>
      </c>
      <c r="E53" s="753">
        <v>424</v>
      </c>
      <c r="F53" s="754">
        <v>488</v>
      </c>
      <c r="G53" s="753">
        <v>1132</v>
      </c>
      <c r="H53" s="753">
        <v>551</v>
      </c>
      <c r="I53" s="755">
        <v>581</v>
      </c>
      <c r="J53" s="1227" t="s">
        <v>1076</v>
      </c>
      <c r="K53" s="1227"/>
      <c r="L53" s="1227"/>
      <c r="M53" s="752">
        <v>52</v>
      </c>
      <c r="N53" s="753">
        <v>29</v>
      </c>
      <c r="O53" s="754">
        <v>23</v>
      </c>
      <c r="P53" s="753">
        <v>40</v>
      </c>
      <c r="Q53" s="753">
        <v>19</v>
      </c>
      <c r="R53" s="753">
        <v>21</v>
      </c>
      <c r="U53" s="740"/>
    </row>
    <row r="54" spans="1:21" s="739" customFormat="1" ht="11.25">
      <c r="A54" s="757"/>
      <c r="B54" s="1227" t="s">
        <v>1161</v>
      </c>
      <c r="C54" s="1227"/>
      <c r="D54" s="752">
        <v>16</v>
      </c>
      <c r="E54" s="753">
        <v>9</v>
      </c>
      <c r="F54" s="754">
        <v>7</v>
      </c>
      <c r="G54" s="753">
        <v>12</v>
      </c>
      <c r="H54" s="753">
        <v>8</v>
      </c>
      <c r="I54" s="755">
        <v>4</v>
      </c>
      <c r="J54" s="1227" t="s">
        <v>1162</v>
      </c>
      <c r="K54" s="1227"/>
      <c r="L54" s="1227"/>
      <c r="M54" s="752">
        <v>18</v>
      </c>
      <c r="N54" s="753">
        <v>9</v>
      </c>
      <c r="O54" s="754">
        <v>9</v>
      </c>
      <c r="P54" s="753">
        <v>42</v>
      </c>
      <c r="Q54" s="753">
        <v>20</v>
      </c>
      <c r="R54" s="753">
        <v>22</v>
      </c>
      <c r="U54" s="740"/>
    </row>
    <row r="55" spans="1:21" s="739" customFormat="1" ht="11.25">
      <c r="A55" s="757"/>
      <c r="B55" s="1227" t="s">
        <v>1163</v>
      </c>
      <c r="C55" s="1227"/>
      <c r="D55" s="752">
        <v>15</v>
      </c>
      <c r="E55" s="753">
        <v>5</v>
      </c>
      <c r="F55" s="754">
        <v>10</v>
      </c>
      <c r="G55" s="753">
        <v>29</v>
      </c>
      <c r="H55" s="753">
        <v>14</v>
      </c>
      <c r="I55" s="755">
        <v>15</v>
      </c>
      <c r="J55" s="1227" t="s">
        <v>1026</v>
      </c>
      <c r="K55" s="1227"/>
      <c r="L55" s="1227"/>
      <c r="M55" s="752">
        <v>85</v>
      </c>
      <c r="N55" s="753">
        <v>55</v>
      </c>
      <c r="O55" s="754">
        <v>30</v>
      </c>
      <c r="P55" s="753">
        <v>108</v>
      </c>
      <c r="Q55" s="753">
        <v>67</v>
      </c>
      <c r="R55" s="753">
        <v>41</v>
      </c>
      <c r="U55" s="740"/>
    </row>
    <row r="56" spans="1:21" s="739" customFormat="1" ht="11.25">
      <c r="A56" s="757"/>
      <c r="B56" s="1227" t="s">
        <v>1164</v>
      </c>
      <c r="C56" s="1227"/>
      <c r="D56" s="752">
        <v>393</v>
      </c>
      <c r="E56" s="753">
        <v>193</v>
      </c>
      <c r="F56" s="754">
        <v>200</v>
      </c>
      <c r="G56" s="753">
        <v>457</v>
      </c>
      <c r="H56" s="753">
        <v>228</v>
      </c>
      <c r="I56" s="755">
        <v>229</v>
      </c>
      <c r="J56" s="1227" t="s">
        <v>1077</v>
      </c>
      <c r="K56" s="1227"/>
      <c r="L56" s="1227"/>
      <c r="M56" s="752">
        <v>7</v>
      </c>
      <c r="N56" s="753">
        <v>3</v>
      </c>
      <c r="O56" s="754">
        <v>4</v>
      </c>
      <c r="P56" s="753">
        <v>4</v>
      </c>
      <c r="Q56" s="753">
        <v>1</v>
      </c>
      <c r="R56" s="753">
        <v>3</v>
      </c>
      <c r="U56" s="740"/>
    </row>
    <row r="57" spans="1:21" s="739" customFormat="1" ht="11.25">
      <c r="A57" s="757"/>
      <c r="B57" s="1227" t="s">
        <v>1165</v>
      </c>
      <c r="C57" s="1227"/>
      <c r="D57" s="752">
        <v>28</v>
      </c>
      <c r="E57" s="753">
        <v>11</v>
      </c>
      <c r="F57" s="754">
        <v>17</v>
      </c>
      <c r="G57" s="753">
        <v>27</v>
      </c>
      <c r="H57" s="753">
        <v>13</v>
      </c>
      <c r="I57" s="755">
        <v>14</v>
      </c>
      <c r="J57" s="1227" t="s">
        <v>1030</v>
      </c>
      <c r="K57" s="1227"/>
      <c r="L57" s="1227"/>
      <c r="M57" s="752">
        <v>27</v>
      </c>
      <c r="N57" s="753">
        <v>14</v>
      </c>
      <c r="O57" s="754">
        <v>13</v>
      </c>
      <c r="P57" s="753">
        <v>22</v>
      </c>
      <c r="Q57" s="753">
        <v>14</v>
      </c>
      <c r="R57" s="753">
        <v>8</v>
      </c>
      <c r="U57" s="740"/>
    </row>
    <row r="58" spans="1:21" s="739" customFormat="1" ht="11.25">
      <c r="A58" s="757"/>
      <c r="B58" s="1227" t="s">
        <v>1166</v>
      </c>
      <c r="C58" s="1227"/>
      <c r="D58" s="752">
        <v>26</v>
      </c>
      <c r="E58" s="753">
        <v>12</v>
      </c>
      <c r="F58" s="754">
        <v>14</v>
      </c>
      <c r="G58" s="753">
        <v>57</v>
      </c>
      <c r="H58" s="753">
        <v>27</v>
      </c>
      <c r="I58" s="755">
        <v>30</v>
      </c>
      <c r="J58" s="1227" t="s">
        <v>1079</v>
      </c>
      <c r="K58" s="1227"/>
      <c r="L58" s="1227"/>
      <c r="M58" s="752">
        <v>24</v>
      </c>
      <c r="N58" s="753">
        <v>12</v>
      </c>
      <c r="O58" s="754">
        <v>12</v>
      </c>
      <c r="P58" s="753">
        <v>34</v>
      </c>
      <c r="Q58" s="753">
        <v>19</v>
      </c>
      <c r="R58" s="753">
        <v>15</v>
      </c>
      <c r="U58" s="740"/>
    </row>
    <row r="59" spans="1:21" s="739" customFormat="1" ht="11.25">
      <c r="A59" s="757"/>
      <c r="B59" s="1227" t="s">
        <v>1167</v>
      </c>
      <c r="C59" s="1227"/>
      <c r="D59" s="752">
        <v>18</v>
      </c>
      <c r="E59" s="753">
        <v>12</v>
      </c>
      <c r="F59" s="754">
        <v>6</v>
      </c>
      <c r="G59" s="753">
        <v>22</v>
      </c>
      <c r="H59" s="753">
        <v>15</v>
      </c>
      <c r="I59" s="755">
        <v>7</v>
      </c>
      <c r="J59" s="1227" t="s">
        <v>1032</v>
      </c>
      <c r="K59" s="1227"/>
      <c r="L59" s="1227"/>
      <c r="M59" s="752">
        <v>14</v>
      </c>
      <c r="N59" s="753">
        <v>3</v>
      </c>
      <c r="O59" s="754">
        <v>11</v>
      </c>
      <c r="P59" s="753">
        <v>41</v>
      </c>
      <c r="Q59" s="753">
        <v>26</v>
      </c>
      <c r="R59" s="753">
        <v>15</v>
      </c>
      <c r="U59" s="740"/>
    </row>
    <row r="60" spans="1:21" s="739" customFormat="1" ht="11.25">
      <c r="A60" s="757"/>
      <c r="B60" s="1227" t="s">
        <v>1168</v>
      </c>
      <c r="C60" s="1227"/>
      <c r="D60" s="752">
        <v>26</v>
      </c>
      <c r="E60" s="753">
        <v>11</v>
      </c>
      <c r="F60" s="754">
        <v>15</v>
      </c>
      <c r="G60" s="753">
        <v>37</v>
      </c>
      <c r="H60" s="753">
        <v>17</v>
      </c>
      <c r="I60" s="755">
        <v>20</v>
      </c>
      <c r="J60" s="1227" t="s">
        <v>1169</v>
      </c>
      <c r="K60" s="1227"/>
      <c r="L60" s="1227"/>
      <c r="M60" s="752">
        <v>26</v>
      </c>
      <c r="N60" s="753">
        <v>8</v>
      </c>
      <c r="O60" s="754">
        <v>18</v>
      </c>
      <c r="P60" s="753">
        <v>32</v>
      </c>
      <c r="Q60" s="753">
        <v>11</v>
      </c>
      <c r="R60" s="753">
        <v>21</v>
      </c>
      <c r="U60" s="740"/>
    </row>
    <row r="61" spans="1:21" s="739" customFormat="1" ht="11.25">
      <c r="A61" s="757"/>
      <c r="B61" s="1227" t="s">
        <v>1045</v>
      </c>
      <c r="C61" s="1227"/>
      <c r="D61" s="752">
        <v>105</v>
      </c>
      <c r="E61" s="753">
        <v>53</v>
      </c>
      <c r="F61" s="754">
        <v>52</v>
      </c>
      <c r="G61" s="753">
        <v>103</v>
      </c>
      <c r="H61" s="753">
        <v>53</v>
      </c>
      <c r="I61" s="755">
        <v>50</v>
      </c>
      <c r="J61" s="1227" t="s">
        <v>1170</v>
      </c>
      <c r="K61" s="1227"/>
      <c r="L61" s="1227"/>
      <c r="M61" s="752">
        <v>43</v>
      </c>
      <c r="N61" s="753">
        <v>20</v>
      </c>
      <c r="O61" s="754">
        <v>23</v>
      </c>
      <c r="P61" s="753">
        <v>70</v>
      </c>
      <c r="Q61" s="753">
        <v>40</v>
      </c>
      <c r="R61" s="753">
        <v>30</v>
      </c>
      <c r="U61" s="740"/>
    </row>
    <row r="62" spans="1:21" s="739" customFormat="1" ht="11.25">
      <c r="A62" s="757"/>
      <c r="B62" s="1227" t="s">
        <v>1046</v>
      </c>
      <c r="C62" s="1227"/>
      <c r="D62" s="752">
        <v>3</v>
      </c>
      <c r="E62" s="753">
        <v>2</v>
      </c>
      <c r="F62" s="754">
        <v>1</v>
      </c>
      <c r="G62" s="753">
        <v>9</v>
      </c>
      <c r="H62" s="753">
        <v>6</v>
      </c>
      <c r="I62" s="755">
        <v>3</v>
      </c>
      <c r="J62" s="1227" t="s">
        <v>1171</v>
      </c>
      <c r="K62" s="1227"/>
      <c r="L62" s="1227"/>
      <c r="M62" s="752">
        <v>24</v>
      </c>
      <c r="N62" s="753">
        <v>10</v>
      </c>
      <c r="O62" s="754">
        <v>14</v>
      </c>
      <c r="P62" s="753">
        <v>26</v>
      </c>
      <c r="Q62" s="753">
        <v>14</v>
      </c>
      <c r="R62" s="753">
        <v>12</v>
      </c>
      <c r="U62" s="740"/>
    </row>
    <row r="63" spans="1:21" s="739" customFormat="1" ht="11.25">
      <c r="A63" s="757"/>
      <c r="B63" s="1227" t="s">
        <v>1172</v>
      </c>
      <c r="C63" s="1227"/>
      <c r="D63" s="752">
        <v>13</v>
      </c>
      <c r="E63" s="753">
        <v>6</v>
      </c>
      <c r="F63" s="754">
        <v>7</v>
      </c>
      <c r="G63" s="753">
        <v>20</v>
      </c>
      <c r="H63" s="753">
        <v>6</v>
      </c>
      <c r="I63" s="755">
        <v>14</v>
      </c>
      <c r="J63" s="1227" t="s">
        <v>1173</v>
      </c>
      <c r="K63" s="1227"/>
      <c r="L63" s="1227"/>
      <c r="M63" s="752">
        <v>495</v>
      </c>
      <c r="N63" s="753">
        <v>318</v>
      </c>
      <c r="O63" s="754">
        <v>177</v>
      </c>
      <c r="P63" s="766" t="s">
        <v>480</v>
      </c>
      <c r="Q63" s="766" t="s">
        <v>480</v>
      </c>
      <c r="R63" s="766" t="s">
        <v>480</v>
      </c>
      <c r="U63" s="740"/>
    </row>
    <row r="64" spans="1:21" s="739" customFormat="1" ht="13.5" customHeight="1">
      <c r="A64" s="757"/>
      <c r="B64" s="1227" t="s">
        <v>1174</v>
      </c>
      <c r="C64" s="1227"/>
      <c r="D64" s="752">
        <v>268</v>
      </c>
      <c r="E64" s="753">
        <v>142</v>
      </c>
      <c r="F64" s="754">
        <v>126</v>
      </c>
      <c r="G64" s="753">
        <v>359</v>
      </c>
      <c r="H64" s="753">
        <v>188</v>
      </c>
      <c r="I64" s="753">
        <v>171</v>
      </c>
      <c r="J64" s="1232" t="s">
        <v>1175</v>
      </c>
      <c r="K64" s="1233"/>
      <c r="L64" s="1233"/>
      <c r="M64" s="1233"/>
      <c r="N64" s="1233"/>
      <c r="O64" s="1233"/>
      <c r="P64" s="1233"/>
      <c r="Q64" s="1233"/>
      <c r="R64" s="1233"/>
      <c r="U64" s="740"/>
    </row>
    <row r="65" spans="1:21" s="739" customFormat="1" ht="11.25">
      <c r="A65" s="757"/>
      <c r="B65" s="1227" t="s">
        <v>1176</v>
      </c>
      <c r="C65" s="1227"/>
      <c r="D65" s="752">
        <v>8</v>
      </c>
      <c r="E65" s="753">
        <v>3</v>
      </c>
      <c r="F65" s="754">
        <v>5</v>
      </c>
      <c r="G65" s="753">
        <v>2</v>
      </c>
      <c r="H65" s="759">
        <v>0</v>
      </c>
      <c r="I65" s="753">
        <v>2</v>
      </c>
      <c r="J65" s="1234" t="s">
        <v>1177</v>
      </c>
      <c r="K65" s="1227"/>
      <c r="L65" s="1227"/>
      <c r="M65" s="1235" t="s">
        <v>1090</v>
      </c>
      <c r="N65" s="1235"/>
      <c r="O65" s="1235" t="s">
        <v>1178</v>
      </c>
      <c r="P65" s="1235"/>
      <c r="Q65" s="1221" t="s">
        <v>1179</v>
      </c>
      <c r="R65" s="1221"/>
      <c r="U65" s="740"/>
    </row>
    <row r="66" spans="1:21" s="739" customFormat="1" ht="11.25">
      <c r="A66" s="757"/>
      <c r="B66" s="1227" t="s">
        <v>1180</v>
      </c>
      <c r="C66" s="1227"/>
      <c r="D66" s="752">
        <v>123</v>
      </c>
      <c r="E66" s="753">
        <v>59</v>
      </c>
      <c r="F66" s="754">
        <v>64</v>
      </c>
      <c r="G66" s="753">
        <v>243</v>
      </c>
      <c r="H66" s="753">
        <v>125</v>
      </c>
      <c r="I66" s="753">
        <v>118</v>
      </c>
      <c r="J66" s="1234"/>
      <c r="K66" s="1227"/>
      <c r="L66" s="1227"/>
      <c r="M66" s="1229">
        <v>9006</v>
      </c>
      <c r="N66" s="1229"/>
      <c r="O66" s="1229">
        <v>4102</v>
      </c>
      <c r="P66" s="1229"/>
      <c r="Q66" s="1230">
        <v>4904</v>
      </c>
      <c r="R66" s="1230"/>
      <c r="U66" s="740"/>
    </row>
    <row r="67" spans="1:21" s="739" customFormat="1" ht="11.25">
      <c r="A67" s="751"/>
      <c r="B67" s="1227" t="s">
        <v>1181</v>
      </c>
      <c r="C67" s="1227"/>
      <c r="D67" s="752">
        <v>67</v>
      </c>
      <c r="E67" s="753">
        <v>39</v>
      </c>
      <c r="F67" s="754">
        <v>28</v>
      </c>
      <c r="G67" s="753">
        <v>184</v>
      </c>
      <c r="H67" s="753">
        <v>92</v>
      </c>
      <c r="I67" s="753">
        <v>92</v>
      </c>
      <c r="J67" s="756"/>
      <c r="K67" s="751"/>
      <c r="L67" s="751"/>
      <c r="M67" s="753"/>
      <c r="N67" s="753"/>
      <c r="O67" s="753"/>
      <c r="P67" s="753"/>
      <c r="Q67" s="753"/>
      <c r="R67" s="753"/>
      <c r="U67" s="740"/>
    </row>
    <row r="68" spans="1:21" s="739" customFormat="1" thickBot="1">
      <c r="A68" s="767"/>
      <c r="B68" s="1231" t="s">
        <v>1182</v>
      </c>
      <c r="C68" s="1231"/>
      <c r="D68" s="768">
        <v>9</v>
      </c>
      <c r="E68" s="769">
        <v>6</v>
      </c>
      <c r="F68" s="770">
        <v>3</v>
      </c>
      <c r="G68" s="769">
        <v>10</v>
      </c>
      <c r="H68" s="769">
        <v>8</v>
      </c>
      <c r="I68" s="769">
        <v>2</v>
      </c>
      <c r="J68" s="771"/>
      <c r="K68" s="767"/>
      <c r="L68" s="767"/>
      <c r="M68" s="769"/>
      <c r="N68" s="769"/>
      <c r="O68" s="769"/>
      <c r="P68" s="769"/>
      <c r="Q68" s="769"/>
      <c r="R68" s="769"/>
      <c r="U68" s="740"/>
    </row>
    <row r="69" spans="1:21" s="739" customFormat="1" ht="5.0999999999999996" customHeight="1">
      <c r="A69" s="772"/>
      <c r="U69" s="740"/>
    </row>
    <row r="70" spans="1:21" s="739" customFormat="1" ht="12" customHeight="1">
      <c r="A70" s="757"/>
      <c r="B70" s="751"/>
      <c r="C70" s="773" t="s">
        <v>1183</v>
      </c>
      <c r="D70" s="753"/>
      <c r="E70" s="753"/>
      <c r="F70" s="753"/>
      <c r="G70" s="753"/>
      <c r="H70" s="753"/>
      <c r="I70" s="753"/>
      <c r="J70" s="737"/>
      <c r="K70" s="737"/>
      <c r="L70" s="737"/>
      <c r="M70" s="737"/>
      <c r="N70" s="737"/>
      <c r="O70" s="737"/>
      <c r="P70" s="737"/>
      <c r="Q70" s="737"/>
      <c r="R70" s="737"/>
      <c r="S70" s="737"/>
      <c r="T70" s="737"/>
      <c r="U70" s="740"/>
    </row>
    <row r="71" spans="1:21" s="739" customFormat="1" ht="12" customHeight="1">
      <c r="C71" s="625" t="s">
        <v>743</v>
      </c>
      <c r="J71" s="737"/>
      <c r="K71" s="737"/>
      <c r="L71" s="737"/>
      <c r="M71" s="737"/>
      <c r="N71" s="737"/>
      <c r="O71" s="737"/>
      <c r="P71" s="737"/>
      <c r="Q71" s="737"/>
      <c r="R71" s="737"/>
      <c r="S71" s="737"/>
      <c r="T71" s="737"/>
      <c r="U71" s="740"/>
    </row>
    <row r="76" spans="1:21">
      <c r="G76" s="774"/>
    </row>
  </sheetData>
  <mergeCells count="108">
    <mergeCell ref="M66:N66"/>
    <mergeCell ref="O66:P66"/>
    <mergeCell ref="Q66:R66"/>
    <mergeCell ref="B67:C67"/>
    <mergeCell ref="B68:C68"/>
    <mergeCell ref="B63:C63"/>
    <mergeCell ref="J63:L63"/>
    <mergeCell ref="B64:C64"/>
    <mergeCell ref="J64:R64"/>
    <mergeCell ref="B65:C65"/>
    <mergeCell ref="J65:L66"/>
    <mergeCell ref="M65:N65"/>
    <mergeCell ref="O65:P65"/>
    <mergeCell ref="Q65:R65"/>
    <mergeCell ref="B66:C66"/>
    <mergeCell ref="B60:C60"/>
    <mergeCell ref="J60:L60"/>
    <mergeCell ref="B61:C61"/>
    <mergeCell ref="J61:L61"/>
    <mergeCell ref="B62:C62"/>
    <mergeCell ref="J62:L62"/>
    <mergeCell ref="B57:C57"/>
    <mergeCell ref="J57:L57"/>
    <mergeCell ref="B58:C58"/>
    <mergeCell ref="J58:L58"/>
    <mergeCell ref="B59:C59"/>
    <mergeCell ref="J59:L59"/>
    <mergeCell ref="B54:C54"/>
    <mergeCell ref="J54:L54"/>
    <mergeCell ref="B55:C55"/>
    <mergeCell ref="J55:L55"/>
    <mergeCell ref="B56:C56"/>
    <mergeCell ref="J56:L56"/>
    <mergeCell ref="B51:C51"/>
    <mergeCell ref="J51:L51"/>
    <mergeCell ref="B52:C52"/>
    <mergeCell ref="J52:L52"/>
    <mergeCell ref="B53:C53"/>
    <mergeCell ref="J53:L53"/>
    <mergeCell ref="B48:C48"/>
    <mergeCell ref="J48:L48"/>
    <mergeCell ref="B49:C49"/>
    <mergeCell ref="J49:L49"/>
    <mergeCell ref="B50:C50"/>
    <mergeCell ref="J50:L50"/>
    <mergeCell ref="B45:C45"/>
    <mergeCell ref="J45:L45"/>
    <mergeCell ref="B46:C46"/>
    <mergeCell ref="J46:L46"/>
    <mergeCell ref="B47:C47"/>
    <mergeCell ref="J47:L47"/>
    <mergeCell ref="B42:C42"/>
    <mergeCell ref="J42:L42"/>
    <mergeCell ref="B43:C43"/>
    <mergeCell ref="J43:L43"/>
    <mergeCell ref="B44:C44"/>
    <mergeCell ref="J44:L44"/>
    <mergeCell ref="J37:L37"/>
    <mergeCell ref="J38:L38"/>
    <mergeCell ref="J39:L39"/>
    <mergeCell ref="B40:C40"/>
    <mergeCell ref="J40:L40"/>
    <mergeCell ref="B41:C41"/>
    <mergeCell ref="J41:L41"/>
    <mergeCell ref="B32:C32"/>
    <mergeCell ref="J32:L32"/>
    <mergeCell ref="J33:L33"/>
    <mergeCell ref="J34:L34"/>
    <mergeCell ref="J35:L35"/>
    <mergeCell ref="J36:L36"/>
    <mergeCell ref="J26:L26"/>
    <mergeCell ref="J27:L27"/>
    <mergeCell ref="J28:L28"/>
    <mergeCell ref="K29:L29"/>
    <mergeCell ref="J30:L30"/>
    <mergeCell ref="J31:L31"/>
    <mergeCell ref="J20:L20"/>
    <mergeCell ref="J21:L21"/>
    <mergeCell ref="J22:L22"/>
    <mergeCell ref="J23:L23"/>
    <mergeCell ref="J24:L24"/>
    <mergeCell ref="J25:L25"/>
    <mergeCell ref="K14:L14"/>
    <mergeCell ref="K15:L15"/>
    <mergeCell ref="J16:L16"/>
    <mergeCell ref="J17:L17"/>
    <mergeCell ref="J18:L18"/>
    <mergeCell ref="J19:L19"/>
    <mergeCell ref="K9:L9"/>
    <mergeCell ref="K10:L10"/>
    <mergeCell ref="K11:L11"/>
    <mergeCell ref="K12:L12"/>
    <mergeCell ref="K13:L13"/>
    <mergeCell ref="A5:C5"/>
    <mergeCell ref="K5:L5"/>
    <mergeCell ref="A6:C6"/>
    <mergeCell ref="K6:L6"/>
    <mergeCell ref="B7:C7"/>
    <mergeCell ref="K7:L7"/>
    <mergeCell ref="A1:R1"/>
    <mergeCell ref="A2:R2"/>
    <mergeCell ref="A3:C4"/>
    <mergeCell ref="D3:F3"/>
    <mergeCell ref="G3:I3"/>
    <mergeCell ref="J3:L4"/>
    <mergeCell ref="M3:O3"/>
    <mergeCell ref="P3:R3"/>
    <mergeCell ref="K8:L8"/>
  </mergeCells>
  <phoneticPr fontId="2"/>
  <pageMargins left="0.59055118110236227" right="0.55118110236220474" top="0.59055118110236227" bottom="0.59055118110236227" header="0.51181102362204722" footer="0.51181102362204722"/>
  <pageSetup paperSize="9" scale="91" firstPageNumber="46" orientation="portrait" useFirstPageNumber="1" r:id="rId1"/>
  <headerFooter alignWithMargins="0">
    <evenHeader>&amp;R&amp;10〔3〕国勢調査　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44"/>
  <sheetViews>
    <sheetView view="pageBreakPreview" zoomScale="90" zoomScaleNormal="100" zoomScaleSheetLayoutView="90" workbookViewId="0">
      <selection activeCell="AC21" sqref="AC21"/>
    </sheetView>
  </sheetViews>
  <sheetFormatPr defaultRowHeight="12"/>
  <cols>
    <col min="1" max="1" width="1.5" style="84" customWidth="1"/>
    <col min="2" max="2" width="11.125" style="84" customWidth="1"/>
    <col min="3" max="3" width="10.25" style="84" customWidth="1"/>
    <col min="4" max="5" width="9.75" style="84" customWidth="1"/>
    <col min="6" max="6" width="1.5" style="84" customWidth="1"/>
    <col min="7" max="7" width="11.125" style="89" customWidth="1"/>
    <col min="8" max="8" width="10.25" style="84" customWidth="1"/>
    <col min="9" max="10" width="9.75" style="84" customWidth="1"/>
    <col min="11" max="11" width="1.5" style="84" customWidth="1"/>
    <col min="12" max="12" width="11.125" style="89" customWidth="1"/>
    <col min="13" max="13" width="10.25" style="84" customWidth="1"/>
    <col min="14" max="15" width="9.75" style="84" customWidth="1"/>
    <col min="16" max="16" width="1.5" style="84" customWidth="1"/>
    <col min="17" max="17" width="11.125" style="89" customWidth="1"/>
    <col min="18" max="18" width="10.25" style="84" customWidth="1"/>
    <col min="19" max="20" width="9.75" style="84" customWidth="1"/>
    <col min="21" max="25" width="0" style="84" hidden="1" customWidth="1"/>
    <col min="26" max="256" width="9" style="84"/>
    <col min="257" max="257" width="1.5" style="84" customWidth="1"/>
    <col min="258" max="258" width="11.125" style="84" customWidth="1"/>
    <col min="259" max="261" width="9.25" style="84" customWidth="1"/>
    <col min="262" max="262" width="1.5" style="84" customWidth="1"/>
    <col min="263" max="263" width="11.125" style="84" customWidth="1"/>
    <col min="264" max="266" width="9.25" style="84" customWidth="1"/>
    <col min="267" max="267" width="1.5" style="84" customWidth="1"/>
    <col min="268" max="268" width="11.125" style="84" customWidth="1"/>
    <col min="269" max="271" width="9.25" style="84" customWidth="1"/>
    <col min="272" max="272" width="1.5" style="84" customWidth="1"/>
    <col min="273" max="273" width="11.125" style="84" customWidth="1"/>
    <col min="274" max="276" width="9.25" style="84" customWidth="1"/>
    <col min="277" max="512" width="9" style="84"/>
    <col min="513" max="513" width="1.5" style="84" customWidth="1"/>
    <col min="514" max="514" width="11.125" style="84" customWidth="1"/>
    <col min="515" max="517" width="9.25" style="84" customWidth="1"/>
    <col min="518" max="518" width="1.5" style="84" customWidth="1"/>
    <col min="519" max="519" width="11.125" style="84" customWidth="1"/>
    <col min="520" max="522" width="9.25" style="84" customWidth="1"/>
    <col min="523" max="523" width="1.5" style="84" customWidth="1"/>
    <col min="524" max="524" width="11.125" style="84" customWidth="1"/>
    <col min="525" max="527" width="9.25" style="84" customWidth="1"/>
    <col min="528" max="528" width="1.5" style="84" customWidth="1"/>
    <col min="529" max="529" width="11.125" style="84" customWidth="1"/>
    <col min="530" max="532" width="9.25" style="84" customWidth="1"/>
    <col min="533" max="768" width="9" style="84"/>
    <col min="769" max="769" width="1.5" style="84" customWidth="1"/>
    <col min="770" max="770" width="11.125" style="84" customWidth="1"/>
    <col min="771" max="773" width="9.25" style="84" customWidth="1"/>
    <col min="774" max="774" width="1.5" style="84" customWidth="1"/>
    <col min="775" max="775" width="11.125" style="84" customWidth="1"/>
    <col min="776" max="778" width="9.25" style="84" customWidth="1"/>
    <col min="779" max="779" width="1.5" style="84" customWidth="1"/>
    <col min="780" max="780" width="11.125" style="84" customWidth="1"/>
    <col min="781" max="783" width="9.25" style="84" customWidth="1"/>
    <col min="784" max="784" width="1.5" style="84" customWidth="1"/>
    <col min="785" max="785" width="11.125" style="84" customWidth="1"/>
    <col min="786" max="788" width="9.25" style="84" customWidth="1"/>
    <col min="789" max="1024" width="9" style="84"/>
    <col min="1025" max="1025" width="1.5" style="84" customWidth="1"/>
    <col min="1026" max="1026" width="11.125" style="84" customWidth="1"/>
    <col min="1027" max="1029" width="9.25" style="84" customWidth="1"/>
    <col min="1030" max="1030" width="1.5" style="84" customWidth="1"/>
    <col min="1031" max="1031" width="11.125" style="84" customWidth="1"/>
    <col min="1032" max="1034" width="9.25" style="84" customWidth="1"/>
    <col min="1035" max="1035" width="1.5" style="84" customWidth="1"/>
    <col min="1036" max="1036" width="11.125" style="84" customWidth="1"/>
    <col min="1037" max="1039" width="9.25" style="84" customWidth="1"/>
    <col min="1040" max="1040" width="1.5" style="84" customWidth="1"/>
    <col min="1041" max="1041" width="11.125" style="84" customWidth="1"/>
    <col min="1042" max="1044" width="9.25" style="84" customWidth="1"/>
    <col min="1045" max="1280" width="9" style="84"/>
    <col min="1281" max="1281" width="1.5" style="84" customWidth="1"/>
    <col min="1282" max="1282" width="11.125" style="84" customWidth="1"/>
    <col min="1283" max="1285" width="9.25" style="84" customWidth="1"/>
    <col min="1286" max="1286" width="1.5" style="84" customWidth="1"/>
    <col min="1287" max="1287" width="11.125" style="84" customWidth="1"/>
    <col min="1288" max="1290" width="9.25" style="84" customWidth="1"/>
    <col min="1291" max="1291" width="1.5" style="84" customWidth="1"/>
    <col min="1292" max="1292" width="11.125" style="84" customWidth="1"/>
    <col min="1293" max="1295" width="9.25" style="84" customWidth="1"/>
    <col min="1296" max="1296" width="1.5" style="84" customWidth="1"/>
    <col min="1297" max="1297" width="11.125" style="84" customWidth="1"/>
    <col min="1298" max="1300" width="9.25" style="84" customWidth="1"/>
    <col min="1301" max="1536" width="9" style="84"/>
    <col min="1537" max="1537" width="1.5" style="84" customWidth="1"/>
    <col min="1538" max="1538" width="11.125" style="84" customWidth="1"/>
    <col min="1539" max="1541" width="9.25" style="84" customWidth="1"/>
    <col min="1542" max="1542" width="1.5" style="84" customWidth="1"/>
    <col min="1543" max="1543" width="11.125" style="84" customWidth="1"/>
    <col min="1544" max="1546" width="9.25" style="84" customWidth="1"/>
    <col min="1547" max="1547" width="1.5" style="84" customWidth="1"/>
    <col min="1548" max="1548" width="11.125" style="84" customWidth="1"/>
    <col min="1549" max="1551" width="9.25" style="84" customWidth="1"/>
    <col min="1552" max="1552" width="1.5" style="84" customWidth="1"/>
    <col min="1553" max="1553" width="11.125" style="84" customWidth="1"/>
    <col min="1554" max="1556" width="9.25" style="84" customWidth="1"/>
    <col min="1557" max="1792" width="9" style="84"/>
    <col min="1793" max="1793" width="1.5" style="84" customWidth="1"/>
    <col min="1794" max="1794" width="11.125" style="84" customWidth="1"/>
    <col min="1795" max="1797" width="9.25" style="84" customWidth="1"/>
    <col min="1798" max="1798" width="1.5" style="84" customWidth="1"/>
    <col min="1799" max="1799" width="11.125" style="84" customWidth="1"/>
    <col min="1800" max="1802" width="9.25" style="84" customWidth="1"/>
    <col min="1803" max="1803" width="1.5" style="84" customWidth="1"/>
    <col min="1804" max="1804" width="11.125" style="84" customWidth="1"/>
    <col min="1805" max="1807" width="9.25" style="84" customWidth="1"/>
    <col min="1808" max="1808" width="1.5" style="84" customWidth="1"/>
    <col min="1809" max="1809" width="11.125" style="84" customWidth="1"/>
    <col min="1810" max="1812" width="9.25" style="84" customWidth="1"/>
    <col min="1813" max="2048" width="9" style="84"/>
    <col min="2049" max="2049" width="1.5" style="84" customWidth="1"/>
    <col min="2050" max="2050" width="11.125" style="84" customWidth="1"/>
    <col min="2051" max="2053" width="9.25" style="84" customWidth="1"/>
    <col min="2054" max="2054" width="1.5" style="84" customWidth="1"/>
    <col min="2055" max="2055" width="11.125" style="84" customWidth="1"/>
    <col min="2056" max="2058" width="9.25" style="84" customWidth="1"/>
    <col min="2059" max="2059" width="1.5" style="84" customWidth="1"/>
    <col min="2060" max="2060" width="11.125" style="84" customWidth="1"/>
    <col min="2061" max="2063" width="9.25" style="84" customWidth="1"/>
    <col min="2064" max="2064" width="1.5" style="84" customWidth="1"/>
    <col min="2065" max="2065" width="11.125" style="84" customWidth="1"/>
    <col min="2066" max="2068" width="9.25" style="84" customWidth="1"/>
    <col min="2069" max="2304" width="9" style="84"/>
    <col min="2305" max="2305" width="1.5" style="84" customWidth="1"/>
    <col min="2306" max="2306" width="11.125" style="84" customWidth="1"/>
    <col min="2307" max="2309" width="9.25" style="84" customWidth="1"/>
    <col min="2310" max="2310" width="1.5" style="84" customWidth="1"/>
    <col min="2311" max="2311" width="11.125" style="84" customWidth="1"/>
    <col min="2312" max="2314" width="9.25" style="84" customWidth="1"/>
    <col min="2315" max="2315" width="1.5" style="84" customWidth="1"/>
    <col min="2316" max="2316" width="11.125" style="84" customWidth="1"/>
    <col min="2317" max="2319" width="9.25" style="84" customWidth="1"/>
    <col min="2320" max="2320" width="1.5" style="84" customWidth="1"/>
    <col min="2321" max="2321" width="11.125" style="84" customWidth="1"/>
    <col min="2322" max="2324" width="9.25" style="84" customWidth="1"/>
    <col min="2325" max="2560" width="9" style="84"/>
    <col min="2561" max="2561" width="1.5" style="84" customWidth="1"/>
    <col min="2562" max="2562" width="11.125" style="84" customWidth="1"/>
    <col min="2563" max="2565" width="9.25" style="84" customWidth="1"/>
    <col min="2566" max="2566" width="1.5" style="84" customWidth="1"/>
    <col min="2567" max="2567" width="11.125" style="84" customWidth="1"/>
    <col min="2568" max="2570" width="9.25" style="84" customWidth="1"/>
    <col min="2571" max="2571" width="1.5" style="84" customWidth="1"/>
    <col min="2572" max="2572" width="11.125" style="84" customWidth="1"/>
    <col min="2573" max="2575" width="9.25" style="84" customWidth="1"/>
    <col min="2576" max="2576" width="1.5" style="84" customWidth="1"/>
    <col min="2577" max="2577" width="11.125" style="84" customWidth="1"/>
    <col min="2578" max="2580" width="9.25" style="84" customWidth="1"/>
    <col min="2581" max="2816" width="9" style="84"/>
    <col min="2817" max="2817" width="1.5" style="84" customWidth="1"/>
    <col min="2818" max="2818" width="11.125" style="84" customWidth="1"/>
    <col min="2819" max="2821" width="9.25" style="84" customWidth="1"/>
    <col min="2822" max="2822" width="1.5" style="84" customWidth="1"/>
    <col min="2823" max="2823" width="11.125" style="84" customWidth="1"/>
    <col min="2824" max="2826" width="9.25" style="84" customWidth="1"/>
    <col min="2827" max="2827" width="1.5" style="84" customWidth="1"/>
    <col min="2828" max="2828" width="11.125" style="84" customWidth="1"/>
    <col min="2829" max="2831" width="9.25" style="84" customWidth="1"/>
    <col min="2832" max="2832" width="1.5" style="84" customWidth="1"/>
    <col min="2833" max="2833" width="11.125" style="84" customWidth="1"/>
    <col min="2834" max="2836" width="9.25" style="84" customWidth="1"/>
    <col min="2837" max="3072" width="9" style="84"/>
    <col min="3073" max="3073" width="1.5" style="84" customWidth="1"/>
    <col min="3074" max="3074" width="11.125" style="84" customWidth="1"/>
    <col min="3075" max="3077" width="9.25" style="84" customWidth="1"/>
    <col min="3078" max="3078" width="1.5" style="84" customWidth="1"/>
    <col min="3079" max="3079" width="11.125" style="84" customWidth="1"/>
    <col min="3080" max="3082" width="9.25" style="84" customWidth="1"/>
    <col min="3083" max="3083" width="1.5" style="84" customWidth="1"/>
    <col min="3084" max="3084" width="11.125" style="84" customWidth="1"/>
    <col min="3085" max="3087" width="9.25" style="84" customWidth="1"/>
    <col min="3088" max="3088" width="1.5" style="84" customWidth="1"/>
    <col min="3089" max="3089" width="11.125" style="84" customWidth="1"/>
    <col min="3090" max="3092" width="9.25" style="84" customWidth="1"/>
    <col min="3093" max="3328" width="9" style="84"/>
    <col min="3329" max="3329" width="1.5" style="84" customWidth="1"/>
    <col min="3330" max="3330" width="11.125" style="84" customWidth="1"/>
    <col min="3331" max="3333" width="9.25" style="84" customWidth="1"/>
    <col min="3334" max="3334" width="1.5" style="84" customWidth="1"/>
    <col min="3335" max="3335" width="11.125" style="84" customWidth="1"/>
    <col min="3336" max="3338" width="9.25" style="84" customWidth="1"/>
    <col min="3339" max="3339" width="1.5" style="84" customWidth="1"/>
    <col min="3340" max="3340" width="11.125" style="84" customWidth="1"/>
    <col min="3341" max="3343" width="9.25" style="84" customWidth="1"/>
    <col min="3344" max="3344" width="1.5" style="84" customWidth="1"/>
    <col min="3345" max="3345" width="11.125" style="84" customWidth="1"/>
    <col min="3346" max="3348" width="9.25" style="84" customWidth="1"/>
    <col min="3349" max="3584" width="9" style="84"/>
    <col min="3585" max="3585" width="1.5" style="84" customWidth="1"/>
    <col min="3586" max="3586" width="11.125" style="84" customWidth="1"/>
    <col min="3587" max="3589" width="9.25" style="84" customWidth="1"/>
    <col min="3590" max="3590" width="1.5" style="84" customWidth="1"/>
    <col min="3591" max="3591" width="11.125" style="84" customWidth="1"/>
    <col min="3592" max="3594" width="9.25" style="84" customWidth="1"/>
    <col min="3595" max="3595" width="1.5" style="84" customWidth="1"/>
    <col min="3596" max="3596" width="11.125" style="84" customWidth="1"/>
    <col min="3597" max="3599" width="9.25" style="84" customWidth="1"/>
    <col min="3600" max="3600" width="1.5" style="84" customWidth="1"/>
    <col min="3601" max="3601" width="11.125" style="84" customWidth="1"/>
    <col min="3602" max="3604" width="9.25" style="84" customWidth="1"/>
    <col min="3605" max="3840" width="9" style="84"/>
    <col min="3841" max="3841" width="1.5" style="84" customWidth="1"/>
    <col min="3842" max="3842" width="11.125" style="84" customWidth="1"/>
    <col min="3843" max="3845" width="9.25" style="84" customWidth="1"/>
    <col min="3846" max="3846" width="1.5" style="84" customWidth="1"/>
    <col min="3847" max="3847" width="11.125" style="84" customWidth="1"/>
    <col min="3848" max="3850" width="9.25" style="84" customWidth="1"/>
    <col min="3851" max="3851" width="1.5" style="84" customWidth="1"/>
    <col min="3852" max="3852" width="11.125" style="84" customWidth="1"/>
    <col min="3853" max="3855" width="9.25" style="84" customWidth="1"/>
    <col min="3856" max="3856" width="1.5" style="84" customWidth="1"/>
    <col min="3857" max="3857" width="11.125" style="84" customWidth="1"/>
    <col min="3858" max="3860" width="9.25" style="84" customWidth="1"/>
    <col min="3861" max="4096" width="9" style="84"/>
    <col min="4097" max="4097" width="1.5" style="84" customWidth="1"/>
    <col min="4098" max="4098" width="11.125" style="84" customWidth="1"/>
    <col min="4099" max="4101" width="9.25" style="84" customWidth="1"/>
    <col min="4102" max="4102" width="1.5" style="84" customWidth="1"/>
    <col min="4103" max="4103" width="11.125" style="84" customWidth="1"/>
    <col min="4104" max="4106" width="9.25" style="84" customWidth="1"/>
    <col min="4107" max="4107" width="1.5" style="84" customWidth="1"/>
    <col min="4108" max="4108" width="11.125" style="84" customWidth="1"/>
    <col min="4109" max="4111" width="9.25" style="84" customWidth="1"/>
    <col min="4112" max="4112" width="1.5" style="84" customWidth="1"/>
    <col min="4113" max="4113" width="11.125" style="84" customWidth="1"/>
    <col min="4114" max="4116" width="9.25" style="84" customWidth="1"/>
    <col min="4117" max="4352" width="9" style="84"/>
    <col min="4353" max="4353" width="1.5" style="84" customWidth="1"/>
    <col min="4354" max="4354" width="11.125" style="84" customWidth="1"/>
    <col min="4355" max="4357" width="9.25" style="84" customWidth="1"/>
    <col min="4358" max="4358" width="1.5" style="84" customWidth="1"/>
    <col min="4359" max="4359" width="11.125" style="84" customWidth="1"/>
    <col min="4360" max="4362" width="9.25" style="84" customWidth="1"/>
    <col min="4363" max="4363" width="1.5" style="84" customWidth="1"/>
    <col min="4364" max="4364" width="11.125" style="84" customWidth="1"/>
    <col min="4365" max="4367" width="9.25" style="84" customWidth="1"/>
    <col min="4368" max="4368" width="1.5" style="84" customWidth="1"/>
    <col min="4369" max="4369" width="11.125" style="84" customWidth="1"/>
    <col min="4370" max="4372" width="9.25" style="84" customWidth="1"/>
    <col min="4373" max="4608" width="9" style="84"/>
    <col min="4609" max="4609" width="1.5" style="84" customWidth="1"/>
    <col min="4610" max="4610" width="11.125" style="84" customWidth="1"/>
    <col min="4611" max="4613" width="9.25" style="84" customWidth="1"/>
    <col min="4614" max="4614" width="1.5" style="84" customWidth="1"/>
    <col min="4615" max="4615" width="11.125" style="84" customWidth="1"/>
    <col min="4616" max="4618" width="9.25" style="84" customWidth="1"/>
    <col min="4619" max="4619" width="1.5" style="84" customWidth="1"/>
    <col min="4620" max="4620" width="11.125" style="84" customWidth="1"/>
    <col min="4621" max="4623" width="9.25" style="84" customWidth="1"/>
    <col min="4624" max="4624" width="1.5" style="84" customWidth="1"/>
    <col min="4625" max="4625" width="11.125" style="84" customWidth="1"/>
    <col min="4626" max="4628" width="9.25" style="84" customWidth="1"/>
    <col min="4629" max="4864" width="9" style="84"/>
    <col min="4865" max="4865" width="1.5" style="84" customWidth="1"/>
    <col min="4866" max="4866" width="11.125" style="84" customWidth="1"/>
    <col min="4867" max="4869" width="9.25" style="84" customWidth="1"/>
    <col min="4870" max="4870" width="1.5" style="84" customWidth="1"/>
    <col min="4871" max="4871" width="11.125" style="84" customWidth="1"/>
    <col min="4872" max="4874" width="9.25" style="84" customWidth="1"/>
    <col min="4875" max="4875" width="1.5" style="84" customWidth="1"/>
    <col min="4876" max="4876" width="11.125" style="84" customWidth="1"/>
    <col min="4877" max="4879" width="9.25" style="84" customWidth="1"/>
    <col min="4880" max="4880" width="1.5" style="84" customWidth="1"/>
    <col min="4881" max="4881" width="11.125" style="84" customWidth="1"/>
    <col min="4882" max="4884" width="9.25" style="84" customWidth="1"/>
    <col min="4885" max="5120" width="9" style="84"/>
    <col min="5121" max="5121" width="1.5" style="84" customWidth="1"/>
    <col min="5122" max="5122" width="11.125" style="84" customWidth="1"/>
    <col min="5123" max="5125" width="9.25" style="84" customWidth="1"/>
    <col min="5126" max="5126" width="1.5" style="84" customWidth="1"/>
    <col min="5127" max="5127" width="11.125" style="84" customWidth="1"/>
    <col min="5128" max="5130" width="9.25" style="84" customWidth="1"/>
    <col min="5131" max="5131" width="1.5" style="84" customWidth="1"/>
    <col min="5132" max="5132" width="11.125" style="84" customWidth="1"/>
    <col min="5133" max="5135" width="9.25" style="84" customWidth="1"/>
    <col min="5136" max="5136" width="1.5" style="84" customWidth="1"/>
    <col min="5137" max="5137" width="11.125" style="84" customWidth="1"/>
    <col min="5138" max="5140" width="9.25" style="84" customWidth="1"/>
    <col min="5141" max="5376" width="9" style="84"/>
    <col min="5377" max="5377" width="1.5" style="84" customWidth="1"/>
    <col min="5378" max="5378" width="11.125" style="84" customWidth="1"/>
    <col min="5379" max="5381" width="9.25" style="84" customWidth="1"/>
    <col min="5382" max="5382" width="1.5" style="84" customWidth="1"/>
    <col min="5383" max="5383" width="11.125" style="84" customWidth="1"/>
    <col min="5384" max="5386" width="9.25" style="84" customWidth="1"/>
    <col min="5387" max="5387" width="1.5" style="84" customWidth="1"/>
    <col min="5388" max="5388" width="11.125" style="84" customWidth="1"/>
    <col min="5389" max="5391" width="9.25" style="84" customWidth="1"/>
    <col min="5392" max="5392" width="1.5" style="84" customWidth="1"/>
    <col min="5393" max="5393" width="11.125" style="84" customWidth="1"/>
    <col min="5394" max="5396" width="9.25" style="84" customWidth="1"/>
    <col min="5397" max="5632" width="9" style="84"/>
    <col min="5633" max="5633" width="1.5" style="84" customWidth="1"/>
    <col min="5634" max="5634" width="11.125" style="84" customWidth="1"/>
    <col min="5635" max="5637" width="9.25" style="84" customWidth="1"/>
    <col min="5638" max="5638" width="1.5" style="84" customWidth="1"/>
    <col min="5639" max="5639" width="11.125" style="84" customWidth="1"/>
    <col min="5640" max="5642" width="9.25" style="84" customWidth="1"/>
    <col min="5643" max="5643" width="1.5" style="84" customWidth="1"/>
    <col min="5644" max="5644" width="11.125" style="84" customWidth="1"/>
    <col min="5645" max="5647" width="9.25" style="84" customWidth="1"/>
    <col min="5648" max="5648" width="1.5" style="84" customWidth="1"/>
    <col min="5649" max="5649" width="11.125" style="84" customWidth="1"/>
    <col min="5650" max="5652" width="9.25" style="84" customWidth="1"/>
    <col min="5653" max="5888" width="9" style="84"/>
    <col min="5889" max="5889" width="1.5" style="84" customWidth="1"/>
    <col min="5890" max="5890" width="11.125" style="84" customWidth="1"/>
    <col min="5891" max="5893" width="9.25" style="84" customWidth="1"/>
    <col min="5894" max="5894" width="1.5" style="84" customWidth="1"/>
    <col min="5895" max="5895" width="11.125" style="84" customWidth="1"/>
    <col min="5896" max="5898" width="9.25" style="84" customWidth="1"/>
    <col min="5899" max="5899" width="1.5" style="84" customWidth="1"/>
    <col min="5900" max="5900" width="11.125" style="84" customWidth="1"/>
    <col min="5901" max="5903" width="9.25" style="84" customWidth="1"/>
    <col min="5904" max="5904" width="1.5" style="84" customWidth="1"/>
    <col min="5905" max="5905" width="11.125" style="84" customWidth="1"/>
    <col min="5906" max="5908" width="9.25" style="84" customWidth="1"/>
    <col min="5909" max="6144" width="9" style="84"/>
    <col min="6145" max="6145" width="1.5" style="84" customWidth="1"/>
    <col min="6146" max="6146" width="11.125" style="84" customWidth="1"/>
    <col min="6147" max="6149" width="9.25" style="84" customWidth="1"/>
    <col min="6150" max="6150" width="1.5" style="84" customWidth="1"/>
    <col min="6151" max="6151" width="11.125" style="84" customWidth="1"/>
    <col min="6152" max="6154" width="9.25" style="84" customWidth="1"/>
    <col min="6155" max="6155" width="1.5" style="84" customWidth="1"/>
    <col min="6156" max="6156" width="11.125" style="84" customWidth="1"/>
    <col min="6157" max="6159" width="9.25" style="84" customWidth="1"/>
    <col min="6160" max="6160" width="1.5" style="84" customWidth="1"/>
    <col min="6161" max="6161" width="11.125" style="84" customWidth="1"/>
    <col min="6162" max="6164" width="9.25" style="84" customWidth="1"/>
    <col min="6165" max="6400" width="9" style="84"/>
    <col min="6401" max="6401" width="1.5" style="84" customWidth="1"/>
    <col min="6402" max="6402" width="11.125" style="84" customWidth="1"/>
    <col min="6403" max="6405" width="9.25" style="84" customWidth="1"/>
    <col min="6406" max="6406" width="1.5" style="84" customWidth="1"/>
    <col min="6407" max="6407" width="11.125" style="84" customWidth="1"/>
    <col min="6408" max="6410" width="9.25" style="84" customWidth="1"/>
    <col min="6411" max="6411" width="1.5" style="84" customWidth="1"/>
    <col min="6412" max="6412" width="11.125" style="84" customWidth="1"/>
    <col min="6413" max="6415" width="9.25" style="84" customWidth="1"/>
    <col min="6416" max="6416" width="1.5" style="84" customWidth="1"/>
    <col min="6417" max="6417" width="11.125" style="84" customWidth="1"/>
    <col min="6418" max="6420" width="9.25" style="84" customWidth="1"/>
    <col min="6421" max="6656" width="9" style="84"/>
    <col min="6657" max="6657" width="1.5" style="84" customWidth="1"/>
    <col min="6658" max="6658" width="11.125" style="84" customWidth="1"/>
    <col min="6659" max="6661" width="9.25" style="84" customWidth="1"/>
    <col min="6662" max="6662" width="1.5" style="84" customWidth="1"/>
    <col min="6663" max="6663" width="11.125" style="84" customWidth="1"/>
    <col min="6664" max="6666" width="9.25" style="84" customWidth="1"/>
    <col min="6667" max="6667" width="1.5" style="84" customWidth="1"/>
    <col min="6668" max="6668" width="11.125" style="84" customWidth="1"/>
    <col min="6669" max="6671" width="9.25" style="84" customWidth="1"/>
    <col min="6672" max="6672" width="1.5" style="84" customWidth="1"/>
    <col min="6673" max="6673" width="11.125" style="84" customWidth="1"/>
    <col min="6674" max="6676" width="9.25" style="84" customWidth="1"/>
    <col min="6677" max="6912" width="9" style="84"/>
    <col min="6913" max="6913" width="1.5" style="84" customWidth="1"/>
    <col min="6914" max="6914" width="11.125" style="84" customWidth="1"/>
    <col min="6915" max="6917" width="9.25" style="84" customWidth="1"/>
    <col min="6918" max="6918" width="1.5" style="84" customWidth="1"/>
    <col min="6919" max="6919" width="11.125" style="84" customWidth="1"/>
    <col min="6920" max="6922" width="9.25" style="84" customWidth="1"/>
    <col min="6923" max="6923" width="1.5" style="84" customWidth="1"/>
    <col min="6924" max="6924" width="11.125" style="84" customWidth="1"/>
    <col min="6925" max="6927" width="9.25" style="84" customWidth="1"/>
    <col min="6928" max="6928" width="1.5" style="84" customWidth="1"/>
    <col min="6929" max="6929" width="11.125" style="84" customWidth="1"/>
    <col min="6930" max="6932" width="9.25" style="84" customWidth="1"/>
    <col min="6933" max="7168" width="9" style="84"/>
    <col min="7169" max="7169" width="1.5" style="84" customWidth="1"/>
    <col min="7170" max="7170" width="11.125" style="84" customWidth="1"/>
    <col min="7171" max="7173" width="9.25" style="84" customWidth="1"/>
    <col min="7174" max="7174" width="1.5" style="84" customWidth="1"/>
    <col min="7175" max="7175" width="11.125" style="84" customWidth="1"/>
    <col min="7176" max="7178" width="9.25" style="84" customWidth="1"/>
    <col min="7179" max="7179" width="1.5" style="84" customWidth="1"/>
    <col min="7180" max="7180" width="11.125" style="84" customWidth="1"/>
    <col min="7181" max="7183" width="9.25" style="84" customWidth="1"/>
    <col min="7184" max="7184" width="1.5" style="84" customWidth="1"/>
    <col min="7185" max="7185" width="11.125" style="84" customWidth="1"/>
    <col min="7186" max="7188" width="9.25" style="84" customWidth="1"/>
    <col min="7189" max="7424" width="9" style="84"/>
    <col min="7425" max="7425" width="1.5" style="84" customWidth="1"/>
    <col min="7426" max="7426" width="11.125" style="84" customWidth="1"/>
    <col min="7427" max="7429" width="9.25" style="84" customWidth="1"/>
    <col min="7430" max="7430" width="1.5" style="84" customWidth="1"/>
    <col min="7431" max="7431" width="11.125" style="84" customWidth="1"/>
    <col min="7432" max="7434" width="9.25" style="84" customWidth="1"/>
    <col min="7435" max="7435" width="1.5" style="84" customWidth="1"/>
    <col min="7436" max="7436" width="11.125" style="84" customWidth="1"/>
    <col min="7437" max="7439" width="9.25" style="84" customWidth="1"/>
    <col min="7440" max="7440" width="1.5" style="84" customWidth="1"/>
    <col min="7441" max="7441" width="11.125" style="84" customWidth="1"/>
    <col min="7442" max="7444" width="9.25" style="84" customWidth="1"/>
    <col min="7445" max="7680" width="9" style="84"/>
    <col min="7681" max="7681" width="1.5" style="84" customWidth="1"/>
    <col min="7682" max="7682" width="11.125" style="84" customWidth="1"/>
    <col min="7683" max="7685" width="9.25" style="84" customWidth="1"/>
    <col min="7686" max="7686" width="1.5" style="84" customWidth="1"/>
    <col min="7687" max="7687" width="11.125" style="84" customWidth="1"/>
    <col min="7688" max="7690" width="9.25" style="84" customWidth="1"/>
    <col min="7691" max="7691" width="1.5" style="84" customWidth="1"/>
    <col min="7692" max="7692" width="11.125" style="84" customWidth="1"/>
    <col min="7693" max="7695" width="9.25" style="84" customWidth="1"/>
    <col min="7696" max="7696" width="1.5" style="84" customWidth="1"/>
    <col min="7697" max="7697" width="11.125" style="84" customWidth="1"/>
    <col min="7698" max="7700" width="9.25" style="84" customWidth="1"/>
    <col min="7701" max="7936" width="9" style="84"/>
    <col min="7937" max="7937" width="1.5" style="84" customWidth="1"/>
    <col min="7938" max="7938" width="11.125" style="84" customWidth="1"/>
    <col min="7939" max="7941" width="9.25" style="84" customWidth="1"/>
    <col min="7942" max="7942" width="1.5" style="84" customWidth="1"/>
    <col min="7943" max="7943" width="11.125" style="84" customWidth="1"/>
    <col min="7944" max="7946" width="9.25" style="84" customWidth="1"/>
    <col min="7947" max="7947" width="1.5" style="84" customWidth="1"/>
    <col min="7948" max="7948" width="11.125" style="84" customWidth="1"/>
    <col min="7949" max="7951" width="9.25" style="84" customWidth="1"/>
    <col min="7952" max="7952" width="1.5" style="84" customWidth="1"/>
    <col min="7953" max="7953" width="11.125" style="84" customWidth="1"/>
    <col min="7954" max="7956" width="9.25" style="84" customWidth="1"/>
    <col min="7957" max="8192" width="9" style="84"/>
    <col min="8193" max="8193" width="1.5" style="84" customWidth="1"/>
    <col min="8194" max="8194" width="11.125" style="84" customWidth="1"/>
    <col min="8195" max="8197" width="9.25" style="84" customWidth="1"/>
    <col min="8198" max="8198" width="1.5" style="84" customWidth="1"/>
    <col min="8199" max="8199" width="11.125" style="84" customWidth="1"/>
    <col min="8200" max="8202" width="9.25" style="84" customWidth="1"/>
    <col min="8203" max="8203" width="1.5" style="84" customWidth="1"/>
    <col min="8204" max="8204" width="11.125" style="84" customWidth="1"/>
    <col min="8205" max="8207" width="9.25" style="84" customWidth="1"/>
    <col min="8208" max="8208" width="1.5" style="84" customWidth="1"/>
    <col min="8209" max="8209" width="11.125" style="84" customWidth="1"/>
    <col min="8210" max="8212" width="9.25" style="84" customWidth="1"/>
    <col min="8213" max="8448" width="9" style="84"/>
    <col min="8449" max="8449" width="1.5" style="84" customWidth="1"/>
    <col min="8450" max="8450" width="11.125" style="84" customWidth="1"/>
    <col min="8451" max="8453" width="9.25" style="84" customWidth="1"/>
    <col min="8454" max="8454" width="1.5" style="84" customWidth="1"/>
    <col min="8455" max="8455" width="11.125" style="84" customWidth="1"/>
    <col min="8456" max="8458" width="9.25" style="84" customWidth="1"/>
    <col min="8459" max="8459" width="1.5" style="84" customWidth="1"/>
    <col min="8460" max="8460" width="11.125" style="84" customWidth="1"/>
    <col min="8461" max="8463" width="9.25" style="84" customWidth="1"/>
    <col min="8464" max="8464" width="1.5" style="84" customWidth="1"/>
    <col min="8465" max="8465" width="11.125" style="84" customWidth="1"/>
    <col min="8466" max="8468" width="9.25" style="84" customWidth="1"/>
    <col min="8469" max="8704" width="9" style="84"/>
    <col min="8705" max="8705" width="1.5" style="84" customWidth="1"/>
    <col min="8706" max="8706" width="11.125" style="84" customWidth="1"/>
    <col min="8707" max="8709" width="9.25" style="84" customWidth="1"/>
    <col min="8710" max="8710" width="1.5" style="84" customWidth="1"/>
    <col min="8711" max="8711" width="11.125" style="84" customWidth="1"/>
    <col min="8712" max="8714" width="9.25" style="84" customWidth="1"/>
    <col min="8715" max="8715" width="1.5" style="84" customWidth="1"/>
    <col min="8716" max="8716" width="11.125" style="84" customWidth="1"/>
    <col min="8717" max="8719" width="9.25" style="84" customWidth="1"/>
    <col min="8720" max="8720" width="1.5" style="84" customWidth="1"/>
    <col min="8721" max="8721" width="11.125" style="84" customWidth="1"/>
    <col min="8722" max="8724" width="9.25" style="84" customWidth="1"/>
    <col min="8725" max="8960" width="9" style="84"/>
    <col min="8961" max="8961" width="1.5" style="84" customWidth="1"/>
    <col min="8962" max="8962" width="11.125" style="84" customWidth="1"/>
    <col min="8963" max="8965" width="9.25" style="84" customWidth="1"/>
    <col min="8966" max="8966" width="1.5" style="84" customWidth="1"/>
    <col min="8967" max="8967" width="11.125" style="84" customWidth="1"/>
    <col min="8968" max="8970" width="9.25" style="84" customWidth="1"/>
    <col min="8971" max="8971" width="1.5" style="84" customWidth="1"/>
    <col min="8972" max="8972" width="11.125" style="84" customWidth="1"/>
    <col min="8973" max="8975" width="9.25" style="84" customWidth="1"/>
    <col min="8976" max="8976" width="1.5" style="84" customWidth="1"/>
    <col min="8977" max="8977" width="11.125" style="84" customWidth="1"/>
    <col min="8978" max="8980" width="9.25" style="84" customWidth="1"/>
    <col min="8981" max="9216" width="9" style="84"/>
    <col min="9217" max="9217" width="1.5" style="84" customWidth="1"/>
    <col min="9218" max="9218" width="11.125" style="84" customWidth="1"/>
    <col min="9219" max="9221" width="9.25" style="84" customWidth="1"/>
    <col min="9222" max="9222" width="1.5" style="84" customWidth="1"/>
    <col min="9223" max="9223" width="11.125" style="84" customWidth="1"/>
    <col min="9224" max="9226" width="9.25" style="84" customWidth="1"/>
    <col min="9227" max="9227" width="1.5" style="84" customWidth="1"/>
    <col min="9228" max="9228" width="11.125" style="84" customWidth="1"/>
    <col min="9229" max="9231" width="9.25" style="84" customWidth="1"/>
    <col min="9232" max="9232" width="1.5" style="84" customWidth="1"/>
    <col min="9233" max="9233" width="11.125" style="84" customWidth="1"/>
    <col min="9234" max="9236" width="9.25" style="84" customWidth="1"/>
    <col min="9237" max="9472" width="9" style="84"/>
    <col min="9473" max="9473" width="1.5" style="84" customWidth="1"/>
    <col min="9474" max="9474" width="11.125" style="84" customWidth="1"/>
    <col min="9475" max="9477" width="9.25" style="84" customWidth="1"/>
    <col min="9478" max="9478" width="1.5" style="84" customWidth="1"/>
    <col min="9479" max="9479" width="11.125" style="84" customWidth="1"/>
    <col min="9480" max="9482" width="9.25" style="84" customWidth="1"/>
    <col min="9483" max="9483" width="1.5" style="84" customWidth="1"/>
    <col min="9484" max="9484" width="11.125" style="84" customWidth="1"/>
    <col min="9485" max="9487" width="9.25" style="84" customWidth="1"/>
    <col min="9488" max="9488" width="1.5" style="84" customWidth="1"/>
    <col min="9489" max="9489" width="11.125" style="84" customWidth="1"/>
    <col min="9490" max="9492" width="9.25" style="84" customWidth="1"/>
    <col min="9493" max="9728" width="9" style="84"/>
    <col min="9729" max="9729" width="1.5" style="84" customWidth="1"/>
    <col min="9730" max="9730" width="11.125" style="84" customWidth="1"/>
    <col min="9731" max="9733" width="9.25" style="84" customWidth="1"/>
    <col min="9734" max="9734" width="1.5" style="84" customWidth="1"/>
    <col min="9735" max="9735" width="11.125" style="84" customWidth="1"/>
    <col min="9736" max="9738" width="9.25" style="84" customWidth="1"/>
    <col min="9739" max="9739" width="1.5" style="84" customWidth="1"/>
    <col min="9740" max="9740" width="11.125" style="84" customWidth="1"/>
    <col min="9741" max="9743" width="9.25" style="84" customWidth="1"/>
    <col min="9744" max="9744" width="1.5" style="84" customWidth="1"/>
    <col min="9745" max="9745" width="11.125" style="84" customWidth="1"/>
    <col min="9746" max="9748" width="9.25" style="84" customWidth="1"/>
    <col min="9749" max="9984" width="9" style="84"/>
    <col min="9985" max="9985" width="1.5" style="84" customWidth="1"/>
    <col min="9986" max="9986" width="11.125" style="84" customWidth="1"/>
    <col min="9987" max="9989" width="9.25" style="84" customWidth="1"/>
    <col min="9990" max="9990" width="1.5" style="84" customWidth="1"/>
    <col min="9991" max="9991" width="11.125" style="84" customWidth="1"/>
    <col min="9992" max="9994" width="9.25" style="84" customWidth="1"/>
    <col min="9995" max="9995" width="1.5" style="84" customWidth="1"/>
    <col min="9996" max="9996" width="11.125" style="84" customWidth="1"/>
    <col min="9997" max="9999" width="9.25" style="84" customWidth="1"/>
    <col min="10000" max="10000" width="1.5" style="84" customWidth="1"/>
    <col min="10001" max="10001" width="11.125" style="84" customWidth="1"/>
    <col min="10002" max="10004" width="9.25" style="84" customWidth="1"/>
    <col min="10005" max="10240" width="9" style="84"/>
    <col min="10241" max="10241" width="1.5" style="84" customWidth="1"/>
    <col min="10242" max="10242" width="11.125" style="84" customWidth="1"/>
    <col min="10243" max="10245" width="9.25" style="84" customWidth="1"/>
    <col min="10246" max="10246" width="1.5" style="84" customWidth="1"/>
    <col min="10247" max="10247" width="11.125" style="84" customWidth="1"/>
    <col min="10248" max="10250" width="9.25" style="84" customWidth="1"/>
    <col min="10251" max="10251" width="1.5" style="84" customWidth="1"/>
    <col min="10252" max="10252" width="11.125" style="84" customWidth="1"/>
    <col min="10253" max="10255" width="9.25" style="84" customWidth="1"/>
    <col min="10256" max="10256" width="1.5" style="84" customWidth="1"/>
    <col min="10257" max="10257" width="11.125" style="84" customWidth="1"/>
    <col min="10258" max="10260" width="9.25" style="84" customWidth="1"/>
    <col min="10261" max="10496" width="9" style="84"/>
    <col min="10497" max="10497" width="1.5" style="84" customWidth="1"/>
    <col min="10498" max="10498" width="11.125" style="84" customWidth="1"/>
    <col min="10499" max="10501" width="9.25" style="84" customWidth="1"/>
    <col min="10502" max="10502" width="1.5" style="84" customWidth="1"/>
    <col min="10503" max="10503" width="11.125" style="84" customWidth="1"/>
    <col min="10504" max="10506" width="9.25" style="84" customWidth="1"/>
    <col min="10507" max="10507" width="1.5" style="84" customWidth="1"/>
    <col min="10508" max="10508" width="11.125" style="84" customWidth="1"/>
    <col min="10509" max="10511" width="9.25" style="84" customWidth="1"/>
    <col min="10512" max="10512" width="1.5" style="84" customWidth="1"/>
    <col min="10513" max="10513" width="11.125" style="84" customWidth="1"/>
    <col min="10514" max="10516" width="9.25" style="84" customWidth="1"/>
    <col min="10517" max="10752" width="9" style="84"/>
    <col min="10753" max="10753" width="1.5" style="84" customWidth="1"/>
    <col min="10754" max="10754" width="11.125" style="84" customWidth="1"/>
    <col min="10755" max="10757" width="9.25" style="84" customWidth="1"/>
    <col min="10758" max="10758" width="1.5" style="84" customWidth="1"/>
    <col min="10759" max="10759" width="11.125" style="84" customWidth="1"/>
    <col min="10760" max="10762" width="9.25" style="84" customWidth="1"/>
    <col min="10763" max="10763" width="1.5" style="84" customWidth="1"/>
    <col min="10764" max="10764" width="11.125" style="84" customWidth="1"/>
    <col min="10765" max="10767" width="9.25" style="84" customWidth="1"/>
    <col min="10768" max="10768" width="1.5" style="84" customWidth="1"/>
    <col min="10769" max="10769" width="11.125" style="84" customWidth="1"/>
    <col min="10770" max="10772" width="9.25" style="84" customWidth="1"/>
    <col min="10773" max="11008" width="9" style="84"/>
    <col min="11009" max="11009" width="1.5" style="84" customWidth="1"/>
    <col min="11010" max="11010" width="11.125" style="84" customWidth="1"/>
    <col min="11011" max="11013" width="9.25" style="84" customWidth="1"/>
    <col min="11014" max="11014" width="1.5" style="84" customWidth="1"/>
    <col min="11015" max="11015" width="11.125" style="84" customWidth="1"/>
    <col min="11016" max="11018" width="9.25" style="84" customWidth="1"/>
    <col min="11019" max="11019" width="1.5" style="84" customWidth="1"/>
    <col min="11020" max="11020" width="11.125" style="84" customWidth="1"/>
    <col min="11021" max="11023" width="9.25" style="84" customWidth="1"/>
    <col min="11024" max="11024" width="1.5" style="84" customWidth="1"/>
    <col min="11025" max="11025" width="11.125" style="84" customWidth="1"/>
    <col min="11026" max="11028" width="9.25" style="84" customWidth="1"/>
    <col min="11029" max="11264" width="9" style="84"/>
    <col min="11265" max="11265" width="1.5" style="84" customWidth="1"/>
    <col min="11266" max="11266" width="11.125" style="84" customWidth="1"/>
    <col min="11267" max="11269" width="9.25" style="84" customWidth="1"/>
    <col min="11270" max="11270" width="1.5" style="84" customWidth="1"/>
    <col min="11271" max="11271" width="11.125" style="84" customWidth="1"/>
    <col min="11272" max="11274" width="9.25" style="84" customWidth="1"/>
    <col min="11275" max="11275" width="1.5" style="84" customWidth="1"/>
    <col min="11276" max="11276" width="11.125" style="84" customWidth="1"/>
    <col min="11277" max="11279" width="9.25" style="84" customWidth="1"/>
    <col min="11280" max="11280" width="1.5" style="84" customWidth="1"/>
    <col min="11281" max="11281" width="11.125" style="84" customWidth="1"/>
    <col min="11282" max="11284" width="9.25" style="84" customWidth="1"/>
    <col min="11285" max="11520" width="9" style="84"/>
    <col min="11521" max="11521" width="1.5" style="84" customWidth="1"/>
    <col min="11522" max="11522" width="11.125" style="84" customWidth="1"/>
    <col min="11523" max="11525" width="9.25" style="84" customWidth="1"/>
    <col min="11526" max="11526" width="1.5" style="84" customWidth="1"/>
    <col min="11527" max="11527" width="11.125" style="84" customWidth="1"/>
    <col min="11528" max="11530" width="9.25" style="84" customWidth="1"/>
    <col min="11531" max="11531" width="1.5" style="84" customWidth="1"/>
    <col min="11532" max="11532" width="11.125" style="84" customWidth="1"/>
    <col min="11533" max="11535" width="9.25" style="84" customWidth="1"/>
    <col min="11536" max="11536" width="1.5" style="84" customWidth="1"/>
    <col min="11537" max="11537" width="11.125" style="84" customWidth="1"/>
    <col min="11538" max="11540" width="9.25" style="84" customWidth="1"/>
    <col min="11541" max="11776" width="9" style="84"/>
    <col min="11777" max="11777" width="1.5" style="84" customWidth="1"/>
    <col min="11778" max="11778" width="11.125" style="84" customWidth="1"/>
    <col min="11779" max="11781" width="9.25" style="84" customWidth="1"/>
    <col min="11782" max="11782" width="1.5" style="84" customWidth="1"/>
    <col min="11783" max="11783" width="11.125" style="84" customWidth="1"/>
    <col min="11784" max="11786" width="9.25" style="84" customWidth="1"/>
    <col min="11787" max="11787" width="1.5" style="84" customWidth="1"/>
    <col min="11788" max="11788" width="11.125" style="84" customWidth="1"/>
    <col min="11789" max="11791" width="9.25" style="84" customWidth="1"/>
    <col min="11792" max="11792" width="1.5" style="84" customWidth="1"/>
    <col min="11793" max="11793" width="11.125" style="84" customWidth="1"/>
    <col min="11794" max="11796" width="9.25" style="84" customWidth="1"/>
    <col min="11797" max="12032" width="9" style="84"/>
    <col min="12033" max="12033" width="1.5" style="84" customWidth="1"/>
    <col min="12034" max="12034" width="11.125" style="84" customWidth="1"/>
    <col min="12035" max="12037" width="9.25" style="84" customWidth="1"/>
    <col min="12038" max="12038" width="1.5" style="84" customWidth="1"/>
    <col min="12039" max="12039" width="11.125" style="84" customWidth="1"/>
    <col min="12040" max="12042" width="9.25" style="84" customWidth="1"/>
    <col min="12043" max="12043" width="1.5" style="84" customWidth="1"/>
    <col min="12044" max="12044" width="11.125" style="84" customWidth="1"/>
    <col min="12045" max="12047" width="9.25" style="84" customWidth="1"/>
    <col min="12048" max="12048" width="1.5" style="84" customWidth="1"/>
    <col min="12049" max="12049" width="11.125" style="84" customWidth="1"/>
    <col min="12050" max="12052" width="9.25" style="84" customWidth="1"/>
    <col min="12053" max="12288" width="9" style="84"/>
    <col min="12289" max="12289" width="1.5" style="84" customWidth="1"/>
    <col min="12290" max="12290" width="11.125" style="84" customWidth="1"/>
    <col min="12291" max="12293" width="9.25" style="84" customWidth="1"/>
    <col min="12294" max="12294" width="1.5" style="84" customWidth="1"/>
    <col min="12295" max="12295" width="11.125" style="84" customWidth="1"/>
    <col min="12296" max="12298" width="9.25" style="84" customWidth="1"/>
    <col min="12299" max="12299" width="1.5" style="84" customWidth="1"/>
    <col min="12300" max="12300" width="11.125" style="84" customWidth="1"/>
    <col min="12301" max="12303" width="9.25" style="84" customWidth="1"/>
    <col min="12304" max="12304" width="1.5" style="84" customWidth="1"/>
    <col min="12305" max="12305" width="11.125" style="84" customWidth="1"/>
    <col min="12306" max="12308" width="9.25" style="84" customWidth="1"/>
    <col min="12309" max="12544" width="9" style="84"/>
    <col min="12545" max="12545" width="1.5" style="84" customWidth="1"/>
    <col min="12546" max="12546" width="11.125" style="84" customWidth="1"/>
    <col min="12547" max="12549" width="9.25" style="84" customWidth="1"/>
    <col min="12550" max="12550" width="1.5" style="84" customWidth="1"/>
    <col min="12551" max="12551" width="11.125" style="84" customWidth="1"/>
    <col min="12552" max="12554" width="9.25" style="84" customWidth="1"/>
    <col min="12555" max="12555" width="1.5" style="84" customWidth="1"/>
    <col min="12556" max="12556" width="11.125" style="84" customWidth="1"/>
    <col min="12557" max="12559" width="9.25" style="84" customWidth="1"/>
    <col min="12560" max="12560" width="1.5" style="84" customWidth="1"/>
    <col min="12561" max="12561" width="11.125" style="84" customWidth="1"/>
    <col min="12562" max="12564" width="9.25" style="84" customWidth="1"/>
    <col min="12565" max="12800" width="9" style="84"/>
    <col min="12801" max="12801" width="1.5" style="84" customWidth="1"/>
    <col min="12802" max="12802" width="11.125" style="84" customWidth="1"/>
    <col min="12803" max="12805" width="9.25" style="84" customWidth="1"/>
    <col min="12806" max="12806" width="1.5" style="84" customWidth="1"/>
    <col min="12807" max="12807" width="11.125" style="84" customWidth="1"/>
    <col min="12808" max="12810" width="9.25" style="84" customWidth="1"/>
    <col min="12811" max="12811" width="1.5" style="84" customWidth="1"/>
    <col min="12812" max="12812" width="11.125" style="84" customWidth="1"/>
    <col min="12813" max="12815" width="9.25" style="84" customWidth="1"/>
    <col min="12816" max="12816" width="1.5" style="84" customWidth="1"/>
    <col min="12817" max="12817" width="11.125" style="84" customWidth="1"/>
    <col min="12818" max="12820" width="9.25" style="84" customWidth="1"/>
    <col min="12821" max="13056" width="9" style="84"/>
    <col min="13057" max="13057" width="1.5" style="84" customWidth="1"/>
    <col min="13058" max="13058" width="11.125" style="84" customWidth="1"/>
    <col min="13059" max="13061" width="9.25" style="84" customWidth="1"/>
    <col min="13062" max="13062" width="1.5" style="84" customWidth="1"/>
    <col min="13063" max="13063" width="11.125" style="84" customWidth="1"/>
    <col min="13064" max="13066" width="9.25" style="84" customWidth="1"/>
    <col min="13067" max="13067" width="1.5" style="84" customWidth="1"/>
    <col min="13068" max="13068" width="11.125" style="84" customWidth="1"/>
    <col min="13069" max="13071" width="9.25" style="84" customWidth="1"/>
    <col min="13072" max="13072" width="1.5" style="84" customWidth="1"/>
    <col min="13073" max="13073" width="11.125" style="84" customWidth="1"/>
    <col min="13074" max="13076" width="9.25" style="84" customWidth="1"/>
    <col min="13077" max="13312" width="9" style="84"/>
    <col min="13313" max="13313" width="1.5" style="84" customWidth="1"/>
    <col min="13314" max="13314" width="11.125" style="84" customWidth="1"/>
    <col min="13315" max="13317" width="9.25" style="84" customWidth="1"/>
    <col min="13318" max="13318" width="1.5" style="84" customWidth="1"/>
    <col min="13319" max="13319" width="11.125" style="84" customWidth="1"/>
    <col min="13320" max="13322" width="9.25" style="84" customWidth="1"/>
    <col min="13323" max="13323" width="1.5" style="84" customWidth="1"/>
    <col min="13324" max="13324" width="11.125" style="84" customWidth="1"/>
    <col min="13325" max="13327" width="9.25" style="84" customWidth="1"/>
    <col min="13328" max="13328" width="1.5" style="84" customWidth="1"/>
    <col min="13329" max="13329" width="11.125" style="84" customWidth="1"/>
    <col min="13330" max="13332" width="9.25" style="84" customWidth="1"/>
    <col min="13333" max="13568" width="9" style="84"/>
    <col min="13569" max="13569" width="1.5" style="84" customWidth="1"/>
    <col min="13570" max="13570" width="11.125" style="84" customWidth="1"/>
    <col min="13571" max="13573" width="9.25" style="84" customWidth="1"/>
    <col min="13574" max="13574" width="1.5" style="84" customWidth="1"/>
    <col min="13575" max="13575" width="11.125" style="84" customWidth="1"/>
    <col min="13576" max="13578" width="9.25" style="84" customWidth="1"/>
    <col min="13579" max="13579" width="1.5" style="84" customWidth="1"/>
    <col min="13580" max="13580" width="11.125" style="84" customWidth="1"/>
    <col min="13581" max="13583" width="9.25" style="84" customWidth="1"/>
    <col min="13584" max="13584" width="1.5" style="84" customWidth="1"/>
    <col min="13585" max="13585" width="11.125" style="84" customWidth="1"/>
    <col min="13586" max="13588" width="9.25" style="84" customWidth="1"/>
    <col min="13589" max="13824" width="9" style="84"/>
    <col min="13825" max="13825" width="1.5" style="84" customWidth="1"/>
    <col min="13826" max="13826" width="11.125" style="84" customWidth="1"/>
    <col min="13827" max="13829" width="9.25" style="84" customWidth="1"/>
    <col min="13830" max="13830" width="1.5" style="84" customWidth="1"/>
    <col min="13831" max="13831" width="11.125" style="84" customWidth="1"/>
    <col min="13832" max="13834" width="9.25" style="84" customWidth="1"/>
    <col min="13835" max="13835" width="1.5" style="84" customWidth="1"/>
    <col min="13836" max="13836" width="11.125" style="84" customWidth="1"/>
    <col min="13837" max="13839" width="9.25" style="84" customWidth="1"/>
    <col min="13840" max="13840" width="1.5" style="84" customWidth="1"/>
    <col min="13841" max="13841" width="11.125" style="84" customWidth="1"/>
    <col min="13842" max="13844" width="9.25" style="84" customWidth="1"/>
    <col min="13845" max="14080" width="9" style="84"/>
    <col min="14081" max="14081" width="1.5" style="84" customWidth="1"/>
    <col min="14082" max="14082" width="11.125" style="84" customWidth="1"/>
    <col min="14083" max="14085" width="9.25" style="84" customWidth="1"/>
    <col min="14086" max="14086" width="1.5" style="84" customWidth="1"/>
    <col min="14087" max="14087" width="11.125" style="84" customWidth="1"/>
    <col min="14088" max="14090" width="9.25" style="84" customWidth="1"/>
    <col min="14091" max="14091" width="1.5" style="84" customWidth="1"/>
    <col min="14092" max="14092" width="11.125" style="84" customWidth="1"/>
    <col min="14093" max="14095" width="9.25" style="84" customWidth="1"/>
    <col min="14096" max="14096" width="1.5" style="84" customWidth="1"/>
    <col min="14097" max="14097" width="11.125" style="84" customWidth="1"/>
    <col min="14098" max="14100" width="9.25" style="84" customWidth="1"/>
    <col min="14101" max="14336" width="9" style="84"/>
    <col min="14337" max="14337" width="1.5" style="84" customWidth="1"/>
    <col min="14338" max="14338" width="11.125" style="84" customWidth="1"/>
    <col min="14339" max="14341" width="9.25" style="84" customWidth="1"/>
    <col min="14342" max="14342" width="1.5" style="84" customWidth="1"/>
    <col min="14343" max="14343" width="11.125" style="84" customWidth="1"/>
    <col min="14344" max="14346" width="9.25" style="84" customWidth="1"/>
    <col min="14347" max="14347" width="1.5" style="84" customWidth="1"/>
    <col min="14348" max="14348" width="11.125" style="84" customWidth="1"/>
    <col min="14349" max="14351" width="9.25" style="84" customWidth="1"/>
    <col min="14352" max="14352" width="1.5" style="84" customWidth="1"/>
    <col min="14353" max="14353" width="11.125" style="84" customWidth="1"/>
    <col min="14354" max="14356" width="9.25" style="84" customWidth="1"/>
    <col min="14357" max="14592" width="9" style="84"/>
    <col min="14593" max="14593" width="1.5" style="84" customWidth="1"/>
    <col min="14594" max="14594" width="11.125" style="84" customWidth="1"/>
    <col min="14595" max="14597" width="9.25" style="84" customWidth="1"/>
    <col min="14598" max="14598" width="1.5" style="84" customWidth="1"/>
    <col min="14599" max="14599" width="11.125" style="84" customWidth="1"/>
    <col min="14600" max="14602" width="9.25" style="84" customWidth="1"/>
    <col min="14603" max="14603" width="1.5" style="84" customWidth="1"/>
    <col min="14604" max="14604" width="11.125" style="84" customWidth="1"/>
    <col min="14605" max="14607" width="9.25" style="84" customWidth="1"/>
    <col min="14608" max="14608" width="1.5" style="84" customWidth="1"/>
    <col min="14609" max="14609" width="11.125" style="84" customWidth="1"/>
    <col min="14610" max="14612" width="9.25" style="84" customWidth="1"/>
    <col min="14613" max="14848" width="9" style="84"/>
    <col min="14849" max="14849" width="1.5" style="84" customWidth="1"/>
    <col min="14850" max="14850" width="11.125" style="84" customWidth="1"/>
    <col min="14851" max="14853" width="9.25" style="84" customWidth="1"/>
    <col min="14854" max="14854" width="1.5" style="84" customWidth="1"/>
    <col min="14855" max="14855" width="11.125" style="84" customWidth="1"/>
    <col min="14856" max="14858" width="9.25" style="84" customWidth="1"/>
    <col min="14859" max="14859" width="1.5" style="84" customWidth="1"/>
    <col min="14860" max="14860" width="11.125" style="84" customWidth="1"/>
    <col min="14861" max="14863" width="9.25" style="84" customWidth="1"/>
    <col min="14864" max="14864" width="1.5" style="84" customWidth="1"/>
    <col min="14865" max="14865" width="11.125" style="84" customWidth="1"/>
    <col min="14866" max="14868" width="9.25" style="84" customWidth="1"/>
    <col min="14869" max="15104" width="9" style="84"/>
    <col min="15105" max="15105" width="1.5" style="84" customWidth="1"/>
    <col min="15106" max="15106" width="11.125" style="84" customWidth="1"/>
    <col min="15107" max="15109" width="9.25" style="84" customWidth="1"/>
    <col min="15110" max="15110" width="1.5" style="84" customWidth="1"/>
    <col min="15111" max="15111" width="11.125" style="84" customWidth="1"/>
    <col min="15112" max="15114" width="9.25" style="84" customWidth="1"/>
    <col min="15115" max="15115" width="1.5" style="84" customWidth="1"/>
    <col min="15116" max="15116" width="11.125" style="84" customWidth="1"/>
    <col min="15117" max="15119" width="9.25" style="84" customWidth="1"/>
    <col min="15120" max="15120" width="1.5" style="84" customWidth="1"/>
    <col min="15121" max="15121" width="11.125" style="84" customWidth="1"/>
    <col min="15122" max="15124" width="9.25" style="84" customWidth="1"/>
    <col min="15125" max="15360" width="9" style="84"/>
    <col min="15361" max="15361" width="1.5" style="84" customWidth="1"/>
    <col min="15362" max="15362" width="11.125" style="84" customWidth="1"/>
    <col min="15363" max="15365" width="9.25" style="84" customWidth="1"/>
    <col min="15366" max="15366" width="1.5" style="84" customWidth="1"/>
    <col min="15367" max="15367" width="11.125" style="84" customWidth="1"/>
    <col min="15368" max="15370" width="9.25" style="84" customWidth="1"/>
    <col min="15371" max="15371" width="1.5" style="84" customWidth="1"/>
    <col min="15372" max="15372" width="11.125" style="84" customWidth="1"/>
    <col min="15373" max="15375" width="9.25" style="84" customWidth="1"/>
    <col min="15376" max="15376" width="1.5" style="84" customWidth="1"/>
    <col min="15377" max="15377" width="11.125" style="84" customWidth="1"/>
    <col min="15378" max="15380" width="9.25" style="84" customWidth="1"/>
    <col min="15381" max="15616" width="9" style="84"/>
    <col min="15617" max="15617" width="1.5" style="84" customWidth="1"/>
    <col min="15618" max="15618" width="11.125" style="84" customWidth="1"/>
    <col min="15619" max="15621" width="9.25" style="84" customWidth="1"/>
    <col min="15622" max="15622" width="1.5" style="84" customWidth="1"/>
    <col min="15623" max="15623" width="11.125" style="84" customWidth="1"/>
    <col min="15624" max="15626" width="9.25" style="84" customWidth="1"/>
    <col min="15627" max="15627" width="1.5" style="84" customWidth="1"/>
    <col min="15628" max="15628" width="11.125" style="84" customWidth="1"/>
    <col min="15629" max="15631" width="9.25" style="84" customWidth="1"/>
    <col min="15632" max="15632" width="1.5" style="84" customWidth="1"/>
    <col min="15633" max="15633" width="11.125" style="84" customWidth="1"/>
    <col min="15634" max="15636" width="9.25" style="84" customWidth="1"/>
    <col min="15637" max="15872" width="9" style="84"/>
    <col min="15873" max="15873" width="1.5" style="84" customWidth="1"/>
    <col min="15874" max="15874" width="11.125" style="84" customWidth="1"/>
    <col min="15875" max="15877" width="9.25" style="84" customWidth="1"/>
    <col min="15878" max="15878" width="1.5" style="84" customWidth="1"/>
    <col min="15879" max="15879" width="11.125" style="84" customWidth="1"/>
    <col min="15880" max="15882" width="9.25" style="84" customWidth="1"/>
    <col min="15883" max="15883" width="1.5" style="84" customWidth="1"/>
    <col min="15884" max="15884" width="11.125" style="84" customWidth="1"/>
    <col min="15885" max="15887" width="9.25" style="84" customWidth="1"/>
    <col min="15888" max="15888" width="1.5" style="84" customWidth="1"/>
    <col min="15889" max="15889" width="11.125" style="84" customWidth="1"/>
    <col min="15890" max="15892" width="9.25" style="84" customWidth="1"/>
    <col min="15893" max="16128" width="9" style="84"/>
    <col min="16129" max="16129" width="1.5" style="84" customWidth="1"/>
    <col min="16130" max="16130" width="11.125" style="84" customWidth="1"/>
    <col min="16131" max="16133" width="9.25" style="84" customWidth="1"/>
    <col min="16134" max="16134" width="1.5" style="84" customWidth="1"/>
    <col min="16135" max="16135" width="11.125" style="84" customWidth="1"/>
    <col min="16136" max="16138" width="9.25" style="84" customWidth="1"/>
    <col min="16139" max="16139" width="1.5" style="84" customWidth="1"/>
    <col min="16140" max="16140" width="11.125" style="84" customWidth="1"/>
    <col min="16141" max="16143" width="9.25" style="84" customWidth="1"/>
    <col min="16144" max="16144" width="1.5" style="84" customWidth="1"/>
    <col min="16145" max="16145" width="11.125" style="84" customWidth="1"/>
    <col min="16146" max="16148" width="9.25" style="84" customWidth="1"/>
    <col min="16149" max="16384" width="9" style="84"/>
  </cols>
  <sheetData>
    <row r="1" spans="1:24" ht="22.5" customHeight="1">
      <c r="A1" s="799" t="s">
        <v>129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</row>
    <row r="2" spans="1:24" ht="22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4" ht="16.5" customHeight="1">
      <c r="A3" s="800" t="s">
        <v>130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</row>
    <row r="4" spans="1:24" ht="16.5" customHeight="1" thickBot="1">
      <c r="A4" s="801" t="s">
        <v>131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1"/>
      <c r="Q4" s="801"/>
      <c r="R4" s="801"/>
      <c r="S4" s="801"/>
      <c r="T4" s="801"/>
    </row>
    <row r="5" spans="1:24" s="89" customFormat="1" ht="26.25" customHeight="1">
      <c r="A5" s="802" t="s">
        <v>132</v>
      </c>
      <c r="B5" s="803"/>
      <c r="C5" s="86" t="s">
        <v>133</v>
      </c>
      <c r="D5" s="86" t="s">
        <v>7</v>
      </c>
      <c r="E5" s="86" t="s">
        <v>8</v>
      </c>
      <c r="F5" s="804" t="s">
        <v>132</v>
      </c>
      <c r="G5" s="804"/>
      <c r="H5" s="86" t="s">
        <v>133</v>
      </c>
      <c r="I5" s="86" t="s">
        <v>7</v>
      </c>
      <c r="J5" s="87" t="s">
        <v>8</v>
      </c>
      <c r="K5" s="805" t="s">
        <v>132</v>
      </c>
      <c r="L5" s="804"/>
      <c r="M5" s="86" t="s">
        <v>133</v>
      </c>
      <c r="N5" s="86" t="s">
        <v>7</v>
      </c>
      <c r="O5" s="86" t="s">
        <v>8</v>
      </c>
      <c r="P5" s="804" t="s">
        <v>132</v>
      </c>
      <c r="Q5" s="804"/>
      <c r="R5" s="86" t="s">
        <v>133</v>
      </c>
      <c r="S5" s="86" t="s">
        <v>7</v>
      </c>
      <c r="T5" s="88" t="s">
        <v>8</v>
      </c>
    </row>
    <row r="6" spans="1:24" ht="17.25" customHeight="1">
      <c r="A6" s="90"/>
      <c r="B6" s="91" t="s">
        <v>134</v>
      </c>
      <c r="C6" s="92">
        <v>3380</v>
      </c>
      <c r="D6" s="93">
        <v>1717</v>
      </c>
      <c r="E6" s="93">
        <v>1663</v>
      </c>
      <c r="F6" s="94"/>
      <c r="G6" s="95" t="s">
        <v>135</v>
      </c>
      <c r="H6" s="92">
        <v>5523</v>
      </c>
      <c r="I6" s="96">
        <v>2860</v>
      </c>
      <c r="J6" s="97">
        <v>2663</v>
      </c>
      <c r="K6" s="98"/>
      <c r="L6" s="91" t="s">
        <v>136</v>
      </c>
      <c r="M6" s="92">
        <f>SUM(M7:M11)</f>
        <v>5891</v>
      </c>
      <c r="N6" s="96">
        <f>SUM(N7:N11)</f>
        <v>3002</v>
      </c>
      <c r="O6" s="96">
        <f>SUM(O7:O11)</f>
        <v>2889</v>
      </c>
      <c r="P6" s="99"/>
      <c r="Q6" s="91" t="s">
        <v>137</v>
      </c>
      <c r="R6" s="92">
        <v>1059</v>
      </c>
      <c r="S6" s="96">
        <v>318</v>
      </c>
      <c r="T6" s="96">
        <v>741</v>
      </c>
    </row>
    <row r="7" spans="1:24" ht="17.25" customHeight="1">
      <c r="B7" s="89">
        <v>0</v>
      </c>
      <c r="C7" s="100">
        <v>663</v>
      </c>
      <c r="D7" s="101">
        <v>330</v>
      </c>
      <c r="E7" s="101">
        <v>333</v>
      </c>
      <c r="F7" s="99"/>
      <c r="G7" s="89">
        <v>30</v>
      </c>
      <c r="H7" s="100">
        <v>1152</v>
      </c>
      <c r="I7" s="101">
        <v>587</v>
      </c>
      <c r="J7" s="102">
        <v>565</v>
      </c>
      <c r="K7" s="98"/>
      <c r="L7" s="89">
        <v>60</v>
      </c>
      <c r="M7" s="100">
        <v>1207</v>
      </c>
      <c r="N7" s="101">
        <v>621</v>
      </c>
      <c r="O7" s="101">
        <v>586</v>
      </c>
      <c r="P7" s="99"/>
      <c r="Q7" s="89">
        <v>90</v>
      </c>
      <c r="R7" s="100">
        <v>333</v>
      </c>
      <c r="S7" s="101">
        <v>101</v>
      </c>
      <c r="T7" s="101">
        <v>232</v>
      </c>
    </row>
    <row r="8" spans="1:24" ht="17.25" customHeight="1">
      <c r="B8" s="89">
        <v>1</v>
      </c>
      <c r="C8" s="100">
        <v>656</v>
      </c>
      <c r="D8" s="101">
        <v>315</v>
      </c>
      <c r="E8" s="101">
        <v>341</v>
      </c>
      <c r="F8" s="99"/>
      <c r="G8" s="89">
        <v>31</v>
      </c>
      <c r="H8" s="100">
        <v>1071</v>
      </c>
      <c r="I8" s="101">
        <v>553</v>
      </c>
      <c r="J8" s="102">
        <v>518</v>
      </c>
      <c r="K8" s="98"/>
      <c r="L8" s="89">
        <v>61</v>
      </c>
      <c r="M8" s="100">
        <v>1227</v>
      </c>
      <c r="N8" s="101">
        <v>630</v>
      </c>
      <c r="O8" s="101">
        <v>597</v>
      </c>
      <c r="P8" s="99"/>
      <c r="Q8" s="89">
        <v>91</v>
      </c>
      <c r="R8" s="100">
        <v>261</v>
      </c>
      <c r="S8" s="101">
        <v>77</v>
      </c>
      <c r="T8" s="101">
        <v>184</v>
      </c>
    </row>
    <row r="9" spans="1:24" ht="17.25" customHeight="1">
      <c r="B9" s="89">
        <v>2</v>
      </c>
      <c r="C9" s="100">
        <v>622</v>
      </c>
      <c r="D9" s="101">
        <v>306</v>
      </c>
      <c r="E9" s="101">
        <v>316</v>
      </c>
      <c r="F9" s="99"/>
      <c r="G9" s="89">
        <v>32</v>
      </c>
      <c r="H9" s="100">
        <v>1118</v>
      </c>
      <c r="I9" s="101">
        <v>603</v>
      </c>
      <c r="J9" s="102">
        <v>515</v>
      </c>
      <c r="K9" s="98"/>
      <c r="L9" s="89">
        <v>62</v>
      </c>
      <c r="M9" s="100">
        <v>1172</v>
      </c>
      <c r="N9" s="101">
        <v>590</v>
      </c>
      <c r="O9" s="101">
        <v>582</v>
      </c>
      <c r="P9" s="99"/>
      <c r="Q9" s="89">
        <v>92</v>
      </c>
      <c r="R9" s="100">
        <v>217</v>
      </c>
      <c r="S9" s="101">
        <v>76</v>
      </c>
      <c r="T9" s="101">
        <v>141</v>
      </c>
    </row>
    <row r="10" spans="1:24" ht="17.25" customHeight="1">
      <c r="B10" s="89">
        <v>3</v>
      </c>
      <c r="C10" s="100">
        <v>708</v>
      </c>
      <c r="D10" s="101">
        <v>381</v>
      </c>
      <c r="E10" s="101">
        <v>327</v>
      </c>
      <c r="F10" s="99"/>
      <c r="G10" s="89">
        <v>33</v>
      </c>
      <c r="H10" s="100">
        <v>1094</v>
      </c>
      <c r="I10" s="101">
        <v>536</v>
      </c>
      <c r="J10" s="102">
        <v>558</v>
      </c>
      <c r="K10" s="98"/>
      <c r="L10" s="89">
        <v>63</v>
      </c>
      <c r="M10" s="100">
        <v>1120</v>
      </c>
      <c r="N10" s="101">
        <v>573</v>
      </c>
      <c r="O10" s="101">
        <v>547</v>
      </c>
      <c r="P10" s="99"/>
      <c r="Q10" s="89">
        <v>93</v>
      </c>
      <c r="R10" s="100">
        <v>130</v>
      </c>
      <c r="S10" s="101">
        <v>29</v>
      </c>
      <c r="T10" s="101">
        <v>101</v>
      </c>
    </row>
    <row r="11" spans="1:24" ht="17.25" customHeight="1">
      <c r="B11" s="89">
        <v>4</v>
      </c>
      <c r="C11" s="100">
        <v>731</v>
      </c>
      <c r="D11" s="101">
        <v>385</v>
      </c>
      <c r="E11" s="101">
        <v>346</v>
      </c>
      <c r="F11" s="99"/>
      <c r="G11" s="89">
        <v>34</v>
      </c>
      <c r="H11" s="100">
        <v>1088</v>
      </c>
      <c r="I11" s="101">
        <v>581</v>
      </c>
      <c r="J11" s="102">
        <v>507</v>
      </c>
      <c r="K11" s="98"/>
      <c r="L11" s="89">
        <v>64</v>
      </c>
      <c r="M11" s="100">
        <v>1165</v>
      </c>
      <c r="N11" s="101">
        <v>588</v>
      </c>
      <c r="O11" s="101">
        <v>577</v>
      </c>
      <c r="P11" s="99"/>
      <c r="Q11" s="89">
        <v>94</v>
      </c>
      <c r="R11" s="100">
        <v>118</v>
      </c>
      <c r="S11" s="101">
        <v>35</v>
      </c>
      <c r="T11" s="101">
        <v>83</v>
      </c>
    </row>
    <row r="12" spans="1:24" ht="17.25" customHeight="1">
      <c r="B12" s="91" t="s">
        <v>138</v>
      </c>
      <c r="C12" s="103">
        <v>3834</v>
      </c>
      <c r="D12" s="96">
        <v>1968</v>
      </c>
      <c r="E12" s="104">
        <v>1866</v>
      </c>
      <c r="F12" s="99"/>
      <c r="G12" s="91" t="s">
        <v>139</v>
      </c>
      <c r="H12" s="103">
        <v>5733</v>
      </c>
      <c r="I12" s="96">
        <v>2992</v>
      </c>
      <c r="J12" s="104">
        <v>2741</v>
      </c>
      <c r="K12" s="98"/>
      <c r="L12" s="91" t="s">
        <v>140</v>
      </c>
      <c r="M12" s="103">
        <f>SUM(M13:M17)</f>
        <v>7093</v>
      </c>
      <c r="N12" s="96">
        <f>SUM(N13:N17)</f>
        <v>3496</v>
      </c>
      <c r="O12" s="96">
        <f>SUM(O13:O17)</f>
        <v>3597</v>
      </c>
      <c r="P12" s="99"/>
      <c r="Q12" s="91" t="s">
        <v>141</v>
      </c>
      <c r="R12" s="103">
        <v>215</v>
      </c>
      <c r="S12" s="96">
        <v>35</v>
      </c>
      <c r="T12" s="96">
        <v>180</v>
      </c>
      <c r="V12" s="84" t="s">
        <v>142</v>
      </c>
      <c r="W12" s="84" t="s">
        <v>143</v>
      </c>
      <c r="X12" s="84" t="s">
        <v>144</v>
      </c>
    </row>
    <row r="13" spans="1:24" ht="17.25" customHeight="1">
      <c r="B13" s="89">
        <v>5</v>
      </c>
      <c r="C13" s="100">
        <v>705</v>
      </c>
      <c r="D13" s="101">
        <v>357</v>
      </c>
      <c r="E13" s="101">
        <v>348</v>
      </c>
      <c r="F13" s="99"/>
      <c r="G13" s="89">
        <v>35</v>
      </c>
      <c r="H13" s="100">
        <v>1071</v>
      </c>
      <c r="I13" s="101">
        <v>554</v>
      </c>
      <c r="J13" s="102">
        <v>517</v>
      </c>
      <c r="K13" s="98"/>
      <c r="L13" s="89">
        <v>65</v>
      </c>
      <c r="M13" s="100">
        <v>1194</v>
      </c>
      <c r="N13" s="101">
        <v>620</v>
      </c>
      <c r="O13" s="101">
        <v>574</v>
      </c>
      <c r="P13" s="99"/>
      <c r="Q13" s="89">
        <v>95</v>
      </c>
      <c r="R13" s="100">
        <v>63</v>
      </c>
      <c r="S13" s="101">
        <v>11</v>
      </c>
      <c r="T13" s="101">
        <v>52</v>
      </c>
      <c r="V13" s="105">
        <f>+C6/R22</f>
        <v>2.8222170268194114E-2</v>
      </c>
      <c r="W13" s="105">
        <f>+C12/R22</f>
        <v>3.2012958819010721E-2</v>
      </c>
      <c r="X13" s="105">
        <f>+C18/R22</f>
        <v>3.7991383053338233E-2</v>
      </c>
    </row>
    <row r="14" spans="1:24" ht="17.25" customHeight="1">
      <c r="B14" s="89">
        <v>6</v>
      </c>
      <c r="C14" s="100">
        <v>739</v>
      </c>
      <c r="D14" s="101">
        <v>386</v>
      </c>
      <c r="E14" s="101">
        <v>353</v>
      </c>
      <c r="F14" s="99"/>
      <c r="G14" s="89">
        <v>36</v>
      </c>
      <c r="H14" s="100">
        <v>1155</v>
      </c>
      <c r="I14" s="101">
        <v>603</v>
      </c>
      <c r="J14" s="102">
        <v>552</v>
      </c>
      <c r="K14" s="98"/>
      <c r="L14" s="89">
        <v>66</v>
      </c>
      <c r="M14" s="100">
        <v>1268</v>
      </c>
      <c r="N14" s="101">
        <v>653</v>
      </c>
      <c r="O14" s="101">
        <v>615</v>
      </c>
      <c r="P14" s="99"/>
      <c r="Q14" s="89">
        <v>96</v>
      </c>
      <c r="R14" s="100">
        <v>59</v>
      </c>
      <c r="S14" s="101">
        <v>10</v>
      </c>
      <c r="T14" s="101">
        <v>49</v>
      </c>
      <c r="V14" s="84" t="s">
        <v>145</v>
      </c>
      <c r="W14" s="84" t="s">
        <v>146</v>
      </c>
      <c r="X14" s="84" t="s">
        <v>147</v>
      </c>
    </row>
    <row r="15" spans="1:24" ht="17.25" customHeight="1">
      <c r="B15" s="89">
        <v>7</v>
      </c>
      <c r="C15" s="100">
        <v>783</v>
      </c>
      <c r="D15" s="101">
        <v>426</v>
      </c>
      <c r="E15" s="101">
        <v>357</v>
      </c>
      <c r="F15" s="99"/>
      <c r="G15" s="89">
        <v>37</v>
      </c>
      <c r="H15" s="100">
        <v>1180</v>
      </c>
      <c r="I15" s="101">
        <v>627</v>
      </c>
      <c r="J15" s="102">
        <v>553</v>
      </c>
      <c r="K15" s="98"/>
      <c r="L15" s="89">
        <v>67</v>
      </c>
      <c r="M15" s="100">
        <v>1406</v>
      </c>
      <c r="N15" s="101">
        <v>677</v>
      </c>
      <c r="O15" s="101">
        <v>729</v>
      </c>
      <c r="P15" s="99"/>
      <c r="Q15" s="89">
        <v>97</v>
      </c>
      <c r="R15" s="100">
        <v>47</v>
      </c>
      <c r="S15" s="101">
        <v>8</v>
      </c>
      <c r="T15" s="101">
        <v>39</v>
      </c>
      <c r="V15" s="105">
        <f>+C24/R22</f>
        <v>4.5347516783006581E-2</v>
      </c>
      <c r="W15" s="105">
        <f>+C30/R22</f>
        <v>5.437360141611837E-2</v>
      </c>
    </row>
    <row r="16" spans="1:24" ht="17.25" customHeight="1">
      <c r="B16" s="89">
        <v>8</v>
      </c>
      <c r="C16" s="100">
        <v>817</v>
      </c>
      <c r="D16" s="101">
        <v>402</v>
      </c>
      <c r="E16" s="101">
        <v>415</v>
      </c>
      <c r="F16" s="99"/>
      <c r="G16" s="89">
        <v>38</v>
      </c>
      <c r="H16" s="100">
        <v>1128</v>
      </c>
      <c r="I16" s="101">
        <v>581</v>
      </c>
      <c r="J16" s="102">
        <v>547</v>
      </c>
      <c r="K16" s="98"/>
      <c r="L16" s="89">
        <v>68</v>
      </c>
      <c r="M16" s="100">
        <v>1532</v>
      </c>
      <c r="N16" s="101">
        <v>740</v>
      </c>
      <c r="O16" s="101">
        <v>792</v>
      </c>
      <c r="P16" s="99"/>
      <c r="Q16" s="89">
        <v>98</v>
      </c>
      <c r="R16" s="100">
        <v>24</v>
      </c>
      <c r="S16" s="101">
        <v>4</v>
      </c>
      <c r="T16" s="101">
        <v>20</v>
      </c>
    </row>
    <row r="17" spans="2:23" ht="17.25" customHeight="1">
      <c r="B17" s="89">
        <v>9</v>
      </c>
      <c r="C17" s="100">
        <v>790</v>
      </c>
      <c r="D17" s="101">
        <v>397</v>
      </c>
      <c r="E17" s="101">
        <v>393</v>
      </c>
      <c r="F17" s="99"/>
      <c r="G17" s="89">
        <v>39</v>
      </c>
      <c r="H17" s="100">
        <v>1199</v>
      </c>
      <c r="I17" s="101">
        <v>627</v>
      </c>
      <c r="J17" s="102">
        <v>572</v>
      </c>
      <c r="K17" s="98"/>
      <c r="L17" s="89">
        <v>69</v>
      </c>
      <c r="M17" s="100">
        <v>1693</v>
      </c>
      <c r="N17" s="101">
        <v>806</v>
      </c>
      <c r="O17" s="101">
        <v>887</v>
      </c>
      <c r="P17" s="99"/>
      <c r="Q17" s="89">
        <v>99</v>
      </c>
      <c r="R17" s="100">
        <v>22</v>
      </c>
      <c r="S17" s="106">
        <v>2</v>
      </c>
      <c r="T17" s="101">
        <v>20</v>
      </c>
    </row>
    <row r="18" spans="2:23" ht="17.25" customHeight="1">
      <c r="B18" s="91" t="s">
        <v>148</v>
      </c>
      <c r="C18" s="103">
        <v>4550</v>
      </c>
      <c r="D18" s="96">
        <v>2319</v>
      </c>
      <c r="E18" s="104">
        <v>2231</v>
      </c>
      <c r="F18" s="99"/>
      <c r="G18" s="91" t="s">
        <v>149</v>
      </c>
      <c r="H18" s="103">
        <v>7206</v>
      </c>
      <c r="I18" s="96">
        <v>3670</v>
      </c>
      <c r="J18" s="104">
        <v>3536</v>
      </c>
      <c r="K18" s="98"/>
      <c r="L18" s="91" t="s">
        <v>150</v>
      </c>
      <c r="M18" s="103">
        <f>SUM(M19:M23)</f>
        <v>9371</v>
      </c>
      <c r="N18" s="96">
        <f>SUM(N19:N23)</f>
        <v>4297</v>
      </c>
      <c r="O18" s="96">
        <f>SUM(O19:O23)</f>
        <v>5074</v>
      </c>
      <c r="P18" s="810" t="s">
        <v>151</v>
      </c>
      <c r="Q18" s="811"/>
      <c r="R18" s="103">
        <v>45</v>
      </c>
      <c r="S18" s="107">
        <v>9</v>
      </c>
      <c r="T18" s="96">
        <v>36</v>
      </c>
    </row>
    <row r="19" spans="2:23" ht="17.25" customHeight="1">
      <c r="B19" s="89">
        <v>10</v>
      </c>
      <c r="C19" s="100">
        <v>876</v>
      </c>
      <c r="D19" s="101">
        <v>449</v>
      </c>
      <c r="E19" s="101">
        <v>427</v>
      </c>
      <c r="F19" s="99"/>
      <c r="G19" s="89">
        <v>40</v>
      </c>
      <c r="H19" s="100">
        <v>1253</v>
      </c>
      <c r="I19" s="101">
        <v>653</v>
      </c>
      <c r="J19" s="102">
        <v>600</v>
      </c>
      <c r="K19" s="98"/>
      <c r="L19" s="89">
        <v>70</v>
      </c>
      <c r="M19" s="100">
        <v>1823</v>
      </c>
      <c r="N19" s="101">
        <v>858</v>
      </c>
      <c r="O19" s="101">
        <v>965</v>
      </c>
      <c r="P19" s="108"/>
      <c r="Q19" s="84"/>
      <c r="R19" s="108"/>
    </row>
    <row r="20" spans="2:23" ht="17.25" customHeight="1">
      <c r="B20" s="89">
        <v>11</v>
      </c>
      <c r="C20" s="100">
        <v>826</v>
      </c>
      <c r="D20" s="101">
        <v>417</v>
      </c>
      <c r="E20" s="101">
        <v>409</v>
      </c>
      <c r="F20" s="99"/>
      <c r="G20" s="89">
        <v>41</v>
      </c>
      <c r="H20" s="100">
        <v>1291</v>
      </c>
      <c r="I20" s="101">
        <v>648</v>
      </c>
      <c r="J20" s="102">
        <v>643</v>
      </c>
      <c r="K20" s="98"/>
      <c r="L20" s="89">
        <v>71</v>
      </c>
      <c r="M20" s="100">
        <v>2084</v>
      </c>
      <c r="N20" s="101">
        <v>940</v>
      </c>
      <c r="O20" s="101">
        <v>1144</v>
      </c>
      <c r="P20" s="812" t="s">
        <v>152</v>
      </c>
      <c r="Q20" s="813"/>
      <c r="R20" s="100">
        <v>1886</v>
      </c>
      <c r="S20" s="101">
        <v>1047</v>
      </c>
      <c r="T20" s="101">
        <v>839</v>
      </c>
    </row>
    <row r="21" spans="2:23" ht="17.25" customHeight="1">
      <c r="B21" s="89">
        <v>12</v>
      </c>
      <c r="C21" s="100">
        <v>915</v>
      </c>
      <c r="D21" s="101">
        <v>491</v>
      </c>
      <c r="E21" s="101">
        <v>424</v>
      </c>
      <c r="F21" s="99"/>
      <c r="G21" s="89">
        <v>42</v>
      </c>
      <c r="H21" s="100">
        <v>1431</v>
      </c>
      <c r="I21" s="101">
        <v>737</v>
      </c>
      <c r="J21" s="102">
        <v>694</v>
      </c>
      <c r="K21" s="98"/>
      <c r="L21" s="89">
        <v>72</v>
      </c>
      <c r="M21" s="100">
        <v>2154</v>
      </c>
      <c r="N21" s="101">
        <v>988</v>
      </c>
      <c r="O21" s="101">
        <v>1166</v>
      </c>
      <c r="P21" s="108"/>
      <c r="Q21" s="84"/>
      <c r="R21" s="108"/>
    </row>
    <row r="22" spans="2:23" ht="17.25" customHeight="1">
      <c r="B22" s="89">
        <v>13</v>
      </c>
      <c r="C22" s="100">
        <v>987</v>
      </c>
      <c r="D22" s="101">
        <v>479</v>
      </c>
      <c r="E22" s="101">
        <v>508</v>
      </c>
      <c r="F22" s="99"/>
      <c r="G22" s="89">
        <v>43</v>
      </c>
      <c r="H22" s="100">
        <v>1520</v>
      </c>
      <c r="I22" s="101">
        <v>777</v>
      </c>
      <c r="J22" s="102">
        <v>743</v>
      </c>
      <c r="K22" s="98"/>
      <c r="L22" s="89">
        <v>73</v>
      </c>
      <c r="M22" s="100">
        <v>2058</v>
      </c>
      <c r="N22" s="101">
        <v>952</v>
      </c>
      <c r="O22" s="101">
        <v>1106</v>
      </c>
      <c r="P22" s="810" t="s">
        <v>153</v>
      </c>
      <c r="Q22" s="814"/>
      <c r="R22" s="103">
        <f>+C6+C12+C18+C24+C30+C36+H6+H12+H18+H24+H30+H36+M6+M12+M18+M24+M30+M36+R6+R12+R18+R20</f>
        <v>119764</v>
      </c>
      <c r="S22" s="96">
        <f>+D6+D12+D18+D24+D30+D36+I6+I12+I18+I24+I30+I36+N6+N12+N18+N24+N30+N36+S6+S12+S18+S20</f>
        <v>58772</v>
      </c>
      <c r="T22" s="96">
        <f>+E6+E12+E18+E24+E30+E36+J6+J12+J18+J24+J30+J36+O6+O12+O18+O24+O30+O36+T6+T12+T18+T20</f>
        <v>60992</v>
      </c>
      <c r="U22" s="101">
        <f>+R22-R20</f>
        <v>117878</v>
      </c>
      <c r="V22" s="101">
        <f>+S22-S20</f>
        <v>57725</v>
      </c>
      <c r="W22" s="101">
        <f>+T22-T20</f>
        <v>60153</v>
      </c>
    </row>
    <row r="23" spans="2:23" ht="17.25" customHeight="1">
      <c r="B23" s="89">
        <v>14</v>
      </c>
      <c r="C23" s="100">
        <v>946</v>
      </c>
      <c r="D23" s="101">
        <v>483</v>
      </c>
      <c r="E23" s="101">
        <v>463</v>
      </c>
      <c r="F23" s="99"/>
      <c r="G23" s="89">
        <v>44</v>
      </c>
      <c r="H23" s="100">
        <v>1711</v>
      </c>
      <c r="I23" s="101">
        <v>855</v>
      </c>
      <c r="J23" s="102">
        <v>856</v>
      </c>
      <c r="K23" s="98"/>
      <c r="L23" s="89">
        <v>74</v>
      </c>
      <c r="M23" s="100">
        <v>1252</v>
      </c>
      <c r="N23" s="101">
        <v>559</v>
      </c>
      <c r="O23" s="101">
        <v>693</v>
      </c>
      <c r="P23" s="108"/>
      <c r="R23" s="108"/>
    </row>
    <row r="24" spans="2:23" ht="17.25" customHeight="1">
      <c r="B24" s="91" t="s">
        <v>154</v>
      </c>
      <c r="C24" s="103">
        <v>5431</v>
      </c>
      <c r="D24" s="96">
        <v>2754</v>
      </c>
      <c r="E24" s="104">
        <v>2677</v>
      </c>
      <c r="F24" s="99"/>
      <c r="G24" s="91" t="s">
        <v>155</v>
      </c>
      <c r="H24" s="103">
        <v>10630</v>
      </c>
      <c r="I24" s="96">
        <v>5402</v>
      </c>
      <c r="J24" s="104">
        <v>5228</v>
      </c>
      <c r="K24" s="98"/>
      <c r="L24" s="91" t="s">
        <v>156</v>
      </c>
      <c r="M24" s="103">
        <f>SUM(M25:M29)</f>
        <v>8436</v>
      </c>
      <c r="N24" s="96">
        <f>SUM(N25:N29)</f>
        <v>3581</v>
      </c>
      <c r="O24" s="96">
        <f>SUM(O25:O29)</f>
        <v>4855</v>
      </c>
      <c r="P24" s="810" t="s">
        <v>157</v>
      </c>
      <c r="Q24" s="814"/>
      <c r="R24" s="109">
        <v>48.8</v>
      </c>
      <c r="S24" s="110">
        <v>47.3</v>
      </c>
      <c r="T24" s="110">
        <v>50.2</v>
      </c>
    </row>
    <row r="25" spans="2:23" ht="17.25" customHeight="1">
      <c r="B25" s="89">
        <v>15</v>
      </c>
      <c r="C25" s="100">
        <v>989</v>
      </c>
      <c r="D25" s="101">
        <v>510</v>
      </c>
      <c r="E25" s="101">
        <v>479</v>
      </c>
      <c r="F25" s="99"/>
      <c r="G25" s="89">
        <v>45</v>
      </c>
      <c r="H25" s="100">
        <v>1878</v>
      </c>
      <c r="I25" s="101">
        <v>983</v>
      </c>
      <c r="J25" s="102">
        <v>895</v>
      </c>
      <c r="K25" s="98"/>
      <c r="L25" s="89">
        <v>75</v>
      </c>
      <c r="M25" s="100">
        <v>1391</v>
      </c>
      <c r="N25" s="101">
        <v>609</v>
      </c>
      <c r="O25" s="101">
        <v>782</v>
      </c>
      <c r="P25" s="111"/>
      <c r="Q25" s="112"/>
      <c r="R25" s="111"/>
      <c r="S25" s="113"/>
      <c r="T25" s="113"/>
    </row>
    <row r="26" spans="2:23" ht="17.25" customHeight="1">
      <c r="B26" s="89">
        <v>16</v>
      </c>
      <c r="C26" s="100">
        <v>1037</v>
      </c>
      <c r="D26" s="101">
        <v>510</v>
      </c>
      <c r="E26" s="101">
        <v>527</v>
      </c>
      <c r="F26" s="99"/>
      <c r="G26" s="89">
        <v>46</v>
      </c>
      <c r="H26" s="100">
        <v>2009</v>
      </c>
      <c r="I26" s="101">
        <v>1010</v>
      </c>
      <c r="J26" s="102">
        <v>999</v>
      </c>
      <c r="K26" s="98"/>
      <c r="L26" s="89">
        <v>76</v>
      </c>
      <c r="M26" s="100">
        <v>1752</v>
      </c>
      <c r="N26" s="101">
        <v>769</v>
      </c>
      <c r="O26" s="101">
        <v>983</v>
      </c>
      <c r="P26" s="108"/>
      <c r="Q26" s="806" t="s">
        <v>158</v>
      </c>
      <c r="R26" s="100">
        <f>+C6+C12+C18</f>
        <v>11764</v>
      </c>
      <c r="S26" s="114">
        <f>+D6+D12+D18</f>
        <v>6004</v>
      </c>
      <c r="T26" s="114">
        <f>+E6+E12+E18</f>
        <v>5760</v>
      </c>
    </row>
    <row r="27" spans="2:23" ht="17.25" customHeight="1">
      <c r="B27" s="89">
        <v>17</v>
      </c>
      <c r="C27" s="100">
        <v>1069</v>
      </c>
      <c r="D27" s="101">
        <v>557</v>
      </c>
      <c r="E27" s="101">
        <v>512</v>
      </c>
      <c r="F27" s="99"/>
      <c r="G27" s="89">
        <v>47</v>
      </c>
      <c r="H27" s="100">
        <v>2228</v>
      </c>
      <c r="I27" s="101">
        <v>1101</v>
      </c>
      <c r="J27" s="102">
        <v>1127</v>
      </c>
      <c r="K27" s="98"/>
      <c r="L27" s="89">
        <v>77</v>
      </c>
      <c r="M27" s="100">
        <v>1680</v>
      </c>
      <c r="N27" s="101">
        <v>707</v>
      </c>
      <c r="O27" s="101">
        <v>973</v>
      </c>
      <c r="P27" s="111"/>
      <c r="Q27" s="807"/>
      <c r="R27" s="115">
        <f>R26/U22</f>
        <v>9.9798096336890685E-2</v>
      </c>
      <c r="S27" s="116">
        <f>S26/V22</f>
        <v>0.10401039411000433</v>
      </c>
      <c r="T27" s="116">
        <f>T26/W22</f>
        <v>9.5755822652236797E-2</v>
      </c>
    </row>
    <row r="28" spans="2:23" ht="17.25" customHeight="1">
      <c r="B28" s="89">
        <v>18</v>
      </c>
      <c r="C28" s="100">
        <v>1152</v>
      </c>
      <c r="D28" s="101">
        <v>584</v>
      </c>
      <c r="E28" s="101">
        <v>568</v>
      </c>
      <c r="F28" s="99"/>
      <c r="G28" s="89">
        <v>48</v>
      </c>
      <c r="H28" s="100">
        <v>2269</v>
      </c>
      <c r="I28" s="101">
        <v>1174</v>
      </c>
      <c r="J28" s="102">
        <v>1095</v>
      </c>
      <c r="K28" s="98"/>
      <c r="L28" s="89">
        <v>78</v>
      </c>
      <c r="M28" s="100">
        <v>1820</v>
      </c>
      <c r="N28" s="101">
        <v>739</v>
      </c>
      <c r="O28" s="101">
        <v>1081</v>
      </c>
      <c r="P28" s="108"/>
      <c r="Q28" s="800" t="s">
        <v>159</v>
      </c>
      <c r="R28" s="117">
        <f>+C24+C30+C36+H6+H12+H18+H24+H30+H36+M6</f>
        <v>70541</v>
      </c>
      <c r="S28" s="114">
        <f>+D24+D30+D36+I6+I12+I18+I24+I30+I36+N6</f>
        <v>36213</v>
      </c>
      <c r="T28" s="114">
        <f>+E24+E30+E36+J6+J12+J18+J24+J30+J36+O6</f>
        <v>34328</v>
      </c>
    </row>
    <row r="29" spans="2:23" ht="17.25" customHeight="1">
      <c r="B29" s="89">
        <v>19</v>
      </c>
      <c r="C29" s="100">
        <v>1184</v>
      </c>
      <c r="D29" s="101">
        <v>593</v>
      </c>
      <c r="E29" s="101">
        <v>591</v>
      </c>
      <c r="F29" s="99"/>
      <c r="G29" s="89">
        <v>49</v>
      </c>
      <c r="H29" s="100">
        <v>2246</v>
      </c>
      <c r="I29" s="101">
        <v>1134</v>
      </c>
      <c r="J29" s="102">
        <v>1112</v>
      </c>
      <c r="K29" s="98"/>
      <c r="L29" s="89">
        <v>79</v>
      </c>
      <c r="M29" s="100">
        <v>1793</v>
      </c>
      <c r="N29" s="101">
        <v>757</v>
      </c>
      <c r="O29" s="101">
        <v>1036</v>
      </c>
      <c r="P29" s="111"/>
      <c r="Q29" s="807"/>
      <c r="R29" s="115">
        <f>R28/U22</f>
        <v>0.59842379409219704</v>
      </c>
      <c r="S29" s="116">
        <f>S28/V22</f>
        <v>0.62733650931139018</v>
      </c>
      <c r="T29" s="116">
        <f>T28/W22</f>
        <v>0.5706781041677057</v>
      </c>
    </row>
    <row r="30" spans="2:23" ht="17.25" customHeight="1">
      <c r="B30" s="91" t="s">
        <v>160</v>
      </c>
      <c r="C30" s="103">
        <v>6512</v>
      </c>
      <c r="D30" s="96">
        <v>3364</v>
      </c>
      <c r="E30" s="104">
        <v>3148</v>
      </c>
      <c r="F30" s="99"/>
      <c r="G30" s="91" t="s">
        <v>161</v>
      </c>
      <c r="H30" s="103">
        <v>9718</v>
      </c>
      <c r="I30" s="96">
        <v>4987</v>
      </c>
      <c r="J30" s="104">
        <v>4731</v>
      </c>
      <c r="K30" s="98"/>
      <c r="L30" s="91" t="s">
        <v>162</v>
      </c>
      <c r="M30" s="103">
        <f>SUM(M31:M35)</f>
        <v>6155</v>
      </c>
      <c r="N30" s="96">
        <f>SUM(N31:N35)</f>
        <v>2555</v>
      </c>
      <c r="O30" s="96">
        <f>SUM(O31:O35)</f>
        <v>3600</v>
      </c>
      <c r="P30" s="108"/>
      <c r="Q30" s="806" t="s">
        <v>163</v>
      </c>
      <c r="R30" s="100">
        <f>+M12+M18+M24+M30+M36+R6+R12+R18</f>
        <v>35573</v>
      </c>
      <c r="S30" s="114">
        <f>+N12+N18+N24+N30+N36+S6+S12+S18</f>
        <v>15508</v>
      </c>
      <c r="T30" s="114">
        <f>+O12+O18+O24+O30+O36+T6+T12+T18</f>
        <v>20065</v>
      </c>
    </row>
    <row r="31" spans="2:23" ht="17.25" customHeight="1">
      <c r="B31" s="89">
        <v>20</v>
      </c>
      <c r="C31" s="100">
        <v>1310</v>
      </c>
      <c r="D31" s="101">
        <v>659</v>
      </c>
      <c r="E31" s="101">
        <v>651</v>
      </c>
      <c r="F31" s="99"/>
      <c r="G31" s="89">
        <v>50</v>
      </c>
      <c r="H31" s="100">
        <v>2123</v>
      </c>
      <c r="I31" s="101">
        <v>1074</v>
      </c>
      <c r="J31" s="102">
        <v>1049</v>
      </c>
      <c r="K31" s="98"/>
      <c r="L31" s="89">
        <v>80</v>
      </c>
      <c r="M31" s="100">
        <v>1499</v>
      </c>
      <c r="N31" s="101">
        <v>624</v>
      </c>
      <c r="O31" s="101">
        <v>875</v>
      </c>
      <c r="P31" s="111"/>
      <c r="Q31" s="807"/>
      <c r="R31" s="115">
        <f>R30/U22</f>
        <v>0.30177810957091228</v>
      </c>
      <c r="S31" s="116">
        <f>S30/V22</f>
        <v>0.26865309657860548</v>
      </c>
      <c r="T31" s="116">
        <f>T30/W22</f>
        <v>0.33356607318005754</v>
      </c>
    </row>
    <row r="32" spans="2:23" ht="17.25" customHeight="1">
      <c r="B32" s="89">
        <v>21</v>
      </c>
      <c r="C32" s="100">
        <v>1339</v>
      </c>
      <c r="D32" s="101">
        <v>684</v>
      </c>
      <c r="E32" s="101">
        <v>655</v>
      </c>
      <c r="F32" s="99"/>
      <c r="G32" s="89">
        <v>51</v>
      </c>
      <c r="H32" s="100">
        <v>2100</v>
      </c>
      <c r="I32" s="101">
        <v>1093</v>
      </c>
      <c r="J32" s="102">
        <v>1007</v>
      </c>
      <c r="K32" s="98"/>
      <c r="L32" s="89">
        <v>81</v>
      </c>
      <c r="M32" s="100">
        <v>1219</v>
      </c>
      <c r="N32" s="101">
        <v>510</v>
      </c>
      <c r="O32" s="101">
        <v>709</v>
      </c>
      <c r="P32" s="108"/>
      <c r="Q32" s="808" t="s">
        <v>164</v>
      </c>
      <c r="R32" s="118">
        <f>+M24+M30+M36+R6+R12+R18</f>
        <v>19109</v>
      </c>
      <c r="S32" s="119">
        <f>+N24+N30+N36+S6+S12+S18</f>
        <v>7715</v>
      </c>
      <c r="T32" s="119">
        <f>+O24+O30+O36+T6+T12+T18</f>
        <v>11394</v>
      </c>
    </row>
    <row r="33" spans="1:20" ht="17.25" customHeight="1">
      <c r="B33" s="89">
        <v>22</v>
      </c>
      <c r="C33" s="100">
        <v>1279</v>
      </c>
      <c r="D33" s="101">
        <v>680</v>
      </c>
      <c r="E33" s="101">
        <v>599</v>
      </c>
      <c r="F33" s="99"/>
      <c r="G33" s="89">
        <v>52</v>
      </c>
      <c r="H33" s="100">
        <v>2049</v>
      </c>
      <c r="I33" s="101">
        <v>1037</v>
      </c>
      <c r="J33" s="102">
        <v>1012</v>
      </c>
      <c r="K33" s="98"/>
      <c r="L33" s="89">
        <v>82</v>
      </c>
      <c r="M33" s="100">
        <v>1198</v>
      </c>
      <c r="N33" s="101">
        <v>511</v>
      </c>
      <c r="O33" s="101">
        <v>687</v>
      </c>
      <c r="P33" s="111"/>
      <c r="Q33" s="809"/>
      <c r="R33" s="120">
        <f>R32/U22</f>
        <v>0.16210828144352635</v>
      </c>
      <c r="S33" s="121">
        <f>S32/V22</f>
        <v>0.13365093113902121</v>
      </c>
      <c r="T33" s="121">
        <f>T32/W22</f>
        <v>0.1894169866839559</v>
      </c>
    </row>
    <row r="34" spans="1:20" ht="17.25" customHeight="1">
      <c r="B34" s="89">
        <v>23</v>
      </c>
      <c r="C34" s="100">
        <v>1290</v>
      </c>
      <c r="D34" s="101">
        <v>648</v>
      </c>
      <c r="E34" s="101">
        <v>642</v>
      </c>
      <c r="F34" s="99"/>
      <c r="G34" s="89">
        <v>53</v>
      </c>
      <c r="H34" s="100">
        <v>1908</v>
      </c>
      <c r="I34" s="101">
        <v>1009</v>
      </c>
      <c r="J34" s="102">
        <v>899</v>
      </c>
      <c r="K34" s="98"/>
      <c r="L34" s="89">
        <v>83</v>
      </c>
      <c r="M34" s="100">
        <v>1167</v>
      </c>
      <c r="N34" s="101">
        <v>462</v>
      </c>
      <c r="O34" s="101">
        <v>705</v>
      </c>
      <c r="P34" s="122"/>
      <c r="Q34" s="123"/>
      <c r="R34" s="122"/>
      <c r="S34" s="124"/>
      <c r="T34" s="124"/>
    </row>
    <row r="35" spans="1:20" ht="17.25" customHeight="1">
      <c r="B35" s="89">
        <v>24</v>
      </c>
      <c r="C35" s="100">
        <v>1294</v>
      </c>
      <c r="D35" s="101">
        <v>693</v>
      </c>
      <c r="E35" s="101">
        <v>601</v>
      </c>
      <c r="F35" s="99"/>
      <c r="G35" s="89">
        <v>54</v>
      </c>
      <c r="H35" s="100">
        <v>1538</v>
      </c>
      <c r="I35" s="101">
        <v>774</v>
      </c>
      <c r="J35" s="102">
        <v>764</v>
      </c>
      <c r="K35" s="98"/>
      <c r="L35" s="89">
        <v>84</v>
      </c>
      <c r="M35" s="100">
        <v>1072</v>
      </c>
      <c r="N35" s="101">
        <v>448</v>
      </c>
      <c r="O35" s="101">
        <v>624</v>
      </c>
      <c r="P35" s="108"/>
      <c r="Q35" s="806" t="s">
        <v>165</v>
      </c>
      <c r="R35" s="100">
        <f>+C6+C12+C18+C24</f>
        <v>17195</v>
      </c>
      <c r="S35" s="114">
        <f>+D6+D12+D18+D24</f>
        <v>8758</v>
      </c>
      <c r="T35" s="114">
        <f>+E6+E12+E18+E24</f>
        <v>8437</v>
      </c>
    </row>
    <row r="36" spans="1:20" ht="17.25" customHeight="1">
      <c r="A36" s="98"/>
      <c r="B36" s="91" t="s">
        <v>166</v>
      </c>
      <c r="C36" s="103">
        <v>6118</v>
      </c>
      <c r="D36" s="96">
        <v>3185</v>
      </c>
      <c r="E36" s="104">
        <v>2933</v>
      </c>
      <c r="F36" s="99"/>
      <c r="G36" s="91" t="s">
        <v>167</v>
      </c>
      <c r="H36" s="103">
        <v>7779</v>
      </c>
      <c r="I36" s="96">
        <v>3997</v>
      </c>
      <c r="J36" s="104">
        <v>3782</v>
      </c>
      <c r="K36" s="98"/>
      <c r="L36" s="91" t="s">
        <v>168</v>
      </c>
      <c r="M36" s="103">
        <f>SUM(M37:M41)</f>
        <v>3199</v>
      </c>
      <c r="N36" s="96">
        <f>SUM(N37:N41)</f>
        <v>1217</v>
      </c>
      <c r="O36" s="96">
        <f>SUM(O37:O41)</f>
        <v>1982</v>
      </c>
      <c r="P36" s="111"/>
      <c r="Q36" s="807"/>
      <c r="R36" s="115">
        <f>R35/U22</f>
        <v>0.14587115492288638</v>
      </c>
      <c r="S36" s="116">
        <f>S35/V22</f>
        <v>0.15171935902988307</v>
      </c>
      <c r="T36" s="116">
        <f>T35/W22</f>
        <v>0.14025900620085449</v>
      </c>
    </row>
    <row r="37" spans="1:20" ht="17.25" customHeight="1">
      <c r="A37" s="98"/>
      <c r="B37" s="89">
        <v>25</v>
      </c>
      <c r="C37" s="100">
        <v>1265</v>
      </c>
      <c r="D37" s="101">
        <v>621</v>
      </c>
      <c r="E37" s="101">
        <v>644</v>
      </c>
      <c r="F37" s="99"/>
      <c r="G37" s="89">
        <v>55</v>
      </c>
      <c r="H37" s="100">
        <v>1896</v>
      </c>
      <c r="I37" s="101">
        <v>981</v>
      </c>
      <c r="J37" s="102">
        <v>915</v>
      </c>
      <c r="K37" s="98"/>
      <c r="L37" s="89">
        <v>85</v>
      </c>
      <c r="M37" s="100">
        <v>886</v>
      </c>
      <c r="N37" s="101">
        <v>366</v>
      </c>
      <c r="O37" s="101">
        <v>520</v>
      </c>
      <c r="P37" s="108"/>
      <c r="Q37" s="806" t="s">
        <v>169</v>
      </c>
      <c r="R37" s="100">
        <f>+C30+C36+H6+H12+H18+H24+H30+H36+M6+M12+M18+M24+M30+M36+R6+R12+R18</f>
        <v>100683</v>
      </c>
      <c r="S37" s="101">
        <f>+D30+D36+I6+I12+I18+I24+I30+I36+N6+N12+N18+N24+N30+N36+S6+S12+S18</f>
        <v>48967</v>
      </c>
      <c r="T37" s="101">
        <f>+E30+E36+J6+J12+J18+J24+J30+J36+O6+O12+O18+O24+O30+O36+T6+T12+T18</f>
        <v>51716</v>
      </c>
    </row>
    <row r="38" spans="1:20" ht="17.25" customHeight="1">
      <c r="A38" s="98"/>
      <c r="B38" s="89">
        <v>26</v>
      </c>
      <c r="C38" s="100">
        <v>1267</v>
      </c>
      <c r="D38" s="101">
        <v>660</v>
      </c>
      <c r="E38" s="101">
        <v>607</v>
      </c>
      <c r="F38" s="99"/>
      <c r="G38" s="89">
        <v>56</v>
      </c>
      <c r="H38" s="100">
        <v>1724</v>
      </c>
      <c r="I38" s="101">
        <v>859</v>
      </c>
      <c r="J38" s="102">
        <v>865</v>
      </c>
      <c r="K38" s="98"/>
      <c r="L38" s="89">
        <v>86</v>
      </c>
      <c r="M38" s="100">
        <v>750</v>
      </c>
      <c r="N38" s="101">
        <v>290</v>
      </c>
      <c r="O38" s="101">
        <v>460</v>
      </c>
      <c r="P38" s="111"/>
      <c r="Q38" s="807"/>
      <c r="R38" s="115">
        <f>R37/U22</f>
        <v>0.85412884507711362</v>
      </c>
      <c r="S38" s="116">
        <f>S37/V22</f>
        <v>0.84828064097011691</v>
      </c>
      <c r="T38" s="116">
        <f>T37/W22</f>
        <v>0.85974099379914548</v>
      </c>
    </row>
    <row r="39" spans="1:20" ht="17.25" customHeight="1">
      <c r="A39" s="98"/>
      <c r="B39" s="89">
        <v>27</v>
      </c>
      <c r="C39" s="100">
        <v>1223</v>
      </c>
      <c r="D39" s="101">
        <v>662</v>
      </c>
      <c r="E39" s="101">
        <v>561</v>
      </c>
      <c r="F39" s="99"/>
      <c r="G39" s="89">
        <v>57</v>
      </c>
      <c r="H39" s="100">
        <v>1504</v>
      </c>
      <c r="I39" s="101">
        <v>799</v>
      </c>
      <c r="J39" s="102">
        <v>705</v>
      </c>
      <c r="K39" s="98"/>
      <c r="L39" s="89">
        <v>87</v>
      </c>
      <c r="M39" s="100">
        <v>601</v>
      </c>
      <c r="N39" s="101">
        <v>220</v>
      </c>
      <c r="O39" s="101">
        <v>381</v>
      </c>
      <c r="P39" s="108"/>
      <c r="R39" s="108"/>
    </row>
    <row r="40" spans="1:20" ht="17.25" customHeight="1">
      <c r="A40" s="98"/>
      <c r="B40" s="89">
        <v>28</v>
      </c>
      <c r="C40" s="100">
        <v>1197</v>
      </c>
      <c r="D40" s="101">
        <v>629</v>
      </c>
      <c r="E40" s="101">
        <v>568</v>
      </c>
      <c r="F40" s="99"/>
      <c r="G40" s="89">
        <v>58</v>
      </c>
      <c r="H40" s="100">
        <v>1406</v>
      </c>
      <c r="I40" s="101">
        <v>735</v>
      </c>
      <c r="J40" s="102">
        <v>671</v>
      </c>
      <c r="K40" s="98"/>
      <c r="L40" s="89">
        <v>88</v>
      </c>
      <c r="M40" s="100">
        <v>541</v>
      </c>
      <c r="N40" s="101">
        <v>210</v>
      </c>
      <c r="O40" s="101">
        <v>331</v>
      </c>
      <c r="P40" s="108"/>
      <c r="R40" s="108"/>
    </row>
    <row r="41" spans="1:20" ht="17.25" customHeight="1" thickBot="1">
      <c r="A41" s="125"/>
      <c r="B41" s="126">
        <v>29</v>
      </c>
      <c r="C41" s="127">
        <v>1166</v>
      </c>
      <c r="D41" s="128">
        <v>613</v>
      </c>
      <c r="E41" s="128">
        <v>553</v>
      </c>
      <c r="F41" s="129"/>
      <c r="G41" s="126">
        <v>59</v>
      </c>
      <c r="H41" s="127">
        <v>1249</v>
      </c>
      <c r="I41" s="128">
        <v>623</v>
      </c>
      <c r="J41" s="130">
        <v>626</v>
      </c>
      <c r="K41" s="125"/>
      <c r="L41" s="126">
        <v>89</v>
      </c>
      <c r="M41" s="127">
        <v>421</v>
      </c>
      <c r="N41" s="128">
        <v>131</v>
      </c>
      <c r="O41" s="128">
        <v>290</v>
      </c>
      <c r="P41" s="131"/>
      <c r="Q41" s="126"/>
      <c r="R41" s="131"/>
      <c r="S41" s="132"/>
      <c r="T41" s="132"/>
    </row>
    <row r="42" spans="1:20" ht="17.25" customHeight="1"/>
    <row r="43" spans="1:20" ht="17.25" customHeight="1">
      <c r="B43" s="84" t="s">
        <v>170</v>
      </c>
    </row>
    <row r="44" spans="1:20" ht="9.75" customHeight="1"/>
  </sheetData>
  <mergeCells count="17">
    <mergeCell ref="Q30:Q31"/>
    <mergeCell ref="Q32:Q33"/>
    <mergeCell ref="Q35:Q36"/>
    <mergeCell ref="Q37:Q38"/>
    <mergeCell ref="P18:Q18"/>
    <mergeCell ref="P20:Q20"/>
    <mergeCell ref="P22:Q22"/>
    <mergeCell ref="P24:Q24"/>
    <mergeCell ref="Q26:Q27"/>
    <mergeCell ref="Q28:Q29"/>
    <mergeCell ref="A1:T1"/>
    <mergeCell ref="A3:T3"/>
    <mergeCell ref="A4:T4"/>
    <mergeCell ref="A5:B5"/>
    <mergeCell ref="F5:G5"/>
    <mergeCell ref="K5:L5"/>
    <mergeCell ref="P5:Q5"/>
  </mergeCells>
  <phoneticPr fontId="2"/>
  <pageMargins left="0.78740157480314965" right="0.39370078740157483" top="0.78740157480314965" bottom="0.59055118110236227" header="0.51181102362204722" footer="0.51181102362204722"/>
  <pageSetup paperSize="9" scale="49" firstPageNumber="23" orientation="portrait" useFirstPageNumber="1" r:id="rId1"/>
  <headerFooter alignWithMargins="0">
    <evenHeader>&amp;L&amp;P　〔3〕国勢調査</evenHead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4"/>
  <sheetViews>
    <sheetView view="pageBreakPreview" topLeftCell="B1" zoomScale="90" zoomScaleNormal="100" zoomScaleSheetLayoutView="90" workbookViewId="0">
      <selection activeCell="I16" sqref="I16"/>
    </sheetView>
  </sheetViews>
  <sheetFormatPr defaultRowHeight="12"/>
  <cols>
    <col min="1" max="1" width="2.75" style="133" customWidth="1"/>
    <col min="2" max="2" width="16.5" style="133" customWidth="1"/>
    <col min="3" max="7" width="12" style="133" customWidth="1"/>
    <col min="8" max="8" width="2.75" style="133" customWidth="1"/>
    <col min="9" max="9" width="16.375" style="133" customWidth="1"/>
    <col min="10" max="14" width="12" style="133" customWidth="1"/>
    <col min="15" max="17" width="8" style="133" customWidth="1"/>
    <col min="18" max="18" width="9.875" style="133" bestFit="1" customWidth="1"/>
    <col min="19" max="19" width="3.625" style="133" bestFit="1" customWidth="1"/>
    <col min="20" max="255" width="9" style="133"/>
    <col min="256" max="256" width="2.5" style="133" customWidth="1"/>
    <col min="257" max="257" width="16.5" style="133" customWidth="1"/>
    <col min="258" max="258" width="10.375" style="133" bestFit="1" customWidth="1"/>
    <col min="259" max="259" width="11.625" style="133" bestFit="1" customWidth="1"/>
    <col min="260" max="261" width="10.375" style="133" bestFit="1" customWidth="1"/>
    <col min="262" max="262" width="12.25" style="133" bestFit="1" customWidth="1"/>
    <col min="263" max="264" width="2.125" style="133" customWidth="1"/>
    <col min="265" max="265" width="16.375" style="133" customWidth="1"/>
    <col min="266" max="271" width="12.125" style="133" customWidth="1"/>
    <col min="272" max="273" width="1.625" style="133" customWidth="1"/>
    <col min="274" max="274" width="9.875" style="133" bestFit="1" customWidth="1"/>
    <col min="275" max="275" width="3.625" style="133" bestFit="1" customWidth="1"/>
    <col min="276" max="511" width="9" style="133"/>
    <col min="512" max="512" width="2.5" style="133" customWidth="1"/>
    <col min="513" max="513" width="16.5" style="133" customWidth="1"/>
    <col min="514" max="514" width="10.375" style="133" bestFit="1" customWidth="1"/>
    <col min="515" max="515" width="11.625" style="133" bestFit="1" customWidth="1"/>
    <col min="516" max="517" width="10.375" style="133" bestFit="1" customWidth="1"/>
    <col min="518" max="518" width="12.25" style="133" bestFit="1" customWidth="1"/>
    <col min="519" max="520" width="2.125" style="133" customWidth="1"/>
    <col min="521" max="521" width="16.375" style="133" customWidth="1"/>
    <col min="522" max="527" width="12.125" style="133" customWidth="1"/>
    <col min="528" max="529" width="1.625" style="133" customWidth="1"/>
    <col min="530" max="530" width="9.875" style="133" bestFit="1" customWidth="1"/>
    <col min="531" max="531" width="3.625" style="133" bestFit="1" customWidth="1"/>
    <col min="532" max="767" width="9" style="133"/>
    <col min="768" max="768" width="2.5" style="133" customWidth="1"/>
    <col min="769" max="769" width="16.5" style="133" customWidth="1"/>
    <col min="770" max="770" width="10.375" style="133" bestFit="1" customWidth="1"/>
    <col min="771" max="771" width="11.625" style="133" bestFit="1" customWidth="1"/>
    <col min="772" max="773" width="10.375" style="133" bestFit="1" customWidth="1"/>
    <col min="774" max="774" width="12.25" style="133" bestFit="1" customWidth="1"/>
    <col min="775" max="776" width="2.125" style="133" customWidth="1"/>
    <col min="777" max="777" width="16.375" style="133" customWidth="1"/>
    <col min="778" max="783" width="12.125" style="133" customWidth="1"/>
    <col min="784" max="785" width="1.625" style="133" customWidth="1"/>
    <col min="786" max="786" width="9.875" style="133" bestFit="1" customWidth="1"/>
    <col min="787" max="787" width="3.625" style="133" bestFit="1" customWidth="1"/>
    <col min="788" max="1023" width="9" style="133"/>
    <col min="1024" max="1024" width="2.5" style="133" customWidth="1"/>
    <col min="1025" max="1025" width="16.5" style="133" customWidth="1"/>
    <col min="1026" max="1026" width="10.375" style="133" bestFit="1" customWidth="1"/>
    <col min="1027" max="1027" width="11.625" style="133" bestFit="1" customWidth="1"/>
    <col min="1028" max="1029" width="10.375" style="133" bestFit="1" customWidth="1"/>
    <col min="1030" max="1030" width="12.25" style="133" bestFit="1" customWidth="1"/>
    <col min="1031" max="1032" width="2.125" style="133" customWidth="1"/>
    <col min="1033" max="1033" width="16.375" style="133" customWidth="1"/>
    <col min="1034" max="1039" width="12.125" style="133" customWidth="1"/>
    <col min="1040" max="1041" width="1.625" style="133" customWidth="1"/>
    <col min="1042" max="1042" width="9.875" style="133" bestFit="1" customWidth="1"/>
    <col min="1043" max="1043" width="3.625" style="133" bestFit="1" customWidth="1"/>
    <col min="1044" max="1279" width="9" style="133"/>
    <col min="1280" max="1280" width="2.5" style="133" customWidth="1"/>
    <col min="1281" max="1281" width="16.5" style="133" customWidth="1"/>
    <col min="1282" max="1282" width="10.375" style="133" bestFit="1" customWidth="1"/>
    <col min="1283" max="1283" width="11.625" style="133" bestFit="1" customWidth="1"/>
    <col min="1284" max="1285" width="10.375" style="133" bestFit="1" customWidth="1"/>
    <col min="1286" max="1286" width="12.25" style="133" bestFit="1" customWidth="1"/>
    <col min="1287" max="1288" width="2.125" style="133" customWidth="1"/>
    <col min="1289" max="1289" width="16.375" style="133" customWidth="1"/>
    <col min="1290" max="1295" width="12.125" style="133" customWidth="1"/>
    <col min="1296" max="1297" width="1.625" style="133" customWidth="1"/>
    <col min="1298" max="1298" width="9.875" style="133" bestFit="1" customWidth="1"/>
    <col min="1299" max="1299" width="3.625" style="133" bestFit="1" customWidth="1"/>
    <col min="1300" max="1535" width="9" style="133"/>
    <col min="1536" max="1536" width="2.5" style="133" customWidth="1"/>
    <col min="1537" max="1537" width="16.5" style="133" customWidth="1"/>
    <col min="1538" max="1538" width="10.375" style="133" bestFit="1" customWidth="1"/>
    <col min="1539" max="1539" width="11.625" style="133" bestFit="1" customWidth="1"/>
    <col min="1540" max="1541" width="10.375" style="133" bestFit="1" customWidth="1"/>
    <col min="1542" max="1542" width="12.25" style="133" bestFit="1" customWidth="1"/>
    <col min="1543" max="1544" width="2.125" style="133" customWidth="1"/>
    <col min="1545" max="1545" width="16.375" style="133" customWidth="1"/>
    <col min="1546" max="1551" width="12.125" style="133" customWidth="1"/>
    <col min="1552" max="1553" width="1.625" style="133" customWidth="1"/>
    <col min="1554" max="1554" width="9.875" style="133" bestFit="1" customWidth="1"/>
    <col min="1555" max="1555" width="3.625" style="133" bestFit="1" customWidth="1"/>
    <col min="1556" max="1791" width="9" style="133"/>
    <col min="1792" max="1792" width="2.5" style="133" customWidth="1"/>
    <col min="1793" max="1793" width="16.5" style="133" customWidth="1"/>
    <col min="1794" max="1794" width="10.375" style="133" bestFit="1" customWidth="1"/>
    <col min="1795" max="1795" width="11.625" style="133" bestFit="1" customWidth="1"/>
    <col min="1796" max="1797" width="10.375" style="133" bestFit="1" customWidth="1"/>
    <col min="1798" max="1798" width="12.25" style="133" bestFit="1" customWidth="1"/>
    <col min="1799" max="1800" width="2.125" style="133" customWidth="1"/>
    <col min="1801" max="1801" width="16.375" style="133" customWidth="1"/>
    <col min="1802" max="1807" width="12.125" style="133" customWidth="1"/>
    <col min="1808" max="1809" width="1.625" style="133" customWidth="1"/>
    <col min="1810" max="1810" width="9.875" style="133" bestFit="1" customWidth="1"/>
    <col min="1811" max="1811" width="3.625" style="133" bestFit="1" customWidth="1"/>
    <col min="1812" max="2047" width="9" style="133"/>
    <col min="2048" max="2048" width="2.5" style="133" customWidth="1"/>
    <col min="2049" max="2049" width="16.5" style="133" customWidth="1"/>
    <col min="2050" max="2050" width="10.375" style="133" bestFit="1" customWidth="1"/>
    <col min="2051" max="2051" width="11.625" style="133" bestFit="1" customWidth="1"/>
    <col min="2052" max="2053" width="10.375" style="133" bestFit="1" customWidth="1"/>
    <col min="2054" max="2054" width="12.25" style="133" bestFit="1" customWidth="1"/>
    <col min="2055" max="2056" width="2.125" style="133" customWidth="1"/>
    <col min="2057" max="2057" width="16.375" style="133" customWidth="1"/>
    <col min="2058" max="2063" width="12.125" style="133" customWidth="1"/>
    <col min="2064" max="2065" width="1.625" style="133" customWidth="1"/>
    <col min="2066" max="2066" width="9.875" style="133" bestFit="1" customWidth="1"/>
    <col min="2067" max="2067" width="3.625" style="133" bestFit="1" customWidth="1"/>
    <col min="2068" max="2303" width="9" style="133"/>
    <col min="2304" max="2304" width="2.5" style="133" customWidth="1"/>
    <col min="2305" max="2305" width="16.5" style="133" customWidth="1"/>
    <col min="2306" max="2306" width="10.375" style="133" bestFit="1" customWidth="1"/>
    <col min="2307" max="2307" width="11.625" style="133" bestFit="1" customWidth="1"/>
    <col min="2308" max="2309" width="10.375" style="133" bestFit="1" customWidth="1"/>
    <col min="2310" max="2310" width="12.25" style="133" bestFit="1" customWidth="1"/>
    <col min="2311" max="2312" width="2.125" style="133" customWidth="1"/>
    <col min="2313" max="2313" width="16.375" style="133" customWidth="1"/>
    <col min="2314" max="2319" width="12.125" style="133" customWidth="1"/>
    <col min="2320" max="2321" width="1.625" style="133" customWidth="1"/>
    <col min="2322" max="2322" width="9.875" style="133" bestFit="1" customWidth="1"/>
    <col min="2323" max="2323" width="3.625" style="133" bestFit="1" customWidth="1"/>
    <col min="2324" max="2559" width="9" style="133"/>
    <col min="2560" max="2560" width="2.5" style="133" customWidth="1"/>
    <col min="2561" max="2561" width="16.5" style="133" customWidth="1"/>
    <col min="2562" max="2562" width="10.375" style="133" bestFit="1" customWidth="1"/>
    <col min="2563" max="2563" width="11.625" style="133" bestFit="1" customWidth="1"/>
    <col min="2564" max="2565" width="10.375" style="133" bestFit="1" customWidth="1"/>
    <col min="2566" max="2566" width="12.25" style="133" bestFit="1" customWidth="1"/>
    <col min="2567" max="2568" width="2.125" style="133" customWidth="1"/>
    <col min="2569" max="2569" width="16.375" style="133" customWidth="1"/>
    <col min="2570" max="2575" width="12.125" style="133" customWidth="1"/>
    <col min="2576" max="2577" width="1.625" style="133" customWidth="1"/>
    <col min="2578" max="2578" width="9.875" style="133" bestFit="1" customWidth="1"/>
    <col min="2579" max="2579" width="3.625" style="133" bestFit="1" customWidth="1"/>
    <col min="2580" max="2815" width="9" style="133"/>
    <col min="2816" max="2816" width="2.5" style="133" customWidth="1"/>
    <col min="2817" max="2817" width="16.5" style="133" customWidth="1"/>
    <col min="2818" max="2818" width="10.375" style="133" bestFit="1" customWidth="1"/>
    <col min="2819" max="2819" width="11.625" style="133" bestFit="1" customWidth="1"/>
    <col min="2820" max="2821" width="10.375" style="133" bestFit="1" customWidth="1"/>
    <col min="2822" max="2822" width="12.25" style="133" bestFit="1" customWidth="1"/>
    <col min="2823" max="2824" width="2.125" style="133" customWidth="1"/>
    <col min="2825" max="2825" width="16.375" style="133" customWidth="1"/>
    <col min="2826" max="2831" width="12.125" style="133" customWidth="1"/>
    <col min="2832" max="2833" width="1.625" style="133" customWidth="1"/>
    <col min="2834" max="2834" width="9.875" style="133" bestFit="1" customWidth="1"/>
    <col min="2835" max="2835" width="3.625" style="133" bestFit="1" customWidth="1"/>
    <col min="2836" max="3071" width="9" style="133"/>
    <col min="3072" max="3072" width="2.5" style="133" customWidth="1"/>
    <col min="3073" max="3073" width="16.5" style="133" customWidth="1"/>
    <col min="3074" max="3074" width="10.375" style="133" bestFit="1" customWidth="1"/>
    <col min="3075" max="3075" width="11.625" style="133" bestFit="1" customWidth="1"/>
    <col min="3076" max="3077" width="10.375" style="133" bestFit="1" customWidth="1"/>
    <col min="3078" max="3078" width="12.25" style="133" bestFit="1" customWidth="1"/>
    <col min="3079" max="3080" width="2.125" style="133" customWidth="1"/>
    <col min="3081" max="3081" width="16.375" style="133" customWidth="1"/>
    <col min="3082" max="3087" width="12.125" style="133" customWidth="1"/>
    <col min="3088" max="3089" width="1.625" style="133" customWidth="1"/>
    <col min="3090" max="3090" width="9.875" style="133" bestFit="1" customWidth="1"/>
    <col min="3091" max="3091" width="3.625" style="133" bestFit="1" customWidth="1"/>
    <col min="3092" max="3327" width="9" style="133"/>
    <col min="3328" max="3328" width="2.5" style="133" customWidth="1"/>
    <col min="3329" max="3329" width="16.5" style="133" customWidth="1"/>
    <col min="3330" max="3330" width="10.375" style="133" bestFit="1" customWidth="1"/>
    <col min="3331" max="3331" width="11.625" style="133" bestFit="1" customWidth="1"/>
    <col min="3332" max="3333" width="10.375" style="133" bestFit="1" customWidth="1"/>
    <col min="3334" max="3334" width="12.25" style="133" bestFit="1" customWidth="1"/>
    <col min="3335" max="3336" width="2.125" style="133" customWidth="1"/>
    <col min="3337" max="3337" width="16.375" style="133" customWidth="1"/>
    <col min="3338" max="3343" width="12.125" style="133" customWidth="1"/>
    <col min="3344" max="3345" width="1.625" style="133" customWidth="1"/>
    <col min="3346" max="3346" width="9.875" style="133" bestFit="1" customWidth="1"/>
    <col min="3347" max="3347" width="3.625" style="133" bestFit="1" customWidth="1"/>
    <col min="3348" max="3583" width="9" style="133"/>
    <col min="3584" max="3584" width="2.5" style="133" customWidth="1"/>
    <col min="3585" max="3585" width="16.5" style="133" customWidth="1"/>
    <col min="3586" max="3586" width="10.375" style="133" bestFit="1" customWidth="1"/>
    <col min="3587" max="3587" width="11.625" style="133" bestFit="1" customWidth="1"/>
    <col min="3588" max="3589" width="10.375" style="133" bestFit="1" customWidth="1"/>
    <col min="3590" max="3590" width="12.25" style="133" bestFit="1" customWidth="1"/>
    <col min="3591" max="3592" width="2.125" style="133" customWidth="1"/>
    <col min="3593" max="3593" width="16.375" style="133" customWidth="1"/>
    <col min="3594" max="3599" width="12.125" style="133" customWidth="1"/>
    <col min="3600" max="3601" width="1.625" style="133" customWidth="1"/>
    <col min="3602" max="3602" width="9.875" style="133" bestFit="1" customWidth="1"/>
    <col min="3603" max="3603" width="3.625" style="133" bestFit="1" customWidth="1"/>
    <col min="3604" max="3839" width="9" style="133"/>
    <col min="3840" max="3840" width="2.5" style="133" customWidth="1"/>
    <col min="3841" max="3841" width="16.5" style="133" customWidth="1"/>
    <col min="3842" max="3842" width="10.375" style="133" bestFit="1" customWidth="1"/>
    <col min="3843" max="3843" width="11.625" style="133" bestFit="1" customWidth="1"/>
    <col min="3844" max="3845" width="10.375" style="133" bestFit="1" customWidth="1"/>
    <col min="3846" max="3846" width="12.25" style="133" bestFit="1" customWidth="1"/>
    <col min="3847" max="3848" width="2.125" style="133" customWidth="1"/>
    <col min="3849" max="3849" width="16.375" style="133" customWidth="1"/>
    <col min="3850" max="3855" width="12.125" style="133" customWidth="1"/>
    <col min="3856" max="3857" width="1.625" style="133" customWidth="1"/>
    <col min="3858" max="3858" width="9.875" style="133" bestFit="1" customWidth="1"/>
    <col min="3859" max="3859" width="3.625" style="133" bestFit="1" customWidth="1"/>
    <col min="3860" max="4095" width="9" style="133"/>
    <col min="4096" max="4096" width="2.5" style="133" customWidth="1"/>
    <col min="4097" max="4097" width="16.5" style="133" customWidth="1"/>
    <col min="4098" max="4098" width="10.375" style="133" bestFit="1" customWidth="1"/>
    <col min="4099" max="4099" width="11.625" style="133" bestFit="1" customWidth="1"/>
    <col min="4100" max="4101" width="10.375" style="133" bestFit="1" customWidth="1"/>
    <col min="4102" max="4102" width="12.25" style="133" bestFit="1" customWidth="1"/>
    <col min="4103" max="4104" width="2.125" style="133" customWidth="1"/>
    <col min="4105" max="4105" width="16.375" style="133" customWidth="1"/>
    <col min="4106" max="4111" width="12.125" style="133" customWidth="1"/>
    <col min="4112" max="4113" width="1.625" style="133" customWidth="1"/>
    <col min="4114" max="4114" width="9.875" style="133" bestFit="1" customWidth="1"/>
    <col min="4115" max="4115" width="3.625" style="133" bestFit="1" customWidth="1"/>
    <col min="4116" max="4351" width="9" style="133"/>
    <col min="4352" max="4352" width="2.5" style="133" customWidth="1"/>
    <col min="4353" max="4353" width="16.5" style="133" customWidth="1"/>
    <col min="4354" max="4354" width="10.375" style="133" bestFit="1" customWidth="1"/>
    <col min="4355" max="4355" width="11.625" style="133" bestFit="1" customWidth="1"/>
    <col min="4356" max="4357" width="10.375" style="133" bestFit="1" customWidth="1"/>
    <col min="4358" max="4358" width="12.25" style="133" bestFit="1" customWidth="1"/>
    <col min="4359" max="4360" width="2.125" style="133" customWidth="1"/>
    <col min="4361" max="4361" width="16.375" style="133" customWidth="1"/>
    <col min="4362" max="4367" width="12.125" style="133" customWidth="1"/>
    <col min="4368" max="4369" width="1.625" style="133" customWidth="1"/>
    <col min="4370" max="4370" width="9.875" style="133" bestFit="1" customWidth="1"/>
    <col min="4371" max="4371" width="3.625" style="133" bestFit="1" customWidth="1"/>
    <col min="4372" max="4607" width="9" style="133"/>
    <col min="4608" max="4608" width="2.5" style="133" customWidth="1"/>
    <col min="4609" max="4609" width="16.5" style="133" customWidth="1"/>
    <col min="4610" max="4610" width="10.375" style="133" bestFit="1" customWidth="1"/>
    <col min="4611" max="4611" width="11.625" style="133" bestFit="1" customWidth="1"/>
    <col min="4612" max="4613" width="10.375" style="133" bestFit="1" customWidth="1"/>
    <col min="4614" max="4614" width="12.25" style="133" bestFit="1" customWidth="1"/>
    <col min="4615" max="4616" width="2.125" style="133" customWidth="1"/>
    <col min="4617" max="4617" width="16.375" style="133" customWidth="1"/>
    <col min="4618" max="4623" width="12.125" style="133" customWidth="1"/>
    <col min="4624" max="4625" width="1.625" style="133" customWidth="1"/>
    <col min="4626" max="4626" width="9.875" style="133" bestFit="1" customWidth="1"/>
    <col min="4627" max="4627" width="3.625" style="133" bestFit="1" customWidth="1"/>
    <col min="4628" max="4863" width="9" style="133"/>
    <col min="4864" max="4864" width="2.5" style="133" customWidth="1"/>
    <col min="4865" max="4865" width="16.5" style="133" customWidth="1"/>
    <col min="4866" max="4866" width="10.375" style="133" bestFit="1" customWidth="1"/>
    <col min="4867" max="4867" width="11.625" style="133" bestFit="1" customWidth="1"/>
    <col min="4868" max="4869" width="10.375" style="133" bestFit="1" customWidth="1"/>
    <col min="4870" max="4870" width="12.25" style="133" bestFit="1" customWidth="1"/>
    <col min="4871" max="4872" width="2.125" style="133" customWidth="1"/>
    <col min="4873" max="4873" width="16.375" style="133" customWidth="1"/>
    <col min="4874" max="4879" width="12.125" style="133" customWidth="1"/>
    <col min="4880" max="4881" width="1.625" style="133" customWidth="1"/>
    <col min="4882" max="4882" width="9.875" style="133" bestFit="1" customWidth="1"/>
    <col min="4883" max="4883" width="3.625" style="133" bestFit="1" customWidth="1"/>
    <col min="4884" max="5119" width="9" style="133"/>
    <col min="5120" max="5120" width="2.5" style="133" customWidth="1"/>
    <col min="5121" max="5121" width="16.5" style="133" customWidth="1"/>
    <col min="5122" max="5122" width="10.375" style="133" bestFit="1" customWidth="1"/>
    <col min="5123" max="5123" width="11.625" style="133" bestFit="1" customWidth="1"/>
    <col min="5124" max="5125" width="10.375" style="133" bestFit="1" customWidth="1"/>
    <col min="5126" max="5126" width="12.25" style="133" bestFit="1" customWidth="1"/>
    <col min="5127" max="5128" width="2.125" style="133" customWidth="1"/>
    <col min="5129" max="5129" width="16.375" style="133" customWidth="1"/>
    <col min="5130" max="5135" width="12.125" style="133" customWidth="1"/>
    <col min="5136" max="5137" width="1.625" style="133" customWidth="1"/>
    <col min="5138" max="5138" width="9.875" style="133" bestFit="1" customWidth="1"/>
    <col min="5139" max="5139" width="3.625" style="133" bestFit="1" customWidth="1"/>
    <col min="5140" max="5375" width="9" style="133"/>
    <col min="5376" max="5376" width="2.5" style="133" customWidth="1"/>
    <col min="5377" max="5377" width="16.5" style="133" customWidth="1"/>
    <col min="5378" max="5378" width="10.375" style="133" bestFit="1" customWidth="1"/>
    <col min="5379" max="5379" width="11.625" style="133" bestFit="1" customWidth="1"/>
    <col min="5380" max="5381" width="10.375" style="133" bestFit="1" customWidth="1"/>
    <col min="5382" max="5382" width="12.25" style="133" bestFit="1" customWidth="1"/>
    <col min="5383" max="5384" width="2.125" style="133" customWidth="1"/>
    <col min="5385" max="5385" width="16.375" style="133" customWidth="1"/>
    <col min="5386" max="5391" width="12.125" style="133" customWidth="1"/>
    <col min="5392" max="5393" width="1.625" style="133" customWidth="1"/>
    <col min="5394" max="5394" width="9.875" style="133" bestFit="1" customWidth="1"/>
    <col min="5395" max="5395" width="3.625" style="133" bestFit="1" customWidth="1"/>
    <col min="5396" max="5631" width="9" style="133"/>
    <col min="5632" max="5632" width="2.5" style="133" customWidth="1"/>
    <col min="5633" max="5633" width="16.5" style="133" customWidth="1"/>
    <col min="5634" max="5634" width="10.375" style="133" bestFit="1" customWidth="1"/>
    <col min="5635" max="5635" width="11.625" style="133" bestFit="1" customWidth="1"/>
    <col min="5636" max="5637" width="10.375" style="133" bestFit="1" customWidth="1"/>
    <col min="5638" max="5638" width="12.25" style="133" bestFit="1" customWidth="1"/>
    <col min="5639" max="5640" width="2.125" style="133" customWidth="1"/>
    <col min="5641" max="5641" width="16.375" style="133" customWidth="1"/>
    <col min="5642" max="5647" width="12.125" style="133" customWidth="1"/>
    <col min="5648" max="5649" width="1.625" style="133" customWidth="1"/>
    <col min="5650" max="5650" width="9.875" style="133" bestFit="1" customWidth="1"/>
    <col min="5651" max="5651" width="3.625" style="133" bestFit="1" customWidth="1"/>
    <col min="5652" max="5887" width="9" style="133"/>
    <col min="5888" max="5888" width="2.5" style="133" customWidth="1"/>
    <col min="5889" max="5889" width="16.5" style="133" customWidth="1"/>
    <col min="5890" max="5890" width="10.375" style="133" bestFit="1" customWidth="1"/>
    <col min="5891" max="5891" width="11.625" style="133" bestFit="1" customWidth="1"/>
    <col min="5892" max="5893" width="10.375" style="133" bestFit="1" customWidth="1"/>
    <col min="5894" max="5894" width="12.25" style="133" bestFit="1" customWidth="1"/>
    <col min="5895" max="5896" width="2.125" style="133" customWidth="1"/>
    <col min="5897" max="5897" width="16.375" style="133" customWidth="1"/>
    <col min="5898" max="5903" width="12.125" style="133" customWidth="1"/>
    <col min="5904" max="5905" width="1.625" style="133" customWidth="1"/>
    <col min="5906" max="5906" width="9.875" style="133" bestFit="1" customWidth="1"/>
    <col min="5907" max="5907" width="3.625" style="133" bestFit="1" customWidth="1"/>
    <col min="5908" max="6143" width="9" style="133"/>
    <col min="6144" max="6144" width="2.5" style="133" customWidth="1"/>
    <col min="6145" max="6145" width="16.5" style="133" customWidth="1"/>
    <col min="6146" max="6146" width="10.375" style="133" bestFit="1" customWidth="1"/>
    <col min="6147" max="6147" width="11.625" style="133" bestFit="1" customWidth="1"/>
    <col min="6148" max="6149" width="10.375" style="133" bestFit="1" customWidth="1"/>
    <col min="6150" max="6150" width="12.25" style="133" bestFit="1" customWidth="1"/>
    <col min="6151" max="6152" width="2.125" style="133" customWidth="1"/>
    <col min="6153" max="6153" width="16.375" style="133" customWidth="1"/>
    <col min="6154" max="6159" width="12.125" style="133" customWidth="1"/>
    <col min="6160" max="6161" width="1.625" style="133" customWidth="1"/>
    <col min="6162" max="6162" width="9.875" style="133" bestFit="1" customWidth="1"/>
    <col min="6163" max="6163" width="3.625" style="133" bestFit="1" customWidth="1"/>
    <col min="6164" max="6399" width="9" style="133"/>
    <col min="6400" max="6400" width="2.5" style="133" customWidth="1"/>
    <col min="6401" max="6401" width="16.5" style="133" customWidth="1"/>
    <col min="6402" max="6402" width="10.375" style="133" bestFit="1" customWidth="1"/>
    <col min="6403" max="6403" width="11.625" style="133" bestFit="1" customWidth="1"/>
    <col min="6404" max="6405" width="10.375" style="133" bestFit="1" customWidth="1"/>
    <col min="6406" max="6406" width="12.25" style="133" bestFit="1" customWidth="1"/>
    <col min="6407" max="6408" width="2.125" style="133" customWidth="1"/>
    <col min="6409" max="6409" width="16.375" style="133" customWidth="1"/>
    <col min="6410" max="6415" width="12.125" style="133" customWidth="1"/>
    <col min="6416" max="6417" width="1.625" style="133" customWidth="1"/>
    <col min="6418" max="6418" width="9.875" style="133" bestFit="1" customWidth="1"/>
    <col min="6419" max="6419" width="3.625" style="133" bestFit="1" customWidth="1"/>
    <col min="6420" max="6655" width="9" style="133"/>
    <col min="6656" max="6656" width="2.5" style="133" customWidth="1"/>
    <col min="6657" max="6657" width="16.5" style="133" customWidth="1"/>
    <col min="6658" max="6658" width="10.375" style="133" bestFit="1" customWidth="1"/>
    <col min="6659" max="6659" width="11.625" style="133" bestFit="1" customWidth="1"/>
    <col min="6660" max="6661" width="10.375" style="133" bestFit="1" customWidth="1"/>
    <col min="6662" max="6662" width="12.25" style="133" bestFit="1" customWidth="1"/>
    <col min="6663" max="6664" width="2.125" style="133" customWidth="1"/>
    <col min="6665" max="6665" width="16.375" style="133" customWidth="1"/>
    <col min="6666" max="6671" width="12.125" style="133" customWidth="1"/>
    <col min="6672" max="6673" width="1.625" style="133" customWidth="1"/>
    <col min="6674" max="6674" width="9.875" style="133" bestFit="1" customWidth="1"/>
    <col min="6675" max="6675" width="3.625" style="133" bestFit="1" customWidth="1"/>
    <col min="6676" max="6911" width="9" style="133"/>
    <col min="6912" max="6912" width="2.5" style="133" customWidth="1"/>
    <col min="6913" max="6913" width="16.5" style="133" customWidth="1"/>
    <col min="6914" max="6914" width="10.375" style="133" bestFit="1" customWidth="1"/>
    <col min="6915" max="6915" width="11.625" style="133" bestFit="1" customWidth="1"/>
    <col min="6916" max="6917" width="10.375" style="133" bestFit="1" customWidth="1"/>
    <col min="6918" max="6918" width="12.25" style="133" bestFit="1" customWidth="1"/>
    <col min="6919" max="6920" width="2.125" style="133" customWidth="1"/>
    <col min="6921" max="6921" width="16.375" style="133" customWidth="1"/>
    <col min="6922" max="6927" width="12.125" style="133" customWidth="1"/>
    <col min="6928" max="6929" width="1.625" style="133" customWidth="1"/>
    <col min="6930" max="6930" width="9.875" style="133" bestFit="1" customWidth="1"/>
    <col min="6931" max="6931" width="3.625" style="133" bestFit="1" customWidth="1"/>
    <col min="6932" max="7167" width="9" style="133"/>
    <col min="7168" max="7168" width="2.5" style="133" customWidth="1"/>
    <col min="7169" max="7169" width="16.5" style="133" customWidth="1"/>
    <col min="7170" max="7170" width="10.375" style="133" bestFit="1" customWidth="1"/>
    <col min="7171" max="7171" width="11.625" style="133" bestFit="1" customWidth="1"/>
    <col min="7172" max="7173" width="10.375" style="133" bestFit="1" customWidth="1"/>
    <col min="7174" max="7174" width="12.25" style="133" bestFit="1" customWidth="1"/>
    <col min="7175" max="7176" width="2.125" style="133" customWidth="1"/>
    <col min="7177" max="7177" width="16.375" style="133" customWidth="1"/>
    <col min="7178" max="7183" width="12.125" style="133" customWidth="1"/>
    <col min="7184" max="7185" width="1.625" style="133" customWidth="1"/>
    <col min="7186" max="7186" width="9.875" style="133" bestFit="1" customWidth="1"/>
    <col min="7187" max="7187" width="3.625" style="133" bestFit="1" customWidth="1"/>
    <col min="7188" max="7423" width="9" style="133"/>
    <col min="7424" max="7424" width="2.5" style="133" customWidth="1"/>
    <col min="7425" max="7425" width="16.5" style="133" customWidth="1"/>
    <col min="7426" max="7426" width="10.375" style="133" bestFit="1" customWidth="1"/>
    <col min="7427" max="7427" width="11.625" style="133" bestFit="1" customWidth="1"/>
    <col min="7428" max="7429" width="10.375" style="133" bestFit="1" customWidth="1"/>
    <col min="7430" max="7430" width="12.25" style="133" bestFit="1" customWidth="1"/>
    <col min="7431" max="7432" width="2.125" style="133" customWidth="1"/>
    <col min="7433" max="7433" width="16.375" style="133" customWidth="1"/>
    <col min="7434" max="7439" width="12.125" style="133" customWidth="1"/>
    <col min="7440" max="7441" width="1.625" style="133" customWidth="1"/>
    <col min="7442" max="7442" width="9.875" style="133" bestFit="1" customWidth="1"/>
    <col min="7443" max="7443" width="3.625" style="133" bestFit="1" customWidth="1"/>
    <col min="7444" max="7679" width="9" style="133"/>
    <col min="7680" max="7680" width="2.5" style="133" customWidth="1"/>
    <col min="7681" max="7681" width="16.5" style="133" customWidth="1"/>
    <col min="7682" max="7682" width="10.375" style="133" bestFit="1" customWidth="1"/>
    <col min="7683" max="7683" width="11.625" style="133" bestFit="1" customWidth="1"/>
    <col min="7684" max="7685" width="10.375" style="133" bestFit="1" customWidth="1"/>
    <col min="7686" max="7686" width="12.25" style="133" bestFit="1" customWidth="1"/>
    <col min="7687" max="7688" width="2.125" style="133" customWidth="1"/>
    <col min="7689" max="7689" width="16.375" style="133" customWidth="1"/>
    <col min="7690" max="7695" width="12.125" style="133" customWidth="1"/>
    <col min="7696" max="7697" width="1.625" style="133" customWidth="1"/>
    <col min="7698" max="7698" width="9.875" style="133" bestFit="1" customWidth="1"/>
    <col min="7699" max="7699" width="3.625" style="133" bestFit="1" customWidth="1"/>
    <col min="7700" max="7935" width="9" style="133"/>
    <col min="7936" max="7936" width="2.5" style="133" customWidth="1"/>
    <col min="7937" max="7937" width="16.5" style="133" customWidth="1"/>
    <col min="7938" max="7938" width="10.375" style="133" bestFit="1" customWidth="1"/>
    <col min="7939" max="7939" width="11.625" style="133" bestFit="1" customWidth="1"/>
    <col min="7940" max="7941" width="10.375" style="133" bestFit="1" customWidth="1"/>
    <col min="7942" max="7942" width="12.25" style="133" bestFit="1" customWidth="1"/>
    <col min="7943" max="7944" width="2.125" style="133" customWidth="1"/>
    <col min="7945" max="7945" width="16.375" style="133" customWidth="1"/>
    <col min="7946" max="7951" width="12.125" style="133" customWidth="1"/>
    <col min="7952" max="7953" width="1.625" style="133" customWidth="1"/>
    <col min="7954" max="7954" width="9.875" style="133" bestFit="1" customWidth="1"/>
    <col min="7955" max="7955" width="3.625" style="133" bestFit="1" customWidth="1"/>
    <col min="7956" max="8191" width="9" style="133"/>
    <col min="8192" max="8192" width="2.5" style="133" customWidth="1"/>
    <col min="8193" max="8193" width="16.5" style="133" customWidth="1"/>
    <col min="8194" max="8194" width="10.375" style="133" bestFit="1" customWidth="1"/>
    <col min="8195" max="8195" width="11.625" style="133" bestFit="1" customWidth="1"/>
    <col min="8196" max="8197" width="10.375" style="133" bestFit="1" customWidth="1"/>
    <col min="8198" max="8198" width="12.25" style="133" bestFit="1" customWidth="1"/>
    <col min="8199" max="8200" width="2.125" style="133" customWidth="1"/>
    <col min="8201" max="8201" width="16.375" style="133" customWidth="1"/>
    <col min="8202" max="8207" width="12.125" style="133" customWidth="1"/>
    <col min="8208" max="8209" width="1.625" style="133" customWidth="1"/>
    <col min="8210" max="8210" width="9.875" style="133" bestFit="1" customWidth="1"/>
    <col min="8211" max="8211" width="3.625" style="133" bestFit="1" customWidth="1"/>
    <col min="8212" max="8447" width="9" style="133"/>
    <col min="8448" max="8448" width="2.5" style="133" customWidth="1"/>
    <col min="8449" max="8449" width="16.5" style="133" customWidth="1"/>
    <col min="8450" max="8450" width="10.375" style="133" bestFit="1" customWidth="1"/>
    <col min="8451" max="8451" width="11.625" style="133" bestFit="1" customWidth="1"/>
    <col min="8452" max="8453" width="10.375" style="133" bestFit="1" customWidth="1"/>
    <col min="8454" max="8454" width="12.25" style="133" bestFit="1" customWidth="1"/>
    <col min="8455" max="8456" width="2.125" style="133" customWidth="1"/>
    <col min="8457" max="8457" width="16.375" style="133" customWidth="1"/>
    <col min="8458" max="8463" width="12.125" style="133" customWidth="1"/>
    <col min="8464" max="8465" width="1.625" style="133" customWidth="1"/>
    <col min="8466" max="8466" width="9.875" style="133" bestFit="1" customWidth="1"/>
    <col min="8467" max="8467" width="3.625" style="133" bestFit="1" customWidth="1"/>
    <col min="8468" max="8703" width="9" style="133"/>
    <col min="8704" max="8704" width="2.5" style="133" customWidth="1"/>
    <col min="8705" max="8705" width="16.5" style="133" customWidth="1"/>
    <col min="8706" max="8706" width="10.375" style="133" bestFit="1" customWidth="1"/>
    <col min="8707" max="8707" width="11.625" style="133" bestFit="1" customWidth="1"/>
    <col min="8708" max="8709" width="10.375" style="133" bestFit="1" customWidth="1"/>
    <col min="8710" max="8710" width="12.25" style="133" bestFit="1" customWidth="1"/>
    <col min="8711" max="8712" width="2.125" style="133" customWidth="1"/>
    <col min="8713" max="8713" width="16.375" style="133" customWidth="1"/>
    <col min="8714" max="8719" width="12.125" style="133" customWidth="1"/>
    <col min="8720" max="8721" width="1.625" style="133" customWidth="1"/>
    <col min="8722" max="8722" width="9.875" style="133" bestFit="1" customWidth="1"/>
    <col min="8723" max="8723" width="3.625" style="133" bestFit="1" customWidth="1"/>
    <col min="8724" max="8959" width="9" style="133"/>
    <col min="8960" max="8960" width="2.5" style="133" customWidth="1"/>
    <col min="8961" max="8961" width="16.5" style="133" customWidth="1"/>
    <col min="8962" max="8962" width="10.375" style="133" bestFit="1" customWidth="1"/>
    <col min="8963" max="8963" width="11.625" style="133" bestFit="1" customWidth="1"/>
    <col min="8964" max="8965" width="10.375" style="133" bestFit="1" customWidth="1"/>
    <col min="8966" max="8966" width="12.25" style="133" bestFit="1" customWidth="1"/>
    <col min="8967" max="8968" width="2.125" style="133" customWidth="1"/>
    <col min="8969" max="8969" width="16.375" style="133" customWidth="1"/>
    <col min="8970" max="8975" width="12.125" style="133" customWidth="1"/>
    <col min="8976" max="8977" width="1.625" style="133" customWidth="1"/>
    <col min="8978" max="8978" width="9.875" style="133" bestFit="1" customWidth="1"/>
    <col min="8979" max="8979" width="3.625" style="133" bestFit="1" customWidth="1"/>
    <col min="8980" max="9215" width="9" style="133"/>
    <col min="9216" max="9216" width="2.5" style="133" customWidth="1"/>
    <col min="9217" max="9217" width="16.5" style="133" customWidth="1"/>
    <col min="9218" max="9218" width="10.375" style="133" bestFit="1" customWidth="1"/>
    <col min="9219" max="9219" width="11.625" style="133" bestFit="1" customWidth="1"/>
    <col min="9220" max="9221" width="10.375" style="133" bestFit="1" customWidth="1"/>
    <col min="9222" max="9222" width="12.25" style="133" bestFit="1" customWidth="1"/>
    <col min="9223" max="9224" width="2.125" style="133" customWidth="1"/>
    <col min="9225" max="9225" width="16.375" style="133" customWidth="1"/>
    <col min="9226" max="9231" width="12.125" style="133" customWidth="1"/>
    <col min="9232" max="9233" width="1.625" style="133" customWidth="1"/>
    <col min="9234" max="9234" width="9.875" style="133" bestFit="1" customWidth="1"/>
    <col min="9235" max="9235" width="3.625" style="133" bestFit="1" customWidth="1"/>
    <col min="9236" max="9471" width="9" style="133"/>
    <col min="9472" max="9472" width="2.5" style="133" customWidth="1"/>
    <col min="9473" max="9473" width="16.5" style="133" customWidth="1"/>
    <col min="9474" max="9474" width="10.375" style="133" bestFit="1" customWidth="1"/>
    <col min="9475" max="9475" width="11.625" style="133" bestFit="1" customWidth="1"/>
    <col min="9476" max="9477" width="10.375" style="133" bestFit="1" customWidth="1"/>
    <col min="9478" max="9478" width="12.25" style="133" bestFit="1" customWidth="1"/>
    <col min="9479" max="9480" width="2.125" style="133" customWidth="1"/>
    <col min="9481" max="9481" width="16.375" style="133" customWidth="1"/>
    <col min="9482" max="9487" width="12.125" style="133" customWidth="1"/>
    <col min="9488" max="9489" width="1.625" style="133" customWidth="1"/>
    <col min="9490" max="9490" width="9.875" style="133" bestFit="1" customWidth="1"/>
    <col min="9491" max="9491" width="3.625" style="133" bestFit="1" customWidth="1"/>
    <col min="9492" max="9727" width="9" style="133"/>
    <col min="9728" max="9728" width="2.5" style="133" customWidth="1"/>
    <col min="9729" max="9729" width="16.5" style="133" customWidth="1"/>
    <col min="9730" max="9730" width="10.375" style="133" bestFit="1" customWidth="1"/>
    <col min="9731" max="9731" width="11.625" style="133" bestFit="1" customWidth="1"/>
    <col min="9732" max="9733" width="10.375" style="133" bestFit="1" customWidth="1"/>
    <col min="9734" max="9734" width="12.25" style="133" bestFit="1" customWidth="1"/>
    <col min="9735" max="9736" width="2.125" style="133" customWidth="1"/>
    <col min="9737" max="9737" width="16.375" style="133" customWidth="1"/>
    <col min="9738" max="9743" width="12.125" style="133" customWidth="1"/>
    <col min="9744" max="9745" width="1.625" style="133" customWidth="1"/>
    <col min="9746" max="9746" width="9.875" style="133" bestFit="1" customWidth="1"/>
    <col min="9747" max="9747" width="3.625" style="133" bestFit="1" customWidth="1"/>
    <col min="9748" max="9983" width="9" style="133"/>
    <col min="9984" max="9984" width="2.5" style="133" customWidth="1"/>
    <col min="9985" max="9985" width="16.5" style="133" customWidth="1"/>
    <col min="9986" max="9986" width="10.375" style="133" bestFit="1" customWidth="1"/>
    <col min="9987" max="9987" width="11.625" style="133" bestFit="1" customWidth="1"/>
    <col min="9988" max="9989" width="10.375" style="133" bestFit="1" customWidth="1"/>
    <col min="9990" max="9990" width="12.25" style="133" bestFit="1" customWidth="1"/>
    <col min="9991" max="9992" width="2.125" style="133" customWidth="1"/>
    <col min="9993" max="9993" width="16.375" style="133" customWidth="1"/>
    <col min="9994" max="9999" width="12.125" style="133" customWidth="1"/>
    <col min="10000" max="10001" width="1.625" style="133" customWidth="1"/>
    <col min="10002" max="10002" width="9.875" style="133" bestFit="1" customWidth="1"/>
    <col min="10003" max="10003" width="3.625" style="133" bestFit="1" customWidth="1"/>
    <col min="10004" max="10239" width="9" style="133"/>
    <col min="10240" max="10240" width="2.5" style="133" customWidth="1"/>
    <col min="10241" max="10241" width="16.5" style="133" customWidth="1"/>
    <col min="10242" max="10242" width="10.375" style="133" bestFit="1" customWidth="1"/>
    <col min="10243" max="10243" width="11.625" style="133" bestFit="1" customWidth="1"/>
    <col min="10244" max="10245" width="10.375" style="133" bestFit="1" customWidth="1"/>
    <col min="10246" max="10246" width="12.25" style="133" bestFit="1" customWidth="1"/>
    <col min="10247" max="10248" width="2.125" style="133" customWidth="1"/>
    <col min="10249" max="10249" width="16.375" style="133" customWidth="1"/>
    <col min="10250" max="10255" width="12.125" style="133" customWidth="1"/>
    <col min="10256" max="10257" width="1.625" style="133" customWidth="1"/>
    <col min="10258" max="10258" width="9.875" style="133" bestFit="1" customWidth="1"/>
    <col min="10259" max="10259" width="3.625" style="133" bestFit="1" customWidth="1"/>
    <col min="10260" max="10495" width="9" style="133"/>
    <col min="10496" max="10496" width="2.5" style="133" customWidth="1"/>
    <col min="10497" max="10497" width="16.5" style="133" customWidth="1"/>
    <col min="10498" max="10498" width="10.375" style="133" bestFit="1" customWidth="1"/>
    <col min="10499" max="10499" width="11.625" style="133" bestFit="1" customWidth="1"/>
    <col min="10500" max="10501" width="10.375" style="133" bestFit="1" customWidth="1"/>
    <col min="10502" max="10502" width="12.25" style="133" bestFit="1" customWidth="1"/>
    <col min="10503" max="10504" width="2.125" style="133" customWidth="1"/>
    <col min="10505" max="10505" width="16.375" style="133" customWidth="1"/>
    <col min="10506" max="10511" width="12.125" style="133" customWidth="1"/>
    <col min="10512" max="10513" width="1.625" style="133" customWidth="1"/>
    <col min="10514" max="10514" width="9.875" style="133" bestFit="1" customWidth="1"/>
    <col min="10515" max="10515" width="3.625" style="133" bestFit="1" customWidth="1"/>
    <col min="10516" max="10751" width="9" style="133"/>
    <col min="10752" max="10752" width="2.5" style="133" customWidth="1"/>
    <col min="10753" max="10753" width="16.5" style="133" customWidth="1"/>
    <col min="10754" max="10754" width="10.375" style="133" bestFit="1" customWidth="1"/>
    <col min="10755" max="10755" width="11.625" style="133" bestFit="1" customWidth="1"/>
    <col min="10756" max="10757" width="10.375" style="133" bestFit="1" customWidth="1"/>
    <col min="10758" max="10758" width="12.25" style="133" bestFit="1" customWidth="1"/>
    <col min="10759" max="10760" width="2.125" style="133" customWidth="1"/>
    <col min="10761" max="10761" width="16.375" style="133" customWidth="1"/>
    <col min="10762" max="10767" width="12.125" style="133" customWidth="1"/>
    <col min="10768" max="10769" width="1.625" style="133" customWidth="1"/>
    <col min="10770" max="10770" width="9.875" style="133" bestFit="1" customWidth="1"/>
    <col min="10771" max="10771" width="3.625" style="133" bestFit="1" customWidth="1"/>
    <col min="10772" max="11007" width="9" style="133"/>
    <col min="11008" max="11008" width="2.5" style="133" customWidth="1"/>
    <col min="11009" max="11009" width="16.5" style="133" customWidth="1"/>
    <col min="11010" max="11010" width="10.375" style="133" bestFit="1" customWidth="1"/>
    <col min="11011" max="11011" width="11.625" style="133" bestFit="1" customWidth="1"/>
    <col min="11012" max="11013" width="10.375" style="133" bestFit="1" customWidth="1"/>
    <col min="11014" max="11014" width="12.25" style="133" bestFit="1" customWidth="1"/>
    <col min="11015" max="11016" width="2.125" style="133" customWidth="1"/>
    <col min="11017" max="11017" width="16.375" style="133" customWidth="1"/>
    <col min="11018" max="11023" width="12.125" style="133" customWidth="1"/>
    <col min="11024" max="11025" width="1.625" style="133" customWidth="1"/>
    <col min="11026" max="11026" width="9.875" style="133" bestFit="1" customWidth="1"/>
    <col min="11027" max="11027" width="3.625" style="133" bestFit="1" customWidth="1"/>
    <col min="11028" max="11263" width="9" style="133"/>
    <col min="11264" max="11264" width="2.5" style="133" customWidth="1"/>
    <col min="11265" max="11265" width="16.5" style="133" customWidth="1"/>
    <col min="11266" max="11266" width="10.375" style="133" bestFit="1" customWidth="1"/>
    <col min="11267" max="11267" width="11.625" style="133" bestFit="1" customWidth="1"/>
    <col min="11268" max="11269" width="10.375" style="133" bestFit="1" customWidth="1"/>
    <col min="11270" max="11270" width="12.25" style="133" bestFit="1" customWidth="1"/>
    <col min="11271" max="11272" width="2.125" style="133" customWidth="1"/>
    <col min="11273" max="11273" width="16.375" style="133" customWidth="1"/>
    <col min="11274" max="11279" width="12.125" style="133" customWidth="1"/>
    <col min="11280" max="11281" width="1.625" style="133" customWidth="1"/>
    <col min="11282" max="11282" width="9.875" style="133" bestFit="1" customWidth="1"/>
    <col min="11283" max="11283" width="3.625" style="133" bestFit="1" customWidth="1"/>
    <col min="11284" max="11519" width="9" style="133"/>
    <col min="11520" max="11520" width="2.5" style="133" customWidth="1"/>
    <col min="11521" max="11521" width="16.5" style="133" customWidth="1"/>
    <col min="11522" max="11522" width="10.375" style="133" bestFit="1" customWidth="1"/>
    <col min="11523" max="11523" width="11.625" style="133" bestFit="1" customWidth="1"/>
    <col min="11524" max="11525" width="10.375" style="133" bestFit="1" customWidth="1"/>
    <col min="11526" max="11526" width="12.25" style="133" bestFit="1" customWidth="1"/>
    <col min="11527" max="11528" width="2.125" style="133" customWidth="1"/>
    <col min="11529" max="11529" width="16.375" style="133" customWidth="1"/>
    <col min="11530" max="11535" width="12.125" style="133" customWidth="1"/>
    <col min="11536" max="11537" width="1.625" style="133" customWidth="1"/>
    <col min="11538" max="11538" width="9.875" style="133" bestFit="1" customWidth="1"/>
    <col min="11539" max="11539" width="3.625" style="133" bestFit="1" customWidth="1"/>
    <col min="11540" max="11775" width="9" style="133"/>
    <col min="11776" max="11776" width="2.5" style="133" customWidth="1"/>
    <col min="11777" max="11777" width="16.5" style="133" customWidth="1"/>
    <col min="11778" max="11778" width="10.375" style="133" bestFit="1" customWidth="1"/>
    <col min="11779" max="11779" width="11.625" style="133" bestFit="1" customWidth="1"/>
    <col min="11780" max="11781" width="10.375" style="133" bestFit="1" customWidth="1"/>
    <col min="11782" max="11782" width="12.25" style="133" bestFit="1" customWidth="1"/>
    <col min="11783" max="11784" width="2.125" style="133" customWidth="1"/>
    <col min="11785" max="11785" width="16.375" style="133" customWidth="1"/>
    <col min="11786" max="11791" width="12.125" style="133" customWidth="1"/>
    <col min="11792" max="11793" width="1.625" style="133" customWidth="1"/>
    <col min="11794" max="11794" width="9.875" style="133" bestFit="1" customWidth="1"/>
    <col min="11795" max="11795" width="3.625" style="133" bestFit="1" customWidth="1"/>
    <col min="11796" max="12031" width="9" style="133"/>
    <col min="12032" max="12032" width="2.5" style="133" customWidth="1"/>
    <col min="12033" max="12033" width="16.5" style="133" customWidth="1"/>
    <col min="12034" max="12034" width="10.375" style="133" bestFit="1" customWidth="1"/>
    <col min="12035" max="12035" width="11.625" style="133" bestFit="1" customWidth="1"/>
    <col min="12036" max="12037" width="10.375" style="133" bestFit="1" customWidth="1"/>
    <col min="12038" max="12038" width="12.25" style="133" bestFit="1" customWidth="1"/>
    <col min="12039" max="12040" width="2.125" style="133" customWidth="1"/>
    <col min="12041" max="12041" width="16.375" style="133" customWidth="1"/>
    <col min="12042" max="12047" width="12.125" style="133" customWidth="1"/>
    <col min="12048" max="12049" width="1.625" style="133" customWidth="1"/>
    <col min="12050" max="12050" width="9.875" style="133" bestFit="1" customWidth="1"/>
    <col min="12051" max="12051" width="3.625" style="133" bestFit="1" customWidth="1"/>
    <col min="12052" max="12287" width="9" style="133"/>
    <col min="12288" max="12288" width="2.5" style="133" customWidth="1"/>
    <col min="12289" max="12289" width="16.5" style="133" customWidth="1"/>
    <col min="12290" max="12290" width="10.375" style="133" bestFit="1" customWidth="1"/>
    <col min="12291" max="12291" width="11.625" style="133" bestFit="1" customWidth="1"/>
    <col min="12292" max="12293" width="10.375" style="133" bestFit="1" customWidth="1"/>
    <col min="12294" max="12294" width="12.25" style="133" bestFit="1" customWidth="1"/>
    <col min="12295" max="12296" width="2.125" style="133" customWidth="1"/>
    <col min="12297" max="12297" width="16.375" style="133" customWidth="1"/>
    <col min="12298" max="12303" width="12.125" style="133" customWidth="1"/>
    <col min="12304" max="12305" width="1.625" style="133" customWidth="1"/>
    <col min="12306" max="12306" width="9.875" style="133" bestFit="1" customWidth="1"/>
    <col min="12307" max="12307" width="3.625" style="133" bestFit="1" customWidth="1"/>
    <col min="12308" max="12543" width="9" style="133"/>
    <col min="12544" max="12544" width="2.5" style="133" customWidth="1"/>
    <col min="12545" max="12545" width="16.5" style="133" customWidth="1"/>
    <col min="12546" max="12546" width="10.375" style="133" bestFit="1" customWidth="1"/>
    <col min="12547" max="12547" width="11.625" style="133" bestFit="1" customWidth="1"/>
    <col min="12548" max="12549" width="10.375" style="133" bestFit="1" customWidth="1"/>
    <col min="12550" max="12550" width="12.25" style="133" bestFit="1" customWidth="1"/>
    <col min="12551" max="12552" width="2.125" style="133" customWidth="1"/>
    <col min="12553" max="12553" width="16.375" style="133" customWidth="1"/>
    <col min="12554" max="12559" width="12.125" style="133" customWidth="1"/>
    <col min="12560" max="12561" width="1.625" style="133" customWidth="1"/>
    <col min="12562" max="12562" width="9.875" style="133" bestFit="1" customWidth="1"/>
    <col min="12563" max="12563" width="3.625" style="133" bestFit="1" customWidth="1"/>
    <col min="12564" max="12799" width="9" style="133"/>
    <col min="12800" max="12800" width="2.5" style="133" customWidth="1"/>
    <col min="12801" max="12801" width="16.5" style="133" customWidth="1"/>
    <col min="12802" max="12802" width="10.375" style="133" bestFit="1" customWidth="1"/>
    <col min="12803" max="12803" width="11.625" style="133" bestFit="1" customWidth="1"/>
    <col min="12804" max="12805" width="10.375" style="133" bestFit="1" customWidth="1"/>
    <col min="12806" max="12806" width="12.25" style="133" bestFit="1" customWidth="1"/>
    <col min="12807" max="12808" width="2.125" style="133" customWidth="1"/>
    <col min="12809" max="12809" width="16.375" style="133" customWidth="1"/>
    <col min="12810" max="12815" width="12.125" style="133" customWidth="1"/>
    <col min="12816" max="12817" width="1.625" style="133" customWidth="1"/>
    <col min="12818" max="12818" width="9.875" style="133" bestFit="1" customWidth="1"/>
    <col min="12819" max="12819" width="3.625" style="133" bestFit="1" customWidth="1"/>
    <col min="12820" max="13055" width="9" style="133"/>
    <col min="13056" max="13056" width="2.5" style="133" customWidth="1"/>
    <col min="13057" max="13057" width="16.5" style="133" customWidth="1"/>
    <col min="13058" max="13058" width="10.375" style="133" bestFit="1" customWidth="1"/>
    <col min="13059" max="13059" width="11.625" style="133" bestFit="1" customWidth="1"/>
    <col min="13060" max="13061" width="10.375" style="133" bestFit="1" customWidth="1"/>
    <col min="13062" max="13062" width="12.25" style="133" bestFit="1" customWidth="1"/>
    <col min="13063" max="13064" width="2.125" style="133" customWidth="1"/>
    <col min="13065" max="13065" width="16.375" style="133" customWidth="1"/>
    <col min="13066" max="13071" width="12.125" style="133" customWidth="1"/>
    <col min="13072" max="13073" width="1.625" style="133" customWidth="1"/>
    <col min="13074" max="13074" width="9.875" style="133" bestFit="1" customWidth="1"/>
    <col min="13075" max="13075" width="3.625" style="133" bestFit="1" customWidth="1"/>
    <col min="13076" max="13311" width="9" style="133"/>
    <col min="13312" max="13312" width="2.5" style="133" customWidth="1"/>
    <col min="13313" max="13313" width="16.5" style="133" customWidth="1"/>
    <col min="13314" max="13314" width="10.375" style="133" bestFit="1" customWidth="1"/>
    <col min="13315" max="13315" width="11.625" style="133" bestFit="1" customWidth="1"/>
    <col min="13316" max="13317" width="10.375" style="133" bestFit="1" customWidth="1"/>
    <col min="13318" max="13318" width="12.25" style="133" bestFit="1" customWidth="1"/>
    <col min="13319" max="13320" width="2.125" style="133" customWidth="1"/>
    <col min="13321" max="13321" width="16.375" style="133" customWidth="1"/>
    <col min="13322" max="13327" width="12.125" style="133" customWidth="1"/>
    <col min="13328" max="13329" width="1.625" style="133" customWidth="1"/>
    <col min="13330" max="13330" width="9.875" style="133" bestFit="1" customWidth="1"/>
    <col min="13331" max="13331" width="3.625" style="133" bestFit="1" customWidth="1"/>
    <col min="13332" max="13567" width="9" style="133"/>
    <col min="13568" max="13568" width="2.5" style="133" customWidth="1"/>
    <col min="13569" max="13569" width="16.5" style="133" customWidth="1"/>
    <col min="13570" max="13570" width="10.375" style="133" bestFit="1" customWidth="1"/>
    <col min="13571" max="13571" width="11.625" style="133" bestFit="1" customWidth="1"/>
    <col min="13572" max="13573" width="10.375" style="133" bestFit="1" customWidth="1"/>
    <col min="13574" max="13574" width="12.25" style="133" bestFit="1" customWidth="1"/>
    <col min="13575" max="13576" width="2.125" style="133" customWidth="1"/>
    <col min="13577" max="13577" width="16.375" style="133" customWidth="1"/>
    <col min="13578" max="13583" width="12.125" style="133" customWidth="1"/>
    <col min="13584" max="13585" width="1.625" style="133" customWidth="1"/>
    <col min="13586" max="13586" width="9.875" style="133" bestFit="1" customWidth="1"/>
    <col min="13587" max="13587" width="3.625" style="133" bestFit="1" customWidth="1"/>
    <col min="13588" max="13823" width="9" style="133"/>
    <col min="13824" max="13824" width="2.5" style="133" customWidth="1"/>
    <col min="13825" max="13825" width="16.5" style="133" customWidth="1"/>
    <col min="13826" max="13826" width="10.375" style="133" bestFit="1" customWidth="1"/>
    <col min="13827" max="13827" width="11.625" style="133" bestFit="1" customWidth="1"/>
    <col min="13828" max="13829" width="10.375" style="133" bestFit="1" customWidth="1"/>
    <col min="13830" max="13830" width="12.25" style="133" bestFit="1" customWidth="1"/>
    <col min="13831" max="13832" width="2.125" style="133" customWidth="1"/>
    <col min="13833" max="13833" width="16.375" style="133" customWidth="1"/>
    <col min="13834" max="13839" width="12.125" style="133" customWidth="1"/>
    <col min="13840" max="13841" width="1.625" style="133" customWidth="1"/>
    <col min="13842" max="13842" width="9.875" style="133" bestFit="1" customWidth="1"/>
    <col min="13843" max="13843" width="3.625" style="133" bestFit="1" customWidth="1"/>
    <col min="13844" max="14079" width="9" style="133"/>
    <col min="14080" max="14080" width="2.5" style="133" customWidth="1"/>
    <col min="14081" max="14081" width="16.5" style="133" customWidth="1"/>
    <col min="14082" max="14082" width="10.375" style="133" bestFit="1" customWidth="1"/>
    <col min="14083" max="14083" width="11.625" style="133" bestFit="1" customWidth="1"/>
    <col min="14084" max="14085" width="10.375" style="133" bestFit="1" customWidth="1"/>
    <col min="14086" max="14086" width="12.25" style="133" bestFit="1" customWidth="1"/>
    <col min="14087" max="14088" width="2.125" style="133" customWidth="1"/>
    <col min="14089" max="14089" width="16.375" style="133" customWidth="1"/>
    <col min="14090" max="14095" width="12.125" style="133" customWidth="1"/>
    <col min="14096" max="14097" width="1.625" style="133" customWidth="1"/>
    <col min="14098" max="14098" width="9.875" style="133" bestFit="1" customWidth="1"/>
    <col min="14099" max="14099" width="3.625" style="133" bestFit="1" customWidth="1"/>
    <col min="14100" max="14335" width="9" style="133"/>
    <col min="14336" max="14336" width="2.5" style="133" customWidth="1"/>
    <col min="14337" max="14337" width="16.5" style="133" customWidth="1"/>
    <col min="14338" max="14338" width="10.375" style="133" bestFit="1" customWidth="1"/>
    <col min="14339" max="14339" width="11.625" style="133" bestFit="1" customWidth="1"/>
    <col min="14340" max="14341" width="10.375" style="133" bestFit="1" customWidth="1"/>
    <col min="14342" max="14342" width="12.25" style="133" bestFit="1" customWidth="1"/>
    <col min="14343" max="14344" width="2.125" style="133" customWidth="1"/>
    <col min="14345" max="14345" width="16.375" style="133" customWidth="1"/>
    <col min="14346" max="14351" width="12.125" style="133" customWidth="1"/>
    <col min="14352" max="14353" width="1.625" style="133" customWidth="1"/>
    <col min="14354" max="14354" width="9.875" style="133" bestFit="1" customWidth="1"/>
    <col min="14355" max="14355" width="3.625" style="133" bestFit="1" customWidth="1"/>
    <col min="14356" max="14591" width="9" style="133"/>
    <col min="14592" max="14592" width="2.5" style="133" customWidth="1"/>
    <col min="14593" max="14593" width="16.5" style="133" customWidth="1"/>
    <col min="14594" max="14594" width="10.375" style="133" bestFit="1" customWidth="1"/>
    <col min="14595" max="14595" width="11.625" style="133" bestFit="1" customWidth="1"/>
    <col min="14596" max="14597" width="10.375" style="133" bestFit="1" customWidth="1"/>
    <col min="14598" max="14598" width="12.25" style="133" bestFit="1" customWidth="1"/>
    <col min="14599" max="14600" width="2.125" style="133" customWidth="1"/>
    <col min="14601" max="14601" width="16.375" style="133" customWidth="1"/>
    <col min="14602" max="14607" width="12.125" style="133" customWidth="1"/>
    <col min="14608" max="14609" width="1.625" style="133" customWidth="1"/>
    <col min="14610" max="14610" width="9.875" style="133" bestFit="1" customWidth="1"/>
    <col min="14611" max="14611" width="3.625" style="133" bestFit="1" customWidth="1"/>
    <col min="14612" max="14847" width="9" style="133"/>
    <col min="14848" max="14848" width="2.5" style="133" customWidth="1"/>
    <col min="14849" max="14849" width="16.5" style="133" customWidth="1"/>
    <col min="14850" max="14850" width="10.375" style="133" bestFit="1" customWidth="1"/>
    <col min="14851" max="14851" width="11.625" style="133" bestFit="1" customWidth="1"/>
    <col min="14852" max="14853" width="10.375" style="133" bestFit="1" customWidth="1"/>
    <col min="14854" max="14854" width="12.25" style="133" bestFit="1" customWidth="1"/>
    <col min="14855" max="14856" width="2.125" style="133" customWidth="1"/>
    <col min="14857" max="14857" width="16.375" style="133" customWidth="1"/>
    <col min="14858" max="14863" width="12.125" style="133" customWidth="1"/>
    <col min="14864" max="14865" width="1.625" style="133" customWidth="1"/>
    <col min="14866" max="14866" width="9.875" style="133" bestFit="1" customWidth="1"/>
    <col min="14867" max="14867" width="3.625" style="133" bestFit="1" customWidth="1"/>
    <col min="14868" max="15103" width="9" style="133"/>
    <col min="15104" max="15104" width="2.5" style="133" customWidth="1"/>
    <col min="15105" max="15105" width="16.5" style="133" customWidth="1"/>
    <col min="15106" max="15106" width="10.375" style="133" bestFit="1" customWidth="1"/>
    <col min="15107" max="15107" width="11.625" style="133" bestFit="1" customWidth="1"/>
    <col min="15108" max="15109" width="10.375" style="133" bestFit="1" customWidth="1"/>
    <col min="15110" max="15110" width="12.25" style="133" bestFit="1" customWidth="1"/>
    <col min="15111" max="15112" width="2.125" style="133" customWidth="1"/>
    <col min="15113" max="15113" width="16.375" style="133" customWidth="1"/>
    <col min="15114" max="15119" width="12.125" style="133" customWidth="1"/>
    <col min="15120" max="15121" width="1.625" style="133" customWidth="1"/>
    <col min="15122" max="15122" width="9.875" style="133" bestFit="1" customWidth="1"/>
    <col min="15123" max="15123" width="3.625" style="133" bestFit="1" customWidth="1"/>
    <col min="15124" max="15359" width="9" style="133"/>
    <col min="15360" max="15360" width="2.5" style="133" customWidth="1"/>
    <col min="15361" max="15361" width="16.5" style="133" customWidth="1"/>
    <col min="15362" max="15362" width="10.375" style="133" bestFit="1" customWidth="1"/>
    <col min="15363" max="15363" width="11.625" style="133" bestFit="1" customWidth="1"/>
    <col min="15364" max="15365" width="10.375" style="133" bestFit="1" customWidth="1"/>
    <col min="15366" max="15366" width="12.25" style="133" bestFit="1" customWidth="1"/>
    <col min="15367" max="15368" width="2.125" style="133" customWidth="1"/>
    <col min="15369" max="15369" width="16.375" style="133" customWidth="1"/>
    <col min="15370" max="15375" width="12.125" style="133" customWidth="1"/>
    <col min="15376" max="15377" width="1.625" style="133" customWidth="1"/>
    <col min="15378" max="15378" width="9.875" style="133" bestFit="1" customWidth="1"/>
    <col min="15379" max="15379" width="3.625" style="133" bestFit="1" customWidth="1"/>
    <col min="15380" max="15615" width="9" style="133"/>
    <col min="15616" max="15616" width="2.5" style="133" customWidth="1"/>
    <col min="15617" max="15617" width="16.5" style="133" customWidth="1"/>
    <col min="15618" max="15618" width="10.375" style="133" bestFit="1" customWidth="1"/>
    <col min="15619" max="15619" width="11.625" style="133" bestFit="1" customWidth="1"/>
    <col min="15620" max="15621" width="10.375" style="133" bestFit="1" customWidth="1"/>
    <col min="15622" max="15622" width="12.25" style="133" bestFit="1" customWidth="1"/>
    <col min="15623" max="15624" width="2.125" style="133" customWidth="1"/>
    <col min="15625" max="15625" width="16.375" style="133" customWidth="1"/>
    <col min="15626" max="15631" width="12.125" style="133" customWidth="1"/>
    <col min="15632" max="15633" width="1.625" style="133" customWidth="1"/>
    <col min="15634" max="15634" width="9.875" style="133" bestFit="1" customWidth="1"/>
    <col min="15635" max="15635" width="3.625" style="133" bestFit="1" customWidth="1"/>
    <col min="15636" max="15871" width="9" style="133"/>
    <col min="15872" max="15872" width="2.5" style="133" customWidth="1"/>
    <col min="15873" max="15873" width="16.5" style="133" customWidth="1"/>
    <col min="15874" max="15874" width="10.375" style="133" bestFit="1" customWidth="1"/>
    <col min="15875" max="15875" width="11.625" style="133" bestFit="1" customWidth="1"/>
    <col min="15876" max="15877" width="10.375" style="133" bestFit="1" customWidth="1"/>
    <col min="15878" max="15878" width="12.25" style="133" bestFit="1" customWidth="1"/>
    <col min="15879" max="15880" width="2.125" style="133" customWidth="1"/>
    <col min="15881" max="15881" width="16.375" style="133" customWidth="1"/>
    <col min="15882" max="15887" width="12.125" style="133" customWidth="1"/>
    <col min="15888" max="15889" width="1.625" style="133" customWidth="1"/>
    <col min="15890" max="15890" width="9.875" style="133" bestFit="1" customWidth="1"/>
    <col min="15891" max="15891" width="3.625" style="133" bestFit="1" customWidth="1"/>
    <col min="15892" max="16127" width="9" style="133"/>
    <col min="16128" max="16128" width="2.5" style="133" customWidth="1"/>
    <col min="16129" max="16129" width="16.5" style="133" customWidth="1"/>
    <col min="16130" max="16130" width="10.375" style="133" bestFit="1" customWidth="1"/>
    <col min="16131" max="16131" width="11.625" style="133" bestFit="1" customWidth="1"/>
    <col min="16132" max="16133" width="10.375" style="133" bestFit="1" customWidth="1"/>
    <col min="16134" max="16134" width="12.25" style="133" bestFit="1" customWidth="1"/>
    <col min="16135" max="16136" width="2.125" style="133" customWidth="1"/>
    <col min="16137" max="16137" width="16.375" style="133" customWidth="1"/>
    <col min="16138" max="16143" width="12.125" style="133" customWidth="1"/>
    <col min="16144" max="16145" width="1.625" style="133" customWidth="1"/>
    <col min="16146" max="16146" width="9.875" style="133" bestFit="1" customWidth="1"/>
    <col min="16147" max="16147" width="3.625" style="133" bestFit="1" customWidth="1"/>
    <col min="16148" max="16384" width="9" style="133"/>
  </cols>
  <sheetData>
    <row r="1" spans="1:19" ht="18.75">
      <c r="B1" s="134"/>
      <c r="C1" s="134"/>
      <c r="D1" s="134"/>
      <c r="E1" s="134"/>
      <c r="F1" s="134"/>
      <c r="G1" s="137" t="s">
        <v>744</v>
      </c>
      <c r="H1" s="134"/>
      <c r="I1" s="134"/>
      <c r="J1" s="134"/>
      <c r="K1" s="134"/>
      <c r="L1" s="134"/>
      <c r="M1" s="134"/>
      <c r="N1" s="134"/>
      <c r="O1" s="136"/>
    </row>
    <row r="2" spans="1:19" ht="4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6"/>
    </row>
    <row r="3" spans="1:19">
      <c r="C3" s="136"/>
      <c r="D3" s="136"/>
      <c r="E3" s="133" t="s">
        <v>746</v>
      </c>
      <c r="F3" s="136"/>
      <c r="G3" s="136"/>
      <c r="H3" s="133" t="s">
        <v>171</v>
      </c>
      <c r="I3" s="136"/>
      <c r="J3" s="136"/>
      <c r="K3" s="136"/>
      <c r="L3" s="136"/>
      <c r="M3" s="136"/>
      <c r="N3" s="136"/>
      <c r="O3" s="136"/>
    </row>
    <row r="4" spans="1:19">
      <c r="E4" s="133" t="s">
        <v>172</v>
      </c>
      <c r="O4" s="136"/>
    </row>
    <row r="5" spans="1:19" ht="7.5" customHeight="1" thickBot="1">
      <c r="O5" s="136"/>
    </row>
    <row r="6" spans="1:19" ht="20.25" customHeight="1">
      <c r="A6" s="820" t="s">
        <v>173</v>
      </c>
      <c r="B6" s="821"/>
      <c r="C6" s="815" t="s">
        <v>174</v>
      </c>
      <c r="D6" s="815" t="s">
        <v>4</v>
      </c>
      <c r="E6" s="815"/>
      <c r="F6" s="815"/>
      <c r="G6" s="816" t="s">
        <v>175</v>
      </c>
      <c r="H6" s="820" t="s">
        <v>173</v>
      </c>
      <c r="I6" s="821"/>
      <c r="J6" s="815" t="s">
        <v>174</v>
      </c>
      <c r="K6" s="815" t="s">
        <v>4</v>
      </c>
      <c r="L6" s="815"/>
      <c r="M6" s="815"/>
      <c r="N6" s="816" t="s">
        <v>175</v>
      </c>
      <c r="O6" s="138"/>
    </row>
    <row r="7" spans="1:19" ht="19.5" customHeight="1">
      <c r="A7" s="822"/>
      <c r="B7" s="823"/>
      <c r="C7" s="824"/>
      <c r="D7" s="139" t="s">
        <v>176</v>
      </c>
      <c r="E7" s="139" t="s">
        <v>70</v>
      </c>
      <c r="F7" s="139" t="s">
        <v>71</v>
      </c>
      <c r="G7" s="817"/>
      <c r="H7" s="822"/>
      <c r="I7" s="823"/>
      <c r="J7" s="824"/>
      <c r="K7" s="139" t="s">
        <v>176</v>
      </c>
      <c r="L7" s="139" t="s">
        <v>70</v>
      </c>
      <c r="M7" s="139" t="s">
        <v>71</v>
      </c>
      <c r="N7" s="817"/>
      <c r="O7" s="138"/>
    </row>
    <row r="8" spans="1:19" ht="16.5" customHeight="1">
      <c r="A8" s="818" t="s">
        <v>6</v>
      </c>
      <c r="B8" s="819"/>
      <c r="C8" s="140">
        <f>SUM(C9:C49,J8:J49)</f>
        <v>57379</v>
      </c>
      <c r="D8" s="140">
        <f>SUM(D9:D49,K8:K49)</f>
        <v>119764</v>
      </c>
      <c r="E8" s="140">
        <f>SUM(E9:E49,L8:L49)</f>
        <v>58772</v>
      </c>
      <c r="F8" s="140">
        <f>SUM(F9:F49,M8:M49)</f>
        <v>60992</v>
      </c>
      <c r="G8" s="141">
        <f>ROUND(D8/C8,2)</f>
        <v>2.09</v>
      </c>
      <c r="I8" s="142" t="s">
        <v>177</v>
      </c>
      <c r="J8" s="143">
        <v>847</v>
      </c>
      <c r="K8" s="144">
        <v>1929</v>
      </c>
      <c r="L8" s="144">
        <v>935</v>
      </c>
      <c r="M8" s="144">
        <v>994</v>
      </c>
      <c r="N8" s="145">
        <f t="shared" ref="N8:N49" si="0">ROUND(K8/J8,2)</f>
        <v>2.2799999999999998</v>
      </c>
      <c r="O8" s="141"/>
      <c r="R8" s="146"/>
      <c r="S8" s="146"/>
    </row>
    <row r="9" spans="1:19" ht="16.5" customHeight="1">
      <c r="B9" s="142" t="s">
        <v>178</v>
      </c>
      <c r="C9" s="147">
        <v>668</v>
      </c>
      <c r="D9" s="148">
        <v>1208</v>
      </c>
      <c r="E9" s="148">
        <v>593</v>
      </c>
      <c r="F9" s="148">
        <v>615</v>
      </c>
      <c r="G9" s="145">
        <f>ROUND(D9/C9,2)</f>
        <v>1.81</v>
      </c>
      <c r="I9" s="142" t="s">
        <v>179</v>
      </c>
      <c r="J9" s="149">
        <v>659</v>
      </c>
      <c r="K9" s="148">
        <v>1523</v>
      </c>
      <c r="L9" s="148">
        <v>711</v>
      </c>
      <c r="M9" s="148">
        <v>812</v>
      </c>
      <c r="N9" s="145">
        <f t="shared" si="0"/>
        <v>2.31</v>
      </c>
      <c r="O9" s="145"/>
      <c r="R9" s="146"/>
      <c r="S9" s="146"/>
    </row>
    <row r="10" spans="1:19" ht="16.5" customHeight="1">
      <c r="B10" s="142" t="s">
        <v>180</v>
      </c>
      <c r="C10" s="148">
        <v>337</v>
      </c>
      <c r="D10" s="148">
        <v>712</v>
      </c>
      <c r="E10" s="148">
        <v>352</v>
      </c>
      <c r="F10" s="148">
        <v>360</v>
      </c>
      <c r="G10" s="145">
        <f t="shared" ref="G10:G46" si="1">ROUND(D10/C10,2)</f>
        <v>2.11</v>
      </c>
      <c r="H10" s="150"/>
      <c r="I10" s="142" t="s">
        <v>181</v>
      </c>
      <c r="J10" s="149">
        <v>915</v>
      </c>
      <c r="K10" s="148">
        <v>1852</v>
      </c>
      <c r="L10" s="148">
        <v>869</v>
      </c>
      <c r="M10" s="148">
        <v>983</v>
      </c>
      <c r="N10" s="145">
        <f t="shared" si="0"/>
        <v>2.02</v>
      </c>
      <c r="O10" s="145"/>
      <c r="R10" s="146"/>
      <c r="S10" s="146"/>
    </row>
    <row r="11" spans="1:19" ht="16.5" customHeight="1">
      <c r="B11" s="142" t="s">
        <v>182</v>
      </c>
      <c r="C11" s="148">
        <v>1933</v>
      </c>
      <c r="D11" s="148">
        <v>3773</v>
      </c>
      <c r="E11" s="148">
        <v>1921</v>
      </c>
      <c r="F11" s="148">
        <v>1852</v>
      </c>
      <c r="G11" s="145">
        <f t="shared" si="1"/>
        <v>1.95</v>
      </c>
      <c r="H11" s="141"/>
      <c r="I11" s="142" t="s">
        <v>183</v>
      </c>
      <c r="J11" s="149">
        <v>181</v>
      </c>
      <c r="K11" s="148">
        <v>336</v>
      </c>
      <c r="L11" s="148">
        <v>167</v>
      </c>
      <c r="M11" s="148">
        <v>169</v>
      </c>
      <c r="N11" s="145">
        <f t="shared" si="0"/>
        <v>1.86</v>
      </c>
      <c r="O11" s="145"/>
      <c r="R11" s="146"/>
      <c r="S11" s="146"/>
    </row>
    <row r="12" spans="1:19" ht="16.5" customHeight="1">
      <c r="B12" s="151" t="s">
        <v>184</v>
      </c>
      <c r="C12" s="152">
        <v>451</v>
      </c>
      <c r="D12" s="152">
        <v>1051</v>
      </c>
      <c r="E12" s="152">
        <v>514</v>
      </c>
      <c r="F12" s="152">
        <v>537</v>
      </c>
      <c r="G12" s="153">
        <f t="shared" si="1"/>
        <v>2.33</v>
      </c>
      <c r="H12" s="145"/>
      <c r="I12" s="151" t="s">
        <v>185</v>
      </c>
      <c r="J12" s="154">
        <v>496</v>
      </c>
      <c r="K12" s="152">
        <v>942</v>
      </c>
      <c r="L12" s="152">
        <v>479</v>
      </c>
      <c r="M12" s="152">
        <v>463</v>
      </c>
      <c r="N12" s="153">
        <f t="shared" si="0"/>
        <v>1.9</v>
      </c>
      <c r="O12" s="145"/>
      <c r="R12" s="146"/>
      <c r="S12" s="146"/>
    </row>
    <row r="13" spans="1:19" ht="16.5" customHeight="1">
      <c r="B13" s="142" t="s">
        <v>186</v>
      </c>
      <c r="C13" s="148">
        <v>578</v>
      </c>
      <c r="D13" s="148">
        <v>1323</v>
      </c>
      <c r="E13" s="148">
        <v>644</v>
      </c>
      <c r="F13" s="148">
        <v>679</v>
      </c>
      <c r="G13" s="145">
        <f t="shared" si="1"/>
        <v>2.29</v>
      </c>
      <c r="H13" s="145"/>
      <c r="I13" s="155" t="s">
        <v>187</v>
      </c>
      <c r="J13" s="156">
        <v>1854</v>
      </c>
      <c r="K13" s="157">
        <v>3248</v>
      </c>
      <c r="L13" s="157">
        <v>1581</v>
      </c>
      <c r="M13" s="157">
        <v>1667</v>
      </c>
      <c r="N13" s="158">
        <f t="shared" si="0"/>
        <v>1.75</v>
      </c>
      <c r="O13" s="145"/>
      <c r="R13" s="146"/>
      <c r="S13" s="146"/>
    </row>
    <row r="14" spans="1:19" ht="16.5" customHeight="1">
      <c r="B14" s="142" t="s">
        <v>188</v>
      </c>
      <c r="C14" s="148">
        <v>1499</v>
      </c>
      <c r="D14" s="148">
        <v>3553</v>
      </c>
      <c r="E14" s="148">
        <v>1722</v>
      </c>
      <c r="F14" s="148">
        <v>1831</v>
      </c>
      <c r="G14" s="145">
        <f t="shared" si="1"/>
        <v>2.37</v>
      </c>
      <c r="H14" s="145"/>
      <c r="I14" s="142" t="s">
        <v>189</v>
      </c>
      <c r="J14" s="148">
        <v>676</v>
      </c>
      <c r="K14" s="148">
        <v>1343</v>
      </c>
      <c r="L14" s="148">
        <v>661</v>
      </c>
      <c r="M14" s="148">
        <v>682</v>
      </c>
      <c r="N14" s="145">
        <f t="shared" si="0"/>
        <v>1.99</v>
      </c>
      <c r="O14" s="145"/>
      <c r="R14" s="146"/>
      <c r="S14" s="146"/>
    </row>
    <row r="15" spans="1:19" ht="16.5" customHeight="1">
      <c r="B15" s="142" t="s">
        <v>190</v>
      </c>
      <c r="C15" s="148">
        <v>1418</v>
      </c>
      <c r="D15" s="148">
        <v>3001</v>
      </c>
      <c r="E15" s="148">
        <v>1529</v>
      </c>
      <c r="F15" s="148">
        <v>1472</v>
      </c>
      <c r="G15" s="145">
        <f t="shared" si="1"/>
        <v>2.12</v>
      </c>
      <c r="H15" s="145"/>
      <c r="I15" s="142" t="s">
        <v>191</v>
      </c>
      <c r="J15" s="148">
        <v>518</v>
      </c>
      <c r="K15" s="148">
        <v>1020</v>
      </c>
      <c r="L15" s="148">
        <v>473</v>
      </c>
      <c r="M15" s="148">
        <v>547</v>
      </c>
      <c r="N15" s="145">
        <f t="shared" si="0"/>
        <v>1.97</v>
      </c>
      <c r="O15" s="145"/>
      <c r="R15" s="146"/>
      <c r="S15" s="146"/>
    </row>
    <row r="16" spans="1:19" ht="16.5" customHeight="1">
      <c r="B16" s="142" t="s">
        <v>192</v>
      </c>
      <c r="C16" s="148">
        <v>963</v>
      </c>
      <c r="D16" s="148">
        <v>2090</v>
      </c>
      <c r="E16" s="148">
        <v>1024</v>
      </c>
      <c r="F16" s="148">
        <v>1066</v>
      </c>
      <c r="G16" s="145">
        <f t="shared" si="1"/>
        <v>2.17</v>
      </c>
      <c r="H16" s="145"/>
      <c r="I16" s="142" t="s">
        <v>193</v>
      </c>
      <c r="J16" s="149">
        <v>344</v>
      </c>
      <c r="K16" s="149">
        <v>799</v>
      </c>
      <c r="L16" s="149">
        <v>426</v>
      </c>
      <c r="M16" s="149">
        <v>373</v>
      </c>
      <c r="N16" s="159">
        <f t="shared" si="0"/>
        <v>2.3199999999999998</v>
      </c>
      <c r="O16" s="145"/>
      <c r="R16" s="146"/>
      <c r="S16" s="146"/>
    </row>
    <row r="17" spans="2:19" ht="16.5" customHeight="1">
      <c r="B17" s="151" t="s">
        <v>194</v>
      </c>
      <c r="C17" s="152">
        <v>746</v>
      </c>
      <c r="D17" s="152">
        <v>1373</v>
      </c>
      <c r="E17" s="152">
        <v>702</v>
      </c>
      <c r="F17" s="152">
        <v>671</v>
      </c>
      <c r="G17" s="153">
        <f t="shared" si="1"/>
        <v>1.84</v>
      </c>
      <c r="H17" s="145"/>
      <c r="I17" s="142" t="s">
        <v>195</v>
      </c>
      <c r="J17" s="148">
        <v>376</v>
      </c>
      <c r="K17" s="148">
        <v>906</v>
      </c>
      <c r="L17" s="148">
        <v>462</v>
      </c>
      <c r="M17" s="148">
        <v>444</v>
      </c>
      <c r="N17" s="145">
        <f t="shared" si="0"/>
        <v>2.41</v>
      </c>
      <c r="O17" s="145"/>
      <c r="R17" s="146"/>
      <c r="S17" s="146"/>
    </row>
    <row r="18" spans="2:19" ht="16.5" customHeight="1">
      <c r="B18" s="142" t="s">
        <v>196</v>
      </c>
      <c r="C18" s="148">
        <v>475</v>
      </c>
      <c r="D18" s="148">
        <v>1263</v>
      </c>
      <c r="E18" s="148">
        <v>595</v>
      </c>
      <c r="F18" s="148">
        <v>668</v>
      </c>
      <c r="G18" s="145">
        <f t="shared" si="1"/>
        <v>2.66</v>
      </c>
      <c r="H18" s="145"/>
      <c r="I18" s="155" t="s">
        <v>197</v>
      </c>
      <c r="J18" s="157">
        <v>1467</v>
      </c>
      <c r="K18" s="157">
        <v>3252</v>
      </c>
      <c r="L18" s="157">
        <v>1652</v>
      </c>
      <c r="M18" s="157">
        <v>1600</v>
      </c>
      <c r="N18" s="158">
        <f t="shared" si="0"/>
        <v>2.2200000000000002</v>
      </c>
      <c r="O18" s="145"/>
      <c r="R18" s="146"/>
      <c r="S18" s="146"/>
    </row>
    <row r="19" spans="2:19" ht="16.5" customHeight="1">
      <c r="B19" s="142" t="s">
        <v>198</v>
      </c>
      <c r="C19" s="160">
        <v>0</v>
      </c>
      <c r="D19" s="160">
        <v>0</v>
      </c>
      <c r="E19" s="160">
        <v>0</v>
      </c>
      <c r="F19" s="160">
        <v>0</v>
      </c>
      <c r="G19" s="160">
        <v>0</v>
      </c>
      <c r="H19" s="145"/>
      <c r="I19" s="142" t="s">
        <v>199</v>
      </c>
      <c r="J19" s="148">
        <v>470</v>
      </c>
      <c r="K19" s="148">
        <v>919</v>
      </c>
      <c r="L19" s="148">
        <v>469</v>
      </c>
      <c r="M19" s="148">
        <v>450</v>
      </c>
      <c r="N19" s="145">
        <f t="shared" si="0"/>
        <v>1.96</v>
      </c>
      <c r="O19" s="145"/>
      <c r="R19" s="146"/>
      <c r="S19" s="146"/>
    </row>
    <row r="20" spans="2:19" ht="16.5" customHeight="1">
      <c r="B20" s="142" t="s">
        <v>200</v>
      </c>
      <c r="C20" s="148">
        <v>510</v>
      </c>
      <c r="D20" s="148">
        <v>880</v>
      </c>
      <c r="E20" s="148">
        <v>411</v>
      </c>
      <c r="F20" s="148">
        <v>469</v>
      </c>
      <c r="G20" s="145">
        <f t="shared" si="1"/>
        <v>1.73</v>
      </c>
      <c r="H20" s="145"/>
      <c r="I20" s="142" t="s">
        <v>201</v>
      </c>
      <c r="J20" s="148">
        <v>549</v>
      </c>
      <c r="K20" s="148">
        <v>1308</v>
      </c>
      <c r="L20" s="148">
        <v>683</v>
      </c>
      <c r="M20" s="148">
        <v>625</v>
      </c>
      <c r="N20" s="145">
        <f t="shared" si="0"/>
        <v>2.38</v>
      </c>
      <c r="O20" s="145"/>
      <c r="R20" s="146"/>
      <c r="S20" s="146"/>
    </row>
    <row r="21" spans="2:19" ht="16.5" customHeight="1">
      <c r="B21" s="142" t="s">
        <v>202</v>
      </c>
      <c r="C21" s="148">
        <v>1747</v>
      </c>
      <c r="D21" s="148">
        <v>3758</v>
      </c>
      <c r="E21" s="148">
        <v>1864</v>
      </c>
      <c r="F21" s="148">
        <v>1894</v>
      </c>
      <c r="G21" s="145">
        <f t="shared" si="1"/>
        <v>2.15</v>
      </c>
      <c r="H21" s="145"/>
      <c r="I21" s="142" t="s">
        <v>203</v>
      </c>
      <c r="J21" s="148">
        <v>1700</v>
      </c>
      <c r="K21" s="148">
        <v>3076</v>
      </c>
      <c r="L21" s="148">
        <v>1561</v>
      </c>
      <c r="M21" s="148">
        <v>1515</v>
      </c>
      <c r="N21" s="145">
        <f t="shared" si="0"/>
        <v>1.81</v>
      </c>
      <c r="O21" s="145"/>
      <c r="R21" s="146"/>
      <c r="S21" s="146"/>
    </row>
    <row r="22" spans="2:19" ht="16.5" customHeight="1">
      <c r="B22" s="151" t="s">
        <v>204</v>
      </c>
      <c r="C22" s="152">
        <v>1057</v>
      </c>
      <c r="D22" s="152">
        <v>2009</v>
      </c>
      <c r="E22" s="152">
        <v>958</v>
      </c>
      <c r="F22" s="152">
        <v>1051</v>
      </c>
      <c r="G22" s="153">
        <f t="shared" si="1"/>
        <v>1.9</v>
      </c>
      <c r="H22" s="145"/>
      <c r="I22" s="142" t="s">
        <v>205</v>
      </c>
      <c r="J22" s="148">
        <v>127</v>
      </c>
      <c r="K22" s="148">
        <v>194</v>
      </c>
      <c r="L22" s="148">
        <v>117</v>
      </c>
      <c r="M22" s="148">
        <v>77</v>
      </c>
      <c r="N22" s="145">
        <f t="shared" si="0"/>
        <v>1.53</v>
      </c>
      <c r="O22" s="145"/>
      <c r="R22" s="146"/>
      <c r="S22" s="146"/>
    </row>
    <row r="23" spans="2:19" ht="16.5" customHeight="1">
      <c r="B23" s="142" t="s">
        <v>206</v>
      </c>
      <c r="C23" s="148">
        <v>67</v>
      </c>
      <c r="D23" s="148">
        <v>241</v>
      </c>
      <c r="E23" s="148">
        <v>99</v>
      </c>
      <c r="F23" s="148">
        <v>142</v>
      </c>
      <c r="G23" s="145">
        <f t="shared" si="1"/>
        <v>3.6</v>
      </c>
      <c r="H23" s="145"/>
      <c r="I23" s="155" t="s">
        <v>207</v>
      </c>
      <c r="J23" s="157">
        <v>31</v>
      </c>
      <c r="K23" s="157">
        <v>68</v>
      </c>
      <c r="L23" s="157">
        <v>37</v>
      </c>
      <c r="M23" s="157">
        <v>31</v>
      </c>
      <c r="N23" s="158">
        <f t="shared" si="0"/>
        <v>2.19</v>
      </c>
      <c r="O23" s="145"/>
      <c r="R23" s="146"/>
      <c r="S23" s="146"/>
    </row>
    <row r="24" spans="2:19" ht="16.5" customHeight="1">
      <c r="B24" s="142" t="s">
        <v>208</v>
      </c>
      <c r="C24" s="161">
        <v>0</v>
      </c>
      <c r="D24" s="161">
        <v>0</v>
      </c>
      <c r="E24" s="161">
        <v>0</v>
      </c>
      <c r="F24" s="161">
        <v>0</v>
      </c>
      <c r="G24" s="161">
        <v>0</v>
      </c>
      <c r="H24" s="145"/>
      <c r="I24" s="142" t="s">
        <v>209</v>
      </c>
      <c r="J24" s="148">
        <v>1242</v>
      </c>
      <c r="K24" s="148">
        <v>2421</v>
      </c>
      <c r="L24" s="148">
        <v>1125</v>
      </c>
      <c r="M24" s="148">
        <v>1296</v>
      </c>
      <c r="N24" s="145">
        <f t="shared" si="0"/>
        <v>1.95</v>
      </c>
      <c r="O24" s="145"/>
      <c r="R24" s="146"/>
      <c r="S24" s="146"/>
    </row>
    <row r="25" spans="2:19" ht="16.5" customHeight="1">
      <c r="B25" s="142" t="s">
        <v>210</v>
      </c>
      <c r="C25" s="148">
        <v>526</v>
      </c>
      <c r="D25" s="148">
        <v>1316</v>
      </c>
      <c r="E25" s="148">
        <v>631</v>
      </c>
      <c r="F25" s="148">
        <v>685</v>
      </c>
      <c r="G25" s="145">
        <f>ROUND(D25/C25,2)</f>
        <v>2.5</v>
      </c>
      <c r="H25" s="145"/>
      <c r="I25" s="142" t="s">
        <v>211</v>
      </c>
      <c r="J25" s="148">
        <v>611</v>
      </c>
      <c r="K25" s="148">
        <v>1506</v>
      </c>
      <c r="L25" s="148">
        <v>732</v>
      </c>
      <c r="M25" s="148">
        <v>774</v>
      </c>
      <c r="N25" s="145">
        <f t="shared" si="0"/>
        <v>2.46</v>
      </c>
      <c r="O25" s="145"/>
      <c r="R25" s="146"/>
      <c r="S25" s="146"/>
    </row>
    <row r="26" spans="2:19" ht="16.5" customHeight="1">
      <c r="B26" s="142" t="s">
        <v>212</v>
      </c>
      <c r="C26" s="148">
        <v>651</v>
      </c>
      <c r="D26" s="148">
        <v>1550</v>
      </c>
      <c r="E26" s="148">
        <v>699</v>
      </c>
      <c r="F26" s="148">
        <v>851</v>
      </c>
      <c r="G26" s="145">
        <f t="shared" si="1"/>
        <v>2.38</v>
      </c>
      <c r="H26" s="145"/>
      <c r="I26" s="142" t="s">
        <v>213</v>
      </c>
      <c r="J26" s="148">
        <v>594</v>
      </c>
      <c r="K26" s="148">
        <v>1362</v>
      </c>
      <c r="L26" s="148">
        <v>697</v>
      </c>
      <c r="M26" s="148">
        <v>665</v>
      </c>
      <c r="N26" s="145">
        <f t="shared" si="0"/>
        <v>2.29</v>
      </c>
      <c r="O26" s="145"/>
      <c r="R26" s="146"/>
      <c r="S26" s="146"/>
    </row>
    <row r="27" spans="2:19" ht="16.5" customHeight="1">
      <c r="B27" s="142" t="s">
        <v>214</v>
      </c>
      <c r="C27" s="148">
        <v>507</v>
      </c>
      <c r="D27" s="148">
        <v>1168</v>
      </c>
      <c r="E27" s="148">
        <v>533</v>
      </c>
      <c r="F27" s="148">
        <v>635</v>
      </c>
      <c r="G27" s="145">
        <f t="shared" si="1"/>
        <v>2.2999999999999998</v>
      </c>
      <c r="H27" s="145"/>
      <c r="I27" s="142" t="s">
        <v>215</v>
      </c>
      <c r="J27" s="148">
        <v>445</v>
      </c>
      <c r="K27" s="148">
        <v>940</v>
      </c>
      <c r="L27" s="148">
        <v>484</v>
      </c>
      <c r="M27" s="148">
        <v>456</v>
      </c>
      <c r="N27" s="145">
        <f t="shared" si="0"/>
        <v>2.11</v>
      </c>
      <c r="O27" s="145"/>
      <c r="R27" s="146"/>
      <c r="S27" s="146"/>
    </row>
    <row r="28" spans="2:19" ht="16.5" customHeight="1">
      <c r="B28" s="155" t="s">
        <v>216</v>
      </c>
      <c r="C28" s="157">
        <v>370</v>
      </c>
      <c r="D28" s="157">
        <v>957</v>
      </c>
      <c r="E28" s="157">
        <v>481</v>
      </c>
      <c r="F28" s="157">
        <v>476</v>
      </c>
      <c r="G28" s="158">
        <f t="shared" si="1"/>
        <v>2.59</v>
      </c>
      <c r="H28" s="145"/>
      <c r="I28" s="155" t="s">
        <v>217</v>
      </c>
      <c r="J28" s="157">
        <v>449</v>
      </c>
      <c r="K28" s="157">
        <v>1102</v>
      </c>
      <c r="L28" s="157">
        <v>546</v>
      </c>
      <c r="M28" s="157">
        <v>556</v>
      </c>
      <c r="N28" s="158">
        <f t="shared" si="0"/>
        <v>2.4500000000000002</v>
      </c>
      <c r="O28" s="145"/>
      <c r="R28" s="146"/>
      <c r="S28" s="146"/>
    </row>
    <row r="29" spans="2:19" ht="16.5" customHeight="1">
      <c r="B29" s="142" t="s">
        <v>218</v>
      </c>
      <c r="C29" s="148">
        <v>88</v>
      </c>
      <c r="D29" s="148">
        <v>183</v>
      </c>
      <c r="E29" s="148">
        <v>89</v>
      </c>
      <c r="F29" s="148">
        <v>94</v>
      </c>
      <c r="G29" s="145">
        <f t="shared" si="1"/>
        <v>2.08</v>
      </c>
      <c r="H29" s="145"/>
      <c r="I29" s="142" t="s">
        <v>219</v>
      </c>
      <c r="J29" s="148">
        <v>832</v>
      </c>
      <c r="K29" s="148">
        <v>1677</v>
      </c>
      <c r="L29" s="148">
        <v>905</v>
      </c>
      <c r="M29" s="148">
        <v>772</v>
      </c>
      <c r="N29" s="145">
        <f t="shared" si="0"/>
        <v>2.02</v>
      </c>
      <c r="O29" s="145"/>
      <c r="R29" s="146"/>
      <c r="S29" s="146"/>
    </row>
    <row r="30" spans="2:19" ht="16.5" customHeight="1">
      <c r="B30" s="142" t="s">
        <v>220</v>
      </c>
      <c r="C30" s="148">
        <v>588</v>
      </c>
      <c r="D30" s="148">
        <v>1408</v>
      </c>
      <c r="E30" s="148">
        <v>714</v>
      </c>
      <c r="F30" s="148">
        <v>694</v>
      </c>
      <c r="G30" s="145">
        <f t="shared" si="1"/>
        <v>2.39</v>
      </c>
      <c r="H30" s="145"/>
      <c r="I30" s="142" t="s">
        <v>221</v>
      </c>
      <c r="J30" s="148">
        <v>729</v>
      </c>
      <c r="K30" s="148">
        <v>1551</v>
      </c>
      <c r="L30" s="148">
        <v>726</v>
      </c>
      <c r="M30" s="148">
        <v>825</v>
      </c>
      <c r="N30" s="145">
        <f t="shared" si="0"/>
        <v>2.13</v>
      </c>
      <c r="O30" s="145"/>
      <c r="R30" s="146"/>
      <c r="S30" s="146"/>
    </row>
    <row r="31" spans="2:19" ht="16.5" customHeight="1">
      <c r="B31" s="142" t="s">
        <v>222</v>
      </c>
      <c r="C31" s="148">
        <v>911</v>
      </c>
      <c r="D31" s="148">
        <v>2053</v>
      </c>
      <c r="E31" s="148">
        <v>1053</v>
      </c>
      <c r="F31" s="148">
        <v>1000</v>
      </c>
      <c r="G31" s="145">
        <f t="shared" si="1"/>
        <v>2.25</v>
      </c>
      <c r="H31" s="145"/>
      <c r="I31" s="142" t="s">
        <v>223</v>
      </c>
      <c r="J31" s="148">
        <v>759</v>
      </c>
      <c r="K31" s="148">
        <v>1822</v>
      </c>
      <c r="L31" s="148">
        <v>844</v>
      </c>
      <c r="M31" s="148">
        <v>978</v>
      </c>
      <c r="N31" s="145">
        <f t="shared" si="0"/>
        <v>2.4</v>
      </c>
      <c r="O31" s="145"/>
      <c r="R31" s="146"/>
      <c r="S31" s="146"/>
    </row>
    <row r="32" spans="2:19" ht="16.5" customHeight="1">
      <c r="B32" s="142" t="s">
        <v>224</v>
      </c>
      <c r="C32" s="148">
        <v>99</v>
      </c>
      <c r="D32" s="148">
        <v>279</v>
      </c>
      <c r="E32" s="148">
        <v>140</v>
      </c>
      <c r="F32" s="148">
        <v>139</v>
      </c>
      <c r="G32" s="145">
        <f t="shared" si="1"/>
        <v>2.82</v>
      </c>
      <c r="H32" s="145"/>
      <c r="I32" s="142" t="s">
        <v>225</v>
      </c>
      <c r="J32" s="148">
        <v>872</v>
      </c>
      <c r="K32" s="148">
        <v>1464</v>
      </c>
      <c r="L32" s="148">
        <v>744</v>
      </c>
      <c r="M32" s="148">
        <v>720</v>
      </c>
      <c r="N32" s="145">
        <f t="shared" si="0"/>
        <v>1.68</v>
      </c>
      <c r="O32" s="145"/>
      <c r="R32" s="146"/>
      <c r="S32" s="146"/>
    </row>
    <row r="33" spans="2:19" ht="16.5" customHeight="1">
      <c r="B33" s="155" t="s">
        <v>226</v>
      </c>
      <c r="C33" s="157">
        <v>572</v>
      </c>
      <c r="D33" s="157">
        <v>1244</v>
      </c>
      <c r="E33" s="157">
        <v>653</v>
      </c>
      <c r="F33" s="157">
        <v>591</v>
      </c>
      <c r="G33" s="158">
        <f t="shared" si="1"/>
        <v>2.17</v>
      </c>
      <c r="H33" s="145"/>
      <c r="I33" s="155" t="s">
        <v>227</v>
      </c>
      <c r="J33" s="157">
        <v>428</v>
      </c>
      <c r="K33" s="157">
        <v>854</v>
      </c>
      <c r="L33" s="157">
        <v>414</v>
      </c>
      <c r="M33" s="157">
        <v>440</v>
      </c>
      <c r="N33" s="158">
        <f t="shared" si="0"/>
        <v>2</v>
      </c>
      <c r="O33" s="145"/>
      <c r="R33" s="146"/>
      <c r="S33" s="146"/>
    </row>
    <row r="34" spans="2:19" ht="16.5" customHeight="1">
      <c r="B34" s="142" t="s">
        <v>228</v>
      </c>
      <c r="C34" s="148">
        <v>502</v>
      </c>
      <c r="D34" s="148">
        <v>1227</v>
      </c>
      <c r="E34" s="148">
        <v>575</v>
      </c>
      <c r="F34" s="148">
        <v>652</v>
      </c>
      <c r="G34" s="145">
        <f t="shared" si="1"/>
        <v>2.44</v>
      </c>
      <c r="H34" s="145"/>
      <c r="I34" s="142" t="s">
        <v>229</v>
      </c>
      <c r="J34" s="148">
        <v>551</v>
      </c>
      <c r="K34" s="148">
        <v>1023</v>
      </c>
      <c r="L34" s="148">
        <v>497</v>
      </c>
      <c r="M34" s="148">
        <v>526</v>
      </c>
      <c r="N34" s="145">
        <f t="shared" si="0"/>
        <v>1.86</v>
      </c>
      <c r="O34" s="145"/>
      <c r="R34" s="146"/>
      <c r="S34" s="146"/>
    </row>
    <row r="35" spans="2:19" ht="16.5" customHeight="1">
      <c r="B35" s="142" t="s">
        <v>230</v>
      </c>
      <c r="C35" s="148">
        <v>124</v>
      </c>
      <c r="D35" s="148">
        <v>258</v>
      </c>
      <c r="E35" s="148">
        <v>144</v>
      </c>
      <c r="F35" s="148">
        <v>114</v>
      </c>
      <c r="G35" s="145">
        <f t="shared" si="1"/>
        <v>2.08</v>
      </c>
      <c r="H35" s="145"/>
      <c r="I35" s="142" t="s">
        <v>231</v>
      </c>
      <c r="J35" s="148">
        <v>1163</v>
      </c>
      <c r="K35" s="148">
        <v>2307</v>
      </c>
      <c r="L35" s="148">
        <v>1090</v>
      </c>
      <c r="M35" s="148">
        <v>1217</v>
      </c>
      <c r="N35" s="145">
        <f t="shared" si="0"/>
        <v>1.98</v>
      </c>
      <c r="O35" s="145"/>
      <c r="R35" s="146"/>
      <c r="S35" s="146"/>
    </row>
    <row r="36" spans="2:19" ht="16.5" customHeight="1">
      <c r="B36" s="142" t="s">
        <v>232</v>
      </c>
      <c r="C36" s="148">
        <v>848</v>
      </c>
      <c r="D36" s="148">
        <v>1401</v>
      </c>
      <c r="E36" s="148">
        <v>688</v>
      </c>
      <c r="F36" s="148">
        <v>713</v>
      </c>
      <c r="G36" s="145">
        <f t="shared" si="1"/>
        <v>1.65</v>
      </c>
      <c r="H36" s="145"/>
      <c r="I36" s="142" t="s">
        <v>233</v>
      </c>
      <c r="J36" s="148">
        <v>572</v>
      </c>
      <c r="K36" s="148">
        <v>1419</v>
      </c>
      <c r="L36" s="148">
        <v>657</v>
      </c>
      <c r="M36" s="148">
        <v>762</v>
      </c>
      <c r="N36" s="145">
        <f t="shared" si="0"/>
        <v>2.48</v>
      </c>
      <c r="O36" s="145"/>
      <c r="R36" s="146"/>
      <c r="S36" s="146"/>
    </row>
    <row r="37" spans="2:19" ht="16.5" customHeight="1">
      <c r="B37" s="142" t="s">
        <v>234</v>
      </c>
      <c r="C37" s="148">
        <v>634</v>
      </c>
      <c r="D37" s="148">
        <v>1239</v>
      </c>
      <c r="E37" s="148">
        <v>591</v>
      </c>
      <c r="F37" s="148">
        <v>648</v>
      </c>
      <c r="G37" s="145">
        <f t="shared" si="1"/>
        <v>1.95</v>
      </c>
      <c r="H37" s="145"/>
      <c r="I37" s="142" t="s">
        <v>235</v>
      </c>
      <c r="J37" s="148">
        <v>642</v>
      </c>
      <c r="K37" s="148">
        <v>1788</v>
      </c>
      <c r="L37" s="148">
        <v>813</v>
      </c>
      <c r="M37" s="148">
        <v>975</v>
      </c>
      <c r="N37" s="145">
        <f t="shared" si="0"/>
        <v>2.79</v>
      </c>
      <c r="O37" s="145"/>
      <c r="R37" s="146"/>
      <c r="S37" s="146"/>
    </row>
    <row r="38" spans="2:19" ht="16.5" customHeight="1">
      <c r="B38" s="155" t="s">
        <v>236</v>
      </c>
      <c r="C38" s="157">
        <v>1528</v>
      </c>
      <c r="D38" s="157">
        <v>2616</v>
      </c>
      <c r="E38" s="157">
        <v>1359</v>
      </c>
      <c r="F38" s="157">
        <v>1257</v>
      </c>
      <c r="G38" s="158">
        <f t="shared" si="1"/>
        <v>1.71</v>
      </c>
      <c r="H38" s="145"/>
      <c r="I38" s="155" t="s">
        <v>237</v>
      </c>
      <c r="J38" s="157">
        <v>1105</v>
      </c>
      <c r="K38" s="157">
        <v>2333</v>
      </c>
      <c r="L38" s="157">
        <v>1142</v>
      </c>
      <c r="M38" s="157">
        <v>1191</v>
      </c>
      <c r="N38" s="158">
        <f t="shared" si="0"/>
        <v>2.11</v>
      </c>
      <c r="O38" s="145"/>
      <c r="R38" s="146"/>
      <c r="S38" s="146"/>
    </row>
    <row r="39" spans="2:19" ht="16.5" customHeight="1">
      <c r="B39" s="142" t="s">
        <v>238</v>
      </c>
      <c r="C39" s="148">
        <v>876</v>
      </c>
      <c r="D39" s="148">
        <v>2024</v>
      </c>
      <c r="E39" s="148">
        <v>963</v>
      </c>
      <c r="F39" s="148">
        <v>1061</v>
      </c>
      <c r="G39" s="145">
        <f t="shared" si="1"/>
        <v>2.31</v>
      </c>
      <c r="H39" s="145"/>
      <c r="I39" s="142" t="s">
        <v>239</v>
      </c>
      <c r="J39" s="148">
        <v>565</v>
      </c>
      <c r="K39" s="148">
        <v>1534</v>
      </c>
      <c r="L39" s="148">
        <v>735</v>
      </c>
      <c r="M39" s="148">
        <v>799</v>
      </c>
      <c r="N39" s="145">
        <f t="shared" si="0"/>
        <v>2.72</v>
      </c>
      <c r="O39" s="145"/>
      <c r="R39" s="146"/>
      <c r="S39" s="146"/>
    </row>
    <row r="40" spans="2:19" ht="16.5" customHeight="1">
      <c r="B40" s="142" t="s">
        <v>240</v>
      </c>
      <c r="C40" s="148">
        <v>1296</v>
      </c>
      <c r="D40" s="148">
        <v>2425</v>
      </c>
      <c r="E40" s="148">
        <v>1200</v>
      </c>
      <c r="F40" s="148">
        <v>1225</v>
      </c>
      <c r="G40" s="145">
        <f t="shared" si="1"/>
        <v>1.87</v>
      </c>
      <c r="H40" s="145"/>
      <c r="I40" s="142" t="s">
        <v>241</v>
      </c>
      <c r="J40" s="148">
        <v>195</v>
      </c>
      <c r="K40" s="148">
        <v>433</v>
      </c>
      <c r="L40" s="148">
        <v>219</v>
      </c>
      <c r="M40" s="148">
        <v>214</v>
      </c>
      <c r="N40" s="145">
        <f t="shared" si="0"/>
        <v>2.2200000000000002</v>
      </c>
      <c r="O40" s="145"/>
      <c r="R40" s="146"/>
      <c r="S40" s="146"/>
    </row>
    <row r="41" spans="2:19" ht="16.5" customHeight="1">
      <c r="B41" s="142" t="s">
        <v>242</v>
      </c>
      <c r="C41" s="148">
        <v>1732</v>
      </c>
      <c r="D41" s="148">
        <v>3011</v>
      </c>
      <c r="E41" s="148">
        <v>1488</v>
      </c>
      <c r="F41" s="148">
        <v>1523</v>
      </c>
      <c r="G41" s="145">
        <f t="shared" si="1"/>
        <v>1.74</v>
      </c>
      <c r="I41" s="142" t="s">
        <v>243</v>
      </c>
      <c r="J41" s="148">
        <v>228</v>
      </c>
      <c r="K41" s="148">
        <v>623</v>
      </c>
      <c r="L41" s="148">
        <v>319</v>
      </c>
      <c r="M41" s="148">
        <v>304</v>
      </c>
      <c r="N41" s="145">
        <f t="shared" si="0"/>
        <v>2.73</v>
      </c>
      <c r="O41" s="145"/>
      <c r="R41" s="146"/>
      <c r="S41" s="146"/>
    </row>
    <row r="42" spans="2:19" ht="16.5" customHeight="1">
      <c r="B42" s="142" t="s">
        <v>244</v>
      </c>
      <c r="C42" s="148">
        <v>1433</v>
      </c>
      <c r="D42" s="148">
        <v>2822</v>
      </c>
      <c r="E42" s="148">
        <v>1309</v>
      </c>
      <c r="F42" s="148">
        <v>1513</v>
      </c>
      <c r="G42" s="145">
        <f t="shared" si="1"/>
        <v>1.97</v>
      </c>
      <c r="I42" s="142" t="s">
        <v>245</v>
      </c>
      <c r="J42" s="148">
        <v>482</v>
      </c>
      <c r="K42" s="148">
        <v>1088</v>
      </c>
      <c r="L42" s="148">
        <v>534</v>
      </c>
      <c r="M42" s="148">
        <v>554</v>
      </c>
      <c r="N42" s="145">
        <f t="shared" si="0"/>
        <v>2.2599999999999998</v>
      </c>
      <c r="O42" s="145"/>
      <c r="R42" s="146"/>
      <c r="S42" s="146"/>
    </row>
    <row r="43" spans="2:19" ht="16.5" customHeight="1">
      <c r="B43" s="155" t="s">
        <v>246</v>
      </c>
      <c r="C43" s="157">
        <v>676</v>
      </c>
      <c r="D43" s="157">
        <v>1414</v>
      </c>
      <c r="E43" s="157">
        <v>718</v>
      </c>
      <c r="F43" s="157">
        <v>696</v>
      </c>
      <c r="G43" s="158">
        <f t="shared" si="1"/>
        <v>2.09</v>
      </c>
      <c r="I43" s="155" t="s">
        <v>247</v>
      </c>
      <c r="J43" s="157">
        <v>587</v>
      </c>
      <c r="K43" s="157">
        <v>1388</v>
      </c>
      <c r="L43" s="157">
        <v>692</v>
      </c>
      <c r="M43" s="157">
        <v>696</v>
      </c>
      <c r="N43" s="158">
        <f t="shared" si="0"/>
        <v>2.36</v>
      </c>
      <c r="O43" s="145"/>
      <c r="R43" s="146"/>
      <c r="S43" s="146"/>
    </row>
    <row r="44" spans="2:19" ht="16.5" customHeight="1">
      <c r="B44" s="142" t="s">
        <v>248</v>
      </c>
      <c r="C44" s="148">
        <v>688</v>
      </c>
      <c r="D44" s="148">
        <v>1334</v>
      </c>
      <c r="E44" s="148">
        <v>689</v>
      </c>
      <c r="F44" s="148">
        <v>645</v>
      </c>
      <c r="G44" s="145">
        <f t="shared" si="1"/>
        <v>1.94</v>
      </c>
      <c r="I44" s="142" t="s">
        <v>249</v>
      </c>
      <c r="J44" s="148">
        <v>68</v>
      </c>
      <c r="K44" s="148">
        <v>114</v>
      </c>
      <c r="L44" s="148">
        <v>61</v>
      </c>
      <c r="M44" s="148">
        <v>53</v>
      </c>
      <c r="N44" s="145">
        <f t="shared" si="0"/>
        <v>1.68</v>
      </c>
      <c r="O44" s="145"/>
      <c r="R44" s="146"/>
      <c r="S44" s="146"/>
    </row>
    <row r="45" spans="2:19" ht="16.5" customHeight="1">
      <c r="B45" s="142" t="s">
        <v>250</v>
      </c>
      <c r="C45" s="148">
        <v>380</v>
      </c>
      <c r="D45" s="148">
        <v>937</v>
      </c>
      <c r="E45" s="148">
        <v>476</v>
      </c>
      <c r="F45" s="148">
        <v>461</v>
      </c>
      <c r="G45" s="145">
        <f t="shared" si="1"/>
        <v>2.4700000000000002</v>
      </c>
      <c r="I45" s="142" t="s">
        <v>251</v>
      </c>
      <c r="J45" s="148">
        <v>260</v>
      </c>
      <c r="K45" s="148">
        <v>528</v>
      </c>
      <c r="L45" s="148">
        <v>260</v>
      </c>
      <c r="M45" s="148">
        <v>268</v>
      </c>
      <c r="N45" s="145">
        <f t="shared" si="0"/>
        <v>2.0299999999999998</v>
      </c>
      <c r="O45" s="145"/>
      <c r="R45" s="146"/>
      <c r="S45" s="146"/>
    </row>
    <row r="46" spans="2:19" ht="16.5" customHeight="1">
      <c r="B46" s="142" t="s">
        <v>252</v>
      </c>
      <c r="C46" s="148">
        <v>1624</v>
      </c>
      <c r="D46" s="148">
        <v>2870</v>
      </c>
      <c r="E46" s="148">
        <v>1456</v>
      </c>
      <c r="F46" s="148">
        <v>1414</v>
      </c>
      <c r="G46" s="145">
        <f t="shared" si="1"/>
        <v>1.77</v>
      </c>
      <c r="I46" s="142" t="s">
        <v>253</v>
      </c>
      <c r="J46" s="148">
        <v>252</v>
      </c>
      <c r="K46" s="148">
        <v>660</v>
      </c>
      <c r="L46" s="148">
        <v>342</v>
      </c>
      <c r="M46" s="148">
        <v>318</v>
      </c>
      <c r="N46" s="145">
        <f t="shared" si="0"/>
        <v>2.62</v>
      </c>
      <c r="O46" s="145"/>
      <c r="R46" s="146"/>
      <c r="S46" s="146"/>
    </row>
    <row r="47" spans="2:19" ht="16.5" customHeight="1">
      <c r="B47" s="142" t="s">
        <v>254</v>
      </c>
      <c r="C47" s="148">
        <v>155</v>
      </c>
      <c r="D47" s="148">
        <v>388</v>
      </c>
      <c r="E47" s="148">
        <v>187</v>
      </c>
      <c r="F47" s="148">
        <v>201</v>
      </c>
      <c r="G47" s="145">
        <f>ROUND(D47/C47,2)</f>
        <v>2.5</v>
      </c>
      <c r="I47" s="142" t="s">
        <v>255</v>
      </c>
      <c r="J47" s="148">
        <v>26</v>
      </c>
      <c r="K47" s="148">
        <v>108</v>
      </c>
      <c r="L47" s="148">
        <v>53</v>
      </c>
      <c r="M47" s="148">
        <v>55</v>
      </c>
      <c r="N47" s="145">
        <f t="shared" si="0"/>
        <v>4.1500000000000004</v>
      </c>
      <c r="O47" s="145"/>
      <c r="R47" s="146"/>
      <c r="S47" s="146"/>
    </row>
    <row r="48" spans="2:19" ht="16.5" customHeight="1">
      <c r="B48" s="155" t="s">
        <v>256</v>
      </c>
      <c r="C48" s="157">
        <v>1254</v>
      </c>
      <c r="D48" s="157">
        <v>2815</v>
      </c>
      <c r="E48" s="157">
        <v>1352</v>
      </c>
      <c r="F48" s="157">
        <v>1463</v>
      </c>
      <c r="G48" s="158">
        <f>ROUND(D48/C48,2)</f>
        <v>2.2400000000000002</v>
      </c>
      <c r="I48" s="155" t="s">
        <v>257</v>
      </c>
      <c r="J48" s="157">
        <v>361</v>
      </c>
      <c r="K48" s="157">
        <v>885</v>
      </c>
      <c r="L48" s="157">
        <v>437</v>
      </c>
      <c r="M48" s="157">
        <v>448</v>
      </c>
      <c r="N48" s="158">
        <f t="shared" si="0"/>
        <v>2.4500000000000002</v>
      </c>
      <c r="O48" s="145"/>
      <c r="R48" s="146"/>
      <c r="S48" s="146"/>
    </row>
    <row r="49" spans="1:19" ht="16.5" customHeight="1" thickBot="1">
      <c r="A49" s="162"/>
      <c r="B49" s="142" t="s">
        <v>258</v>
      </c>
      <c r="C49" s="148">
        <v>1476</v>
      </c>
      <c r="D49" s="148">
        <v>2592</v>
      </c>
      <c r="E49" s="148">
        <v>1124</v>
      </c>
      <c r="F49" s="148">
        <v>1468</v>
      </c>
      <c r="G49" s="145">
        <f>ROUND(D49/C49,2)</f>
        <v>1.76</v>
      </c>
      <c r="H49" s="163"/>
      <c r="I49" s="164" t="s">
        <v>259</v>
      </c>
      <c r="J49" s="165">
        <v>164</v>
      </c>
      <c r="K49" s="165">
        <v>353</v>
      </c>
      <c r="L49" s="165">
        <v>181</v>
      </c>
      <c r="M49" s="165">
        <v>172</v>
      </c>
      <c r="N49" s="163">
        <f t="shared" si="0"/>
        <v>2.15</v>
      </c>
      <c r="O49" s="145"/>
      <c r="R49" s="146"/>
      <c r="S49" s="146"/>
    </row>
    <row r="50" spans="1:19">
      <c r="A50" s="150"/>
      <c r="B50" s="166" t="s">
        <v>260</v>
      </c>
      <c r="C50" s="166"/>
      <c r="D50" s="166"/>
      <c r="E50" s="166"/>
      <c r="F50" s="166"/>
      <c r="G50" s="166"/>
      <c r="H50" s="145"/>
      <c r="I50" s="150" t="s">
        <v>745</v>
      </c>
      <c r="J50" s="148"/>
      <c r="K50" s="148"/>
      <c r="L50" s="148"/>
      <c r="M50" s="148"/>
      <c r="N50" s="145"/>
      <c r="O50" s="145"/>
      <c r="R50" s="146"/>
      <c r="S50" s="146"/>
    </row>
    <row r="51" spans="1:19">
      <c r="A51" s="150"/>
      <c r="B51" s="1" t="s">
        <v>170</v>
      </c>
      <c r="C51" s="150"/>
      <c r="D51" s="150"/>
      <c r="E51" s="150"/>
      <c r="F51" s="150"/>
      <c r="G51" s="150"/>
      <c r="H51" s="145"/>
      <c r="I51" s="167"/>
      <c r="J51" s="148"/>
      <c r="K51" s="148"/>
      <c r="L51" s="148"/>
      <c r="M51" s="148"/>
      <c r="N51" s="145"/>
      <c r="O51" s="145"/>
      <c r="R51" s="146"/>
      <c r="S51" s="146"/>
    </row>
    <row r="52" spans="1:19">
      <c r="B52" s="1"/>
      <c r="C52" s="148"/>
      <c r="D52" s="148"/>
      <c r="E52" s="148"/>
      <c r="F52" s="148"/>
      <c r="G52" s="145"/>
    </row>
    <row r="53" spans="1:19" ht="5.25" customHeight="1">
      <c r="C53" s="148"/>
      <c r="D53" s="148"/>
      <c r="E53" s="148"/>
      <c r="F53" s="148"/>
      <c r="G53" s="145"/>
    </row>
    <row r="54" spans="1:19">
      <c r="C54" s="148"/>
      <c r="D54" s="148"/>
      <c r="E54" s="148"/>
      <c r="F54" s="148"/>
      <c r="G54" s="145"/>
    </row>
  </sheetData>
  <mergeCells count="9">
    <mergeCell ref="K6:M6"/>
    <mergeCell ref="N6:N7"/>
    <mergeCell ref="A8:B8"/>
    <mergeCell ref="A6:B7"/>
    <mergeCell ref="C6:C7"/>
    <mergeCell ref="D6:F6"/>
    <mergeCell ref="G6:G7"/>
    <mergeCell ref="H6:I7"/>
    <mergeCell ref="J6:J7"/>
  </mergeCells>
  <phoneticPr fontId="2"/>
  <pageMargins left="0.78740157480314965" right="0.39370078740157483" top="0.78740157480314965" bottom="0.59055118110236227" header="0.51181102362204722" footer="0.51181102362204722"/>
  <pageSetup paperSize="9" scale="51" firstPageNumber="23" orientation="portrait" useFirstPageNumber="1" r:id="rId1"/>
  <headerFooter alignWithMargins="0">
    <evenHeader>&amp;L&amp;P　〔3〕国勢調査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112"/>
  <sheetViews>
    <sheetView view="pageBreakPreview" topLeftCell="A43" zoomScaleNormal="75" zoomScaleSheetLayoutView="50" workbookViewId="0">
      <selection activeCell="N60" sqref="N60:N61"/>
    </sheetView>
  </sheetViews>
  <sheetFormatPr defaultRowHeight="12"/>
  <cols>
    <col min="1" max="1" width="2.5" style="168" customWidth="1"/>
    <col min="2" max="2" width="13.125" style="168" customWidth="1"/>
    <col min="3" max="3" width="9.25" style="168" customWidth="1"/>
    <col min="4" max="11" width="7" style="168" customWidth="1"/>
    <col min="12" max="12" width="7.25" style="168" customWidth="1"/>
    <col min="13" max="16" width="6.375" style="168" customWidth="1"/>
    <col min="17" max="17" width="7.25" style="168" customWidth="1"/>
    <col min="18" max="22" width="6.625" style="168" customWidth="1"/>
    <col min="23" max="25" width="5.625" style="168" customWidth="1"/>
    <col min="26" max="26" width="8" style="168" customWidth="1"/>
    <col min="27" max="16384" width="9" style="168"/>
  </cols>
  <sheetData>
    <row r="1" spans="1:27" ht="18.75">
      <c r="A1" s="827" t="s">
        <v>747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  <c r="V1" s="827"/>
      <c r="W1" s="827"/>
      <c r="X1" s="827"/>
      <c r="Y1" s="827"/>
    </row>
    <row r="2" spans="1:27" ht="7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7" ht="12" customHeight="1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1" t="s">
        <v>261</v>
      </c>
      <c r="M3" s="170" t="s">
        <v>262</v>
      </c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7" ht="7.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2"/>
    </row>
    <row r="5" spans="1:27" s="175" customFormat="1" ht="15.75" customHeight="1">
      <c r="A5" s="828" t="s">
        <v>263</v>
      </c>
      <c r="B5" s="829"/>
      <c r="C5" s="829" t="s">
        <v>264</v>
      </c>
      <c r="D5" s="173" t="s">
        <v>265</v>
      </c>
      <c r="E5" s="173" t="s">
        <v>266</v>
      </c>
      <c r="F5" s="173" t="s">
        <v>267</v>
      </c>
      <c r="G5" s="173" t="s">
        <v>268</v>
      </c>
      <c r="H5" s="173" t="s">
        <v>269</v>
      </c>
      <c r="I5" s="173" t="s">
        <v>270</v>
      </c>
      <c r="J5" s="173" t="s">
        <v>271</v>
      </c>
      <c r="K5" s="173" t="s">
        <v>272</v>
      </c>
      <c r="L5" s="173" t="s">
        <v>273</v>
      </c>
      <c r="M5" s="173" t="s">
        <v>274</v>
      </c>
      <c r="N5" s="173" t="s">
        <v>275</v>
      </c>
      <c r="O5" s="173" t="s">
        <v>276</v>
      </c>
      <c r="P5" s="173" t="s">
        <v>277</v>
      </c>
      <c r="Q5" s="173" t="s">
        <v>278</v>
      </c>
      <c r="R5" s="173" t="s">
        <v>279</v>
      </c>
      <c r="S5" s="174" t="s">
        <v>280</v>
      </c>
      <c r="T5" s="174" t="s">
        <v>281</v>
      </c>
      <c r="U5" s="174" t="s">
        <v>282</v>
      </c>
      <c r="V5" s="174" t="s">
        <v>283</v>
      </c>
      <c r="W5" s="174" t="s">
        <v>284</v>
      </c>
      <c r="X5" s="174" t="s">
        <v>285</v>
      </c>
      <c r="Y5" s="832" t="s">
        <v>286</v>
      </c>
      <c r="Z5" s="834" t="s">
        <v>287</v>
      </c>
    </row>
    <row r="6" spans="1:27" s="175" customFormat="1" ht="15.75" customHeight="1">
      <c r="A6" s="830"/>
      <c r="B6" s="831"/>
      <c r="C6" s="831"/>
      <c r="D6" s="176" t="s">
        <v>288</v>
      </c>
      <c r="E6" s="176" t="s">
        <v>289</v>
      </c>
      <c r="F6" s="176" t="s">
        <v>290</v>
      </c>
      <c r="G6" s="176" t="s">
        <v>291</v>
      </c>
      <c r="H6" s="176" t="s">
        <v>292</v>
      </c>
      <c r="I6" s="176" t="s">
        <v>293</v>
      </c>
      <c r="J6" s="176" t="s">
        <v>294</v>
      </c>
      <c r="K6" s="176" t="s">
        <v>295</v>
      </c>
      <c r="L6" s="176" t="s">
        <v>296</v>
      </c>
      <c r="M6" s="176" t="s">
        <v>297</v>
      </c>
      <c r="N6" s="176" t="s">
        <v>298</v>
      </c>
      <c r="O6" s="176" t="s">
        <v>299</v>
      </c>
      <c r="P6" s="176" t="s">
        <v>300</v>
      </c>
      <c r="Q6" s="176" t="s">
        <v>301</v>
      </c>
      <c r="R6" s="176" t="s">
        <v>302</v>
      </c>
      <c r="S6" s="177" t="s">
        <v>303</v>
      </c>
      <c r="T6" s="177" t="s">
        <v>304</v>
      </c>
      <c r="U6" s="177" t="s">
        <v>305</v>
      </c>
      <c r="V6" s="177" t="s">
        <v>306</v>
      </c>
      <c r="W6" s="177" t="s">
        <v>307</v>
      </c>
      <c r="X6" s="177" t="s">
        <v>308</v>
      </c>
      <c r="Y6" s="833"/>
      <c r="Z6" s="835"/>
    </row>
    <row r="7" spans="1:27" s="180" customFormat="1" ht="16.5" customHeight="1">
      <c r="A7" s="825" t="s">
        <v>309</v>
      </c>
      <c r="B7" s="826"/>
      <c r="C7" s="178">
        <f t="shared" ref="C7:Y7" si="0">SUM(C8:C46,C56:C99)</f>
        <v>119764</v>
      </c>
      <c r="D7" s="178">
        <f t="shared" si="0"/>
        <v>3380</v>
      </c>
      <c r="E7" s="178">
        <f t="shared" si="0"/>
        <v>3834</v>
      </c>
      <c r="F7" s="178">
        <f t="shared" si="0"/>
        <v>4550</v>
      </c>
      <c r="G7" s="178">
        <f t="shared" si="0"/>
        <v>5431</v>
      </c>
      <c r="H7" s="178">
        <f t="shared" si="0"/>
        <v>6512</v>
      </c>
      <c r="I7" s="178">
        <f t="shared" si="0"/>
        <v>6118</v>
      </c>
      <c r="J7" s="178">
        <f t="shared" si="0"/>
        <v>5523</v>
      </c>
      <c r="K7" s="178">
        <f t="shared" si="0"/>
        <v>5733</v>
      </c>
      <c r="L7" s="178">
        <f t="shared" si="0"/>
        <v>7206</v>
      </c>
      <c r="M7" s="178">
        <f t="shared" si="0"/>
        <v>10630</v>
      </c>
      <c r="N7" s="178">
        <f t="shared" si="0"/>
        <v>9718</v>
      </c>
      <c r="O7" s="178">
        <f t="shared" si="0"/>
        <v>7779</v>
      </c>
      <c r="P7" s="178">
        <f t="shared" si="0"/>
        <v>5891</v>
      </c>
      <c r="Q7" s="178">
        <f t="shared" si="0"/>
        <v>7093</v>
      </c>
      <c r="R7" s="178">
        <f t="shared" si="0"/>
        <v>9371</v>
      </c>
      <c r="S7" s="178">
        <f t="shared" si="0"/>
        <v>8436</v>
      </c>
      <c r="T7" s="178">
        <f t="shared" si="0"/>
        <v>6155</v>
      </c>
      <c r="U7" s="178">
        <f t="shared" si="0"/>
        <v>3199</v>
      </c>
      <c r="V7" s="178">
        <f t="shared" si="0"/>
        <v>1059</v>
      </c>
      <c r="W7" s="178">
        <f t="shared" si="0"/>
        <v>215</v>
      </c>
      <c r="X7" s="178">
        <f t="shared" si="0"/>
        <v>45</v>
      </c>
      <c r="Y7" s="178">
        <f t="shared" si="0"/>
        <v>1886</v>
      </c>
      <c r="Z7" s="179" t="s">
        <v>76</v>
      </c>
    </row>
    <row r="8" spans="1:27" s="175" customFormat="1" ht="16.5" customHeight="1">
      <c r="B8" s="181" t="s">
        <v>310</v>
      </c>
      <c r="C8" s="182">
        <v>1208</v>
      </c>
      <c r="D8" s="183">
        <v>32</v>
      </c>
      <c r="E8" s="183">
        <v>24</v>
      </c>
      <c r="F8" s="183">
        <v>15</v>
      </c>
      <c r="G8" s="183">
        <v>31</v>
      </c>
      <c r="H8" s="183">
        <v>73</v>
      </c>
      <c r="I8" s="183">
        <v>83</v>
      </c>
      <c r="J8" s="183">
        <v>67</v>
      </c>
      <c r="K8" s="183">
        <v>49</v>
      </c>
      <c r="L8" s="183">
        <v>69</v>
      </c>
      <c r="M8" s="183">
        <v>73</v>
      </c>
      <c r="N8" s="183">
        <v>98</v>
      </c>
      <c r="O8" s="183">
        <v>94</v>
      </c>
      <c r="P8" s="183">
        <v>68</v>
      </c>
      <c r="Q8" s="183">
        <v>66</v>
      </c>
      <c r="R8" s="183">
        <v>92</v>
      </c>
      <c r="S8" s="183">
        <v>90</v>
      </c>
      <c r="T8" s="183">
        <v>78</v>
      </c>
      <c r="U8" s="183">
        <v>40</v>
      </c>
      <c r="V8" s="183">
        <v>9</v>
      </c>
      <c r="W8" s="183">
        <v>1</v>
      </c>
      <c r="X8" s="183" t="s">
        <v>311</v>
      </c>
      <c r="Y8" s="183">
        <v>56</v>
      </c>
      <c r="Z8" s="184" t="s">
        <v>178</v>
      </c>
      <c r="AA8" s="185"/>
    </row>
    <row r="9" spans="1:27" s="175" customFormat="1" ht="16.5" customHeight="1">
      <c r="B9" s="181" t="s">
        <v>312</v>
      </c>
      <c r="C9" s="182">
        <v>712</v>
      </c>
      <c r="D9" s="183">
        <v>14</v>
      </c>
      <c r="E9" s="183">
        <v>21</v>
      </c>
      <c r="F9" s="183">
        <v>31</v>
      </c>
      <c r="G9" s="183">
        <v>21</v>
      </c>
      <c r="H9" s="183">
        <v>35</v>
      </c>
      <c r="I9" s="183">
        <v>28</v>
      </c>
      <c r="J9" s="183">
        <v>23</v>
      </c>
      <c r="K9" s="183">
        <v>36</v>
      </c>
      <c r="L9" s="183">
        <v>34</v>
      </c>
      <c r="M9" s="183">
        <v>66</v>
      </c>
      <c r="N9" s="183">
        <v>56</v>
      </c>
      <c r="O9" s="183">
        <v>38</v>
      </c>
      <c r="P9" s="183">
        <v>44</v>
      </c>
      <c r="Q9" s="183">
        <v>31</v>
      </c>
      <c r="R9" s="183">
        <v>67</v>
      </c>
      <c r="S9" s="183">
        <v>63</v>
      </c>
      <c r="T9" s="183">
        <v>60</v>
      </c>
      <c r="U9" s="183">
        <v>28</v>
      </c>
      <c r="V9" s="183">
        <v>9</v>
      </c>
      <c r="W9" s="183">
        <v>1</v>
      </c>
      <c r="X9" s="183" t="s">
        <v>311</v>
      </c>
      <c r="Y9" s="183">
        <v>6</v>
      </c>
      <c r="Z9" s="184" t="s">
        <v>180</v>
      </c>
      <c r="AA9" s="185"/>
    </row>
    <row r="10" spans="1:27" s="175" customFormat="1" ht="16.5" customHeight="1">
      <c r="B10" s="181" t="s">
        <v>313</v>
      </c>
      <c r="C10" s="182">
        <v>3773</v>
      </c>
      <c r="D10" s="183">
        <v>93</v>
      </c>
      <c r="E10" s="183">
        <v>126</v>
      </c>
      <c r="F10" s="183">
        <v>172</v>
      </c>
      <c r="G10" s="183">
        <v>177</v>
      </c>
      <c r="H10" s="183">
        <v>168</v>
      </c>
      <c r="I10" s="183">
        <v>198</v>
      </c>
      <c r="J10" s="183">
        <v>169</v>
      </c>
      <c r="K10" s="183">
        <v>192</v>
      </c>
      <c r="L10" s="183">
        <v>248</v>
      </c>
      <c r="M10" s="183">
        <v>319</v>
      </c>
      <c r="N10" s="183">
        <v>290</v>
      </c>
      <c r="O10" s="183">
        <v>226</v>
      </c>
      <c r="P10" s="183">
        <v>166</v>
      </c>
      <c r="Q10" s="183">
        <v>241</v>
      </c>
      <c r="R10" s="183">
        <v>314</v>
      </c>
      <c r="S10" s="183">
        <v>302</v>
      </c>
      <c r="T10" s="183">
        <v>195</v>
      </c>
      <c r="U10" s="183">
        <v>103</v>
      </c>
      <c r="V10" s="183">
        <v>22</v>
      </c>
      <c r="W10" s="183">
        <v>1</v>
      </c>
      <c r="X10" s="183" t="s">
        <v>311</v>
      </c>
      <c r="Y10" s="183">
        <v>51</v>
      </c>
      <c r="Z10" s="184" t="s">
        <v>182</v>
      </c>
      <c r="AA10" s="185"/>
    </row>
    <row r="11" spans="1:27" s="175" customFormat="1" ht="16.5" customHeight="1">
      <c r="B11" s="186" t="s">
        <v>314</v>
      </c>
      <c r="C11" s="187">
        <v>1051</v>
      </c>
      <c r="D11" s="188">
        <v>33</v>
      </c>
      <c r="E11" s="188">
        <v>27</v>
      </c>
      <c r="F11" s="188">
        <v>45</v>
      </c>
      <c r="G11" s="188">
        <v>63</v>
      </c>
      <c r="H11" s="188">
        <v>76</v>
      </c>
      <c r="I11" s="188">
        <v>67</v>
      </c>
      <c r="J11" s="188">
        <v>50</v>
      </c>
      <c r="K11" s="188">
        <v>57</v>
      </c>
      <c r="L11" s="188">
        <v>57</v>
      </c>
      <c r="M11" s="188">
        <v>104</v>
      </c>
      <c r="N11" s="188">
        <v>108</v>
      </c>
      <c r="O11" s="188">
        <v>88</v>
      </c>
      <c r="P11" s="188">
        <v>72</v>
      </c>
      <c r="Q11" s="188">
        <v>42</v>
      </c>
      <c r="R11" s="188">
        <v>45</v>
      </c>
      <c r="S11" s="188">
        <v>36</v>
      </c>
      <c r="T11" s="188">
        <v>34</v>
      </c>
      <c r="U11" s="188">
        <v>21</v>
      </c>
      <c r="V11" s="188">
        <v>9</v>
      </c>
      <c r="W11" s="188">
        <v>2</v>
      </c>
      <c r="X11" s="188">
        <v>1</v>
      </c>
      <c r="Y11" s="188">
        <v>14</v>
      </c>
      <c r="Z11" s="189" t="s">
        <v>184</v>
      </c>
      <c r="AA11" s="185"/>
    </row>
    <row r="12" spans="1:27" s="175" customFormat="1" ht="16.5" customHeight="1">
      <c r="B12" s="181" t="s">
        <v>315</v>
      </c>
      <c r="C12" s="182">
        <v>1323</v>
      </c>
      <c r="D12" s="183">
        <v>52</v>
      </c>
      <c r="E12" s="183">
        <v>50</v>
      </c>
      <c r="F12" s="183">
        <v>56</v>
      </c>
      <c r="G12" s="183">
        <v>89</v>
      </c>
      <c r="H12" s="183">
        <v>75</v>
      </c>
      <c r="I12" s="183">
        <v>85</v>
      </c>
      <c r="J12" s="183">
        <v>66</v>
      </c>
      <c r="K12" s="183">
        <v>77</v>
      </c>
      <c r="L12" s="183">
        <v>97</v>
      </c>
      <c r="M12" s="183">
        <v>127</v>
      </c>
      <c r="N12" s="183">
        <v>97</v>
      </c>
      <c r="O12" s="183">
        <v>77</v>
      </c>
      <c r="P12" s="183">
        <v>61</v>
      </c>
      <c r="Q12" s="183">
        <v>64</v>
      </c>
      <c r="R12" s="183">
        <v>67</v>
      </c>
      <c r="S12" s="183">
        <v>72</v>
      </c>
      <c r="T12" s="183">
        <v>53</v>
      </c>
      <c r="U12" s="183">
        <v>29</v>
      </c>
      <c r="V12" s="183">
        <v>11</v>
      </c>
      <c r="W12" s="183">
        <v>3</v>
      </c>
      <c r="X12" s="183">
        <v>1</v>
      </c>
      <c r="Y12" s="183">
        <v>14</v>
      </c>
      <c r="Z12" s="184" t="s">
        <v>186</v>
      </c>
      <c r="AA12" s="185"/>
    </row>
    <row r="13" spans="1:27" s="175" customFormat="1" ht="16.5" customHeight="1">
      <c r="B13" s="181" t="s">
        <v>316</v>
      </c>
      <c r="C13" s="182">
        <v>3553</v>
      </c>
      <c r="D13" s="183">
        <v>104</v>
      </c>
      <c r="E13" s="183">
        <v>128</v>
      </c>
      <c r="F13" s="183">
        <v>160</v>
      </c>
      <c r="G13" s="183">
        <v>220</v>
      </c>
      <c r="H13" s="183">
        <v>225</v>
      </c>
      <c r="I13" s="183">
        <v>174</v>
      </c>
      <c r="J13" s="183">
        <v>135</v>
      </c>
      <c r="K13" s="183">
        <v>152</v>
      </c>
      <c r="L13" s="183">
        <v>215</v>
      </c>
      <c r="M13" s="183">
        <v>342</v>
      </c>
      <c r="N13" s="183">
        <v>305</v>
      </c>
      <c r="O13" s="183">
        <v>245</v>
      </c>
      <c r="P13" s="183">
        <v>193</v>
      </c>
      <c r="Q13" s="183">
        <v>210</v>
      </c>
      <c r="R13" s="183">
        <v>281</v>
      </c>
      <c r="S13" s="183">
        <v>241</v>
      </c>
      <c r="T13" s="183">
        <v>142</v>
      </c>
      <c r="U13" s="183">
        <v>52</v>
      </c>
      <c r="V13" s="183">
        <v>18</v>
      </c>
      <c r="W13" s="183">
        <v>3</v>
      </c>
      <c r="X13" s="183" t="s">
        <v>311</v>
      </c>
      <c r="Y13" s="183">
        <v>8</v>
      </c>
      <c r="Z13" s="184" t="s">
        <v>188</v>
      </c>
      <c r="AA13" s="185"/>
    </row>
    <row r="14" spans="1:27" s="175" customFormat="1" ht="16.5" customHeight="1">
      <c r="B14" s="181" t="s">
        <v>317</v>
      </c>
      <c r="C14" s="182">
        <v>3001</v>
      </c>
      <c r="D14" s="183">
        <v>87</v>
      </c>
      <c r="E14" s="183">
        <v>99</v>
      </c>
      <c r="F14" s="183">
        <v>111</v>
      </c>
      <c r="G14" s="183">
        <v>142</v>
      </c>
      <c r="H14" s="183">
        <v>186</v>
      </c>
      <c r="I14" s="183">
        <v>143</v>
      </c>
      <c r="J14" s="183">
        <v>126</v>
      </c>
      <c r="K14" s="183">
        <v>146</v>
      </c>
      <c r="L14" s="183">
        <v>187</v>
      </c>
      <c r="M14" s="183">
        <v>321</v>
      </c>
      <c r="N14" s="183">
        <v>252</v>
      </c>
      <c r="O14" s="183">
        <v>200</v>
      </c>
      <c r="P14" s="183">
        <v>179</v>
      </c>
      <c r="Q14" s="183">
        <v>224</v>
      </c>
      <c r="R14" s="183">
        <v>234</v>
      </c>
      <c r="S14" s="183">
        <v>168</v>
      </c>
      <c r="T14" s="183">
        <v>101</v>
      </c>
      <c r="U14" s="183">
        <v>45</v>
      </c>
      <c r="V14" s="183">
        <v>10</v>
      </c>
      <c r="W14" s="183">
        <v>4</v>
      </c>
      <c r="X14" s="183" t="s">
        <v>311</v>
      </c>
      <c r="Y14" s="183">
        <v>36</v>
      </c>
      <c r="Z14" s="184" t="s">
        <v>190</v>
      </c>
      <c r="AA14" s="185"/>
    </row>
    <row r="15" spans="1:27" s="175" customFormat="1" ht="16.5" customHeight="1">
      <c r="B15" s="181" t="s">
        <v>318</v>
      </c>
      <c r="C15" s="182">
        <v>2090</v>
      </c>
      <c r="D15" s="183">
        <v>59</v>
      </c>
      <c r="E15" s="183">
        <v>45</v>
      </c>
      <c r="F15" s="183">
        <v>73</v>
      </c>
      <c r="G15" s="183">
        <v>96</v>
      </c>
      <c r="H15" s="183">
        <v>100</v>
      </c>
      <c r="I15" s="183">
        <v>105</v>
      </c>
      <c r="J15" s="183">
        <v>79</v>
      </c>
      <c r="K15" s="183">
        <v>79</v>
      </c>
      <c r="L15" s="183">
        <v>106</v>
      </c>
      <c r="M15" s="183">
        <v>178</v>
      </c>
      <c r="N15" s="183">
        <v>188</v>
      </c>
      <c r="O15" s="183">
        <v>155</v>
      </c>
      <c r="P15" s="183">
        <v>110</v>
      </c>
      <c r="Q15" s="183">
        <v>147</v>
      </c>
      <c r="R15" s="183">
        <v>186</v>
      </c>
      <c r="S15" s="183">
        <v>184</v>
      </c>
      <c r="T15" s="183">
        <v>116</v>
      </c>
      <c r="U15" s="183">
        <v>48</v>
      </c>
      <c r="V15" s="183">
        <v>17</v>
      </c>
      <c r="W15" s="183">
        <v>4</v>
      </c>
      <c r="X15" s="183">
        <v>2</v>
      </c>
      <c r="Y15" s="183">
        <v>13</v>
      </c>
      <c r="Z15" s="184" t="s">
        <v>192</v>
      </c>
      <c r="AA15" s="185"/>
    </row>
    <row r="16" spans="1:27" s="175" customFormat="1" ht="16.5" customHeight="1">
      <c r="B16" s="186" t="s">
        <v>319</v>
      </c>
      <c r="C16" s="187">
        <v>1373</v>
      </c>
      <c r="D16" s="188">
        <v>27</v>
      </c>
      <c r="E16" s="188">
        <v>44</v>
      </c>
      <c r="F16" s="188">
        <v>43</v>
      </c>
      <c r="G16" s="188">
        <v>45</v>
      </c>
      <c r="H16" s="188">
        <v>54</v>
      </c>
      <c r="I16" s="188">
        <v>69</v>
      </c>
      <c r="J16" s="188">
        <v>51</v>
      </c>
      <c r="K16" s="188">
        <v>70</v>
      </c>
      <c r="L16" s="188">
        <v>83</v>
      </c>
      <c r="M16" s="188">
        <v>107</v>
      </c>
      <c r="N16" s="188">
        <v>100</v>
      </c>
      <c r="O16" s="188">
        <v>83</v>
      </c>
      <c r="P16" s="188">
        <v>64</v>
      </c>
      <c r="Q16" s="188">
        <v>108</v>
      </c>
      <c r="R16" s="188">
        <v>112</v>
      </c>
      <c r="S16" s="188">
        <v>122</v>
      </c>
      <c r="T16" s="188">
        <v>92</v>
      </c>
      <c r="U16" s="188">
        <v>48</v>
      </c>
      <c r="V16" s="188">
        <v>12</v>
      </c>
      <c r="W16" s="188">
        <v>3</v>
      </c>
      <c r="X16" s="188">
        <v>1</v>
      </c>
      <c r="Y16" s="188">
        <v>35</v>
      </c>
      <c r="Z16" s="189" t="s">
        <v>194</v>
      </c>
      <c r="AA16" s="185"/>
    </row>
    <row r="17" spans="2:49" s="175" customFormat="1" ht="16.5" customHeight="1">
      <c r="B17" s="181" t="s">
        <v>320</v>
      </c>
      <c r="C17" s="182">
        <v>1263</v>
      </c>
      <c r="D17" s="183">
        <v>51</v>
      </c>
      <c r="E17" s="183">
        <v>59</v>
      </c>
      <c r="F17" s="183">
        <v>67</v>
      </c>
      <c r="G17" s="183">
        <v>78</v>
      </c>
      <c r="H17" s="183">
        <v>81</v>
      </c>
      <c r="I17" s="183">
        <v>72</v>
      </c>
      <c r="J17" s="183">
        <v>64</v>
      </c>
      <c r="K17" s="183">
        <v>41</v>
      </c>
      <c r="L17" s="183">
        <v>72</v>
      </c>
      <c r="M17" s="183">
        <v>135</v>
      </c>
      <c r="N17" s="183">
        <v>98</v>
      </c>
      <c r="O17" s="183">
        <v>78</v>
      </c>
      <c r="P17" s="183">
        <v>52</v>
      </c>
      <c r="Q17" s="183">
        <v>42</v>
      </c>
      <c r="R17" s="183">
        <v>80</v>
      </c>
      <c r="S17" s="183">
        <v>91</v>
      </c>
      <c r="T17" s="183">
        <v>62</v>
      </c>
      <c r="U17" s="183">
        <v>25</v>
      </c>
      <c r="V17" s="183">
        <v>10</v>
      </c>
      <c r="W17" s="183">
        <v>5</v>
      </c>
      <c r="X17" s="183" t="s">
        <v>311</v>
      </c>
      <c r="Y17" s="183" t="s">
        <v>311</v>
      </c>
      <c r="Z17" s="184" t="s">
        <v>196</v>
      </c>
      <c r="AA17" s="185"/>
    </row>
    <row r="18" spans="2:49" s="175" customFormat="1" ht="16.5" customHeight="1">
      <c r="B18" s="181" t="s">
        <v>321</v>
      </c>
      <c r="C18" s="190">
        <v>0</v>
      </c>
      <c r="D18" s="191">
        <v>0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1">
        <v>0</v>
      </c>
      <c r="M18" s="191">
        <v>0</v>
      </c>
      <c r="N18" s="191">
        <v>0</v>
      </c>
      <c r="O18" s="191">
        <v>0</v>
      </c>
      <c r="P18" s="191">
        <v>0</v>
      </c>
      <c r="Q18" s="191">
        <v>0</v>
      </c>
      <c r="R18" s="191">
        <v>0</v>
      </c>
      <c r="S18" s="191">
        <v>0</v>
      </c>
      <c r="T18" s="191">
        <v>0</v>
      </c>
      <c r="U18" s="191">
        <v>0</v>
      </c>
      <c r="V18" s="191">
        <v>0</v>
      </c>
      <c r="W18" s="191">
        <v>0</v>
      </c>
      <c r="X18" s="191">
        <v>0</v>
      </c>
      <c r="Y18" s="191">
        <v>0</v>
      </c>
      <c r="Z18" s="184" t="s">
        <v>198</v>
      </c>
      <c r="AA18" s="185"/>
    </row>
    <row r="19" spans="2:49" s="175" customFormat="1" ht="16.5" customHeight="1">
      <c r="B19" s="181" t="s">
        <v>322</v>
      </c>
      <c r="C19" s="182">
        <v>880</v>
      </c>
      <c r="D19" s="183">
        <v>21</v>
      </c>
      <c r="E19" s="183">
        <v>22</v>
      </c>
      <c r="F19" s="183">
        <v>23</v>
      </c>
      <c r="G19" s="183">
        <v>28</v>
      </c>
      <c r="H19" s="183">
        <v>36</v>
      </c>
      <c r="I19" s="183">
        <v>42</v>
      </c>
      <c r="J19" s="183">
        <v>34</v>
      </c>
      <c r="K19" s="183">
        <v>38</v>
      </c>
      <c r="L19" s="183">
        <v>55</v>
      </c>
      <c r="M19" s="183">
        <v>73</v>
      </c>
      <c r="N19" s="183">
        <v>71</v>
      </c>
      <c r="O19" s="183">
        <v>51</v>
      </c>
      <c r="P19" s="183">
        <v>39</v>
      </c>
      <c r="Q19" s="183">
        <v>53</v>
      </c>
      <c r="R19" s="183">
        <v>65</v>
      </c>
      <c r="S19" s="183">
        <v>83</v>
      </c>
      <c r="T19" s="183">
        <v>65</v>
      </c>
      <c r="U19" s="183">
        <v>30</v>
      </c>
      <c r="V19" s="183">
        <v>12</v>
      </c>
      <c r="W19" s="183">
        <v>1</v>
      </c>
      <c r="X19" s="183" t="s">
        <v>311</v>
      </c>
      <c r="Y19" s="183">
        <v>38</v>
      </c>
      <c r="Z19" s="184" t="s">
        <v>200</v>
      </c>
      <c r="AA19" s="185"/>
    </row>
    <row r="20" spans="2:49" s="175" customFormat="1" ht="16.5" customHeight="1">
      <c r="B20" s="181" t="s">
        <v>323</v>
      </c>
      <c r="C20" s="182">
        <v>3758</v>
      </c>
      <c r="D20" s="183">
        <v>97</v>
      </c>
      <c r="E20" s="183">
        <v>137</v>
      </c>
      <c r="F20" s="183">
        <v>164</v>
      </c>
      <c r="G20" s="183">
        <v>161</v>
      </c>
      <c r="H20" s="183">
        <v>203</v>
      </c>
      <c r="I20" s="183">
        <v>182</v>
      </c>
      <c r="J20" s="183">
        <v>196</v>
      </c>
      <c r="K20" s="183">
        <v>171</v>
      </c>
      <c r="L20" s="183">
        <v>234</v>
      </c>
      <c r="M20" s="183">
        <v>297</v>
      </c>
      <c r="N20" s="183">
        <v>285</v>
      </c>
      <c r="O20" s="183">
        <v>263</v>
      </c>
      <c r="P20" s="183">
        <v>181</v>
      </c>
      <c r="Q20" s="183">
        <v>201</v>
      </c>
      <c r="R20" s="183">
        <v>296</v>
      </c>
      <c r="S20" s="183">
        <v>274</v>
      </c>
      <c r="T20" s="183">
        <v>216</v>
      </c>
      <c r="U20" s="183">
        <v>122</v>
      </c>
      <c r="V20" s="183">
        <v>24</v>
      </c>
      <c r="W20" s="183">
        <v>6</v>
      </c>
      <c r="X20" s="183">
        <v>2</v>
      </c>
      <c r="Y20" s="183">
        <v>46</v>
      </c>
      <c r="Z20" s="184" t="s">
        <v>202</v>
      </c>
      <c r="AA20" s="185"/>
    </row>
    <row r="21" spans="2:49" s="175" customFormat="1" ht="16.5" customHeight="1">
      <c r="B21" s="186" t="s">
        <v>324</v>
      </c>
      <c r="C21" s="187">
        <v>2009</v>
      </c>
      <c r="D21" s="188">
        <v>56</v>
      </c>
      <c r="E21" s="188">
        <v>52</v>
      </c>
      <c r="F21" s="188">
        <v>65</v>
      </c>
      <c r="G21" s="188">
        <v>94</v>
      </c>
      <c r="H21" s="188">
        <v>103</v>
      </c>
      <c r="I21" s="188">
        <v>116</v>
      </c>
      <c r="J21" s="188">
        <v>115</v>
      </c>
      <c r="K21" s="188">
        <v>82</v>
      </c>
      <c r="L21" s="188">
        <v>112</v>
      </c>
      <c r="M21" s="188">
        <v>134</v>
      </c>
      <c r="N21" s="188">
        <v>136</v>
      </c>
      <c r="O21" s="188">
        <v>131</v>
      </c>
      <c r="P21" s="188">
        <v>99</v>
      </c>
      <c r="Q21" s="188">
        <v>133</v>
      </c>
      <c r="R21" s="188">
        <v>164</v>
      </c>
      <c r="S21" s="188">
        <v>140</v>
      </c>
      <c r="T21" s="188">
        <v>119</v>
      </c>
      <c r="U21" s="188">
        <v>70</v>
      </c>
      <c r="V21" s="188">
        <v>36</v>
      </c>
      <c r="W21" s="188">
        <v>5</v>
      </c>
      <c r="X21" s="188">
        <v>1</v>
      </c>
      <c r="Y21" s="188">
        <v>46</v>
      </c>
      <c r="Z21" s="189" t="s">
        <v>204</v>
      </c>
      <c r="AA21" s="185"/>
    </row>
    <row r="22" spans="2:49" s="175" customFormat="1" ht="16.5" customHeight="1">
      <c r="B22" s="181" t="s">
        <v>325</v>
      </c>
      <c r="C22" s="182">
        <v>241</v>
      </c>
      <c r="D22" s="183">
        <v>10</v>
      </c>
      <c r="E22" s="183">
        <v>9</v>
      </c>
      <c r="F22" s="183">
        <v>8</v>
      </c>
      <c r="G22" s="183">
        <v>7</v>
      </c>
      <c r="H22" s="183">
        <v>12</v>
      </c>
      <c r="I22" s="183">
        <v>7</v>
      </c>
      <c r="J22" s="183">
        <v>6</v>
      </c>
      <c r="K22" s="183">
        <v>6</v>
      </c>
      <c r="L22" s="183">
        <v>10</v>
      </c>
      <c r="M22" s="183">
        <v>7</v>
      </c>
      <c r="N22" s="183">
        <v>8</v>
      </c>
      <c r="O22" s="183">
        <v>13</v>
      </c>
      <c r="P22" s="183">
        <v>7</v>
      </c>
      <c r="Q22" s="183">
        <v>17</v>
      </c>
      <c r="R22" s="183">
        <v>23</v>
      </c>
      <c r="S22" s="183">
        <v>23</v>
      </c>
      <c r="T22" s="183">
        <v>26</v>
      </c>
      <c r="U22" s="183">
        <v>20</v>
      </c>
      <c r="V22" s="183">
        <v>15</v>
      </c>
      <c r="W22" s="183">
        <v>5</v>
      </c>
      <c r="X22" s="183">
        <v>1</v>
      </c>
      <c r="Y22" s="183">
        <v>1</v>
      </c>
      <c r="Z22" s="184" t="s">
        <v>206</v>
      </c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</row>
    <row r="23" spans="2:49" s="175" customFormat="1" ht="16.5" customHeight="1">
      <c r="B23" s="181" t="s">
        <v>326</v>
      </c>
      <c r="C23" s="192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0</v>
      </c>
      <c r="M23" s="191">
        <v>0</v>
      </c>
      <c r="N23" s="191">
        <v>0</v>
      </c>
      <c r="O23" s="191">
        <v>0</v>
      </c>
      <c r="P23" s="191">
        <v>0</v>
      </c>
      <c r="Q23" s="191">
        <v>0</v>
      </c>
      <c r="R23" s="191">
        <v>0</v>
      </c>
      <c r="S23" s="191">
        <v>0</v>
      </c>
      <c r="T23" s="191">
        <v>0</v>
      </c>
      <c r="U23" s="191">
        <v>0</v>
      </c>
      <c r="V23" s="191">
        <v>0</v>
      </c>
      <c r="W23" s="191">
        <v>0</v>
      </c>
      <c r="X23" s="191">
        <v>0</v>
      </c>
      <c r="Y23" s="191">
        <v>0</v>
      </c>
      <c r="Z23" s="184" t="s">
        <v>327</v>
      </c>
      <c r="AA23" s="185"/>
    </row>
    <row r="24" spans="2:49" s="175" customFormat="1" ht="16.5" customHeight="1">
      <c r="B24" s="181" t="s">
        <v>328</v>
      </c>
      <c r="C24" s="193">
        <v>1316</v>
      </c>
      <c r="D24" s="183">
        <v>47</v>
      </c>
      <c r="E24" s="183">
        <v>49</v>
      </c>
      <c r="F24" s="183">
        <v>61</v>
      </c>
      <c r="G24" s="183">
        <v>80</v>
      </c>
      <c r="H24" s="183">
        <v>72</v>
      </c>
      <c r="I24" s="183">
        <v>46</v>
      </c>
      <c r="J24" s="183">
        <v>51</v>
      </c>
      <c r="K24" s="183">
        <v>65</v>
      </c>
      <c r="L24" s="183">
        <v>78</v>
      </c>
      <c r="M24" s="183">
        <v>124</v>
      </c>
      <c r="N24" s="183">
        <v>83</v>
      </c>
      <c r="O24" s="183">
        <v>83</v>
      </c>
      <c r="P24" s="183">
        <v>67</v>
      </c>
      <c r="Q24" s="183">
        <v>65</v>
      </c>
      <c r="R24" s="183">
        <v>104</v>
      </c>
      <c r="S24" s="183">
        <v>86</v>
      </c>
      <c r="T24" s="183">
        <v>83</v>
      </c>
      <c r="U24" s="183">
        <v>45</v>
      </c>
      <c r="V24" s="183">
        <v>21</v>
      </c>
      <c r="W24" s="183">
        <v>2</v>
      </c>
      <c r="X24" s="183">
        <v>3</v>
      </c>
      <c r="Y24" s="183">
        <v>1</v>
      </c>
      <c r="Z24" s="184" t="s">
        <v>210</v>
      </c>
      <c r="AA24" s="185"/>
    </row>
    <row r="25" spans="2:49" s="175" customFormat="1" ht="16.5" customHeight="1">
      <c r="B25" s="181" t="s">
        <v>329</v>
      </c>
      <c r="C25" s="193">
        <v>1550</v>
      </c>
      <c r="D25" s="183">
        <v>52</v>
      </c>
      <c r="E25" s="183">
        <v>78</v>
      </c>
      <c r="F25" s="183">
        <v>101</v>
      </c>
      <c r="G25" s="183">
        <v>84</v>
      </c>
      <c r="H25" s="183">
        <v>73</v>
      </c>
      <c r="I25" s="183">
        <v>54</v>
      </c>
      <c r="J25" s="183">
        <v>46</v>
      </c>
      <c r="K25" s="183">
        <v>78</v>
      </c>
      <c r="L25" s="183">
        <v>123</v>
      </c>
      <c r="M25" s="183">
        <v>147</v>
      </c>
      <c r="N25" s="183">
        <v>109</v>
      </c>
      <c r="O25" s="183">
        <v>77</v>
      </c>
      <c r="P25" s="183">
        <v>42</v>
      </c>
      <c r="Q25" s="183">
        <v>56</v>
      </c>
      <c r="R25" s="183">
        <v>133</v>
      </c>
      <c r="S25" s="183">
        <v>121</v>
      </c>
      <c r="T25" s="183">
        <v>85</v>
      </c>
      <c r="U25" s="183">
        <v>56</v>
      </c>
      <c r="V25" s="183">
        <v>18</v>
      </c>
      <c r="W25" s="183">
        <v>13</v>
      </c>
      <c r="X25" s="183">
        <v>2</v>
      </c>
      <c r="Y25" s="183">
        <v>2</v>
      </c>
      <c r="Z25" s="194" t="s">
        <v>330</v>
      </c>
      <c r="AA25" s="185"/>
    </row>
    <row r="26" spans="2:49" s="175" customFormat="1" ht="16.5" customHeight="1">
      <c r="B26" s="181" t="s">
        <v>331</v>
      </c>
      <c r="C26" s="193">
        <v>1168</v>
      </c>
      <c r="D26" s="183">
        <v>31</v>
      </c>
      <c r="E26" s="183">
        <v>66</v>
      </c>
      <c r="F26" s="183">
        <v>68</v>
      </c>
      <c r="G26" s="183">
        <v>66</v>
      </c>
      <c r="H26" s="183">
        <v>83</v>
      </c>
      <c r="I26" s="183">
        <v>59</v>
      </c>
      <c r="J26" s="183">
        <v>67</v>
      </c>
      <c r="K26" s="183">
        <v>56</v>
      </c>
      <c r="L26" s="183">
        <v>64</v>
      </c>
      <c r="M26" s="183">
        <v>89</v>
      </c>
      <c r="N26" s="183">
        <v>102</v>
      </c>
      <c r="O26" s="183">
        <v>69</v>
      </c>
      <c r="P26" s="183">
        <v>49</v>
      </c>
      <c r="Q26" s="183">
        <v>68</v>
      </c>
      <c r="R26" s="183">
        <v>77</v>
      </c>
      <c r="S26" s="183">
        <v>70</v>
      </c>
      <c r="T26" s="183">
        <v>49</v>
      </c>
      <c r="U26" s="183">
        <v>28</v>
      </c>
      <c r="V26" s="183">
        <v>7</v>
      </c>
      <c r="W26" s="183" t="s">
        <v>311</v>
      </c>
      <c r="X26" s="183" t="s">
        <v>311</v>
      </c>
      <c r="Y26" s="183" t="s">
        <v>311</v>
      </c>
      <c r="Z26" s="194" t="s">
        <v>332</v>
      </c>
      <c r="AA26" s="185"/>
    </row>
    <row r="27" spans="2:49" s="175" customFormat="1" ht="16.5" customHeight="1">
      <c r="B27" s="195" t="s">
        <v>333</v>
      </c>
      <c r="C27" s="196">
        <v>957</v>
      </c>
      <c r="D27" s="197">
        <v>33</v>
      </c>
      <c r="E27" s="197">
        <v>38</v>
      </c>
      <c r="F27" s="197">
        <v>57</v>
      </c>
      <c r="G27" s="197">
        <v>58</v>
      </c>
      <c r="H27" s="197">
        <v>78</v>
      </c>
      <c r="I27" s="197">
        <v>64</v>
      </c>
      <c r="J27" s="197">
        <v>32</v>
      </c>
      <c r="K27" s="197">
        <v>55</v>
      </c>
      <c r="L27" s="197">
        <v>80</v>
      </c>
      <c r="M27" s="197">
        <v>84</v>
      </c>
      <c r="N27" s="197">
        <v>100</v>
      </c>
      <c r="O27" s="197">
        <v>73</v>
      </c>
      <c r="P27" s="197">
        <v>40</v>
      </c>
      <c r="Q27" s="197">
        <v>45</v>
      </c>
      <c r="R27" s="197">
        <v>37</v>
      </c>
      <c r="S27" s="197">
        <v>45</v>
      </c>
      <c r="T27" s="197">
        <v>23</v>
      </c>
      <c r="U27" s="197">
        <v>11</v>
      </c>
      <c r="V27" s="197">
        <v>1</v>
      </c>
      <c r="W27" s="197" t="s">
        <v>311</v>
      </c>
      <c r="X27" s="197" t="s">
        <v>311</v>
      </c>
      <c r="Y27" s="197">
        <v>3</v>
      </c>
      <c r="Z27" s="198" t="s">
        <v>334</v>
      </c>
      <c r="AA27" s="185"/>
    </row>
    <row r="28" spans="2:49" s="175" customFormat="1" ht="16.5" customHeight="1">
      <c r="B28" s="181" t="s">
        <v>335</v>
      </c>
      <c r="C28" s="193">
        <v>183</v>
      </c>
      <c r="D28" s="183">
        <v>6</v>
      </c>
      <c r="E28" s="183">
        <v>8</v>
      </c>
      <c r="F28" s="183">
        <v>11</v>
      </c>
      <c r="G28" s="183">
        <v>8</v>
      </c>
      <c r="H28" s="183">
        <v>9</v>
      </c>
      <c r="I28" s="183">
        <v>14</v>
      </c>
      <c r="J28" s="183">
        <v>14</v>
      </c>
      <c r="K28" s="183">
        <v>9</v>
      </c>
      <c r="L28" s="183">
        <v>8</v>
      </c>
      <c r="M28" s="183">
        <v>11</v>
      </c>
      <c r="N28" s="183">
        <v>14</v>
      </c>
      <c r="O28" s="183">
        <v>9</v>
      </c>
      <c r="P28" s="183">
        <v>9</v>
      </c>
      <c r="Q28" s="183">
        <v>14</v>
      </c>
      <c r="R28" s="183">
        <v>17</v>
      </c>
      <c r="S28" s="183">
        <v>14</v>
      </c>
      <c r="T28" s="183">
        <v>4</v>
      </c>
      <c r="U28" s="183">
        <v>2</v>
      </c>
      <c r="V28" s="183">
        <v>2</v>
      </c>
      <c r="W28" s="183" t="s">
        <v>311</v>
      </c>
      <c r="X28" s="183" t="s">
        <v>311</v>
      </c>
      <c r="Y28" s="183" t="s">
        <v>311</v>
      </c>
      <c r="Z28" s="184" t="s">
        <v>336</v>
      </c>
      <c r="AA28" s="185"/>
    </row>
    <row r="29" spans="2:49" s="175" customFormat="1" ht="16.5" customHeight="1">
      <c r="B29" s="181" t="s">
        <v>337</v>
      </c>
      <c r="C29" s="193">
        <v>1408</v>
      </c>
      <c r="D29" s="183">
        <v>44</v>
      </c>
      <c r="E29" s="183">
        <v>56</v>
      </c>
      <c r="F29" s="183">
        <v>70</v>
      </c>
      <c r="G29" s="183">
        <v>83</v>
      </c>
      <c r="H29" s="183">
        <v>96</v>
      </c>
      <c r="I29" s="183">
        <v>76</v>
      </c>
      <c r="J29" s="183">
        <v>71</v>
      </c>
      <c r="K29" s="183">
        <v>69</v>
      </c>
      <c r="L29" s="183">
        <v>74</v>
      </c>
      <c r="M29" s="183">
        <v>144</v>
      </c>
      <c r="N29" s="183">
        <v>141</v>
      </c>
      <c r="O29" s="183">
        <v>95</v>
      </c>
      <c r="P29" s="183">
        <v>68</v>
      </c>
      <c r="Q29" s="183">
        <v>79</v>
      </c>
      <c r="R29" s="183">
        <v>98</v>
      </c>
      <c r="S29" s="183">
        <v>62</v>
      </c>
      <c r="T29" s="183">
        <v>31</v>
      </c>
      <c r="U29" s="183">
        <v>26</v>
      </c>
      <c r="V29" s="183">
        <v>13</v>
      </c>
      <c r="W29" s="183">
        <v>3</v>
      </c>
      <c r="X29" s="183">
        <v>1</v>
      </c>
      <c r="Y29" s="183">
        <v>8</v>
      </c>
      <c r="Z29" s="184" t="s">
        <v>338</v>
      </c>
      <c r="AA29" s="185"/>
    </row>
    <row r="30" spans="2:49" s="175" customFormat="1" ht="16.5" customHeight="1">
      <c r="B30" s="181" t="s">
        <v>339</v>
      </c>
      <c r="C30" s="193">
        <v>2053</v>
      </c>
      <c r="D30" s="183">
        <v>50</v>
      </c>
      <c r="E30" s="183">
        <v>85</v>
      </c>
      <c r="F30" s="183">
        <v>66</v>
      </c>
      <c r="G30" s="183">
        <v>76</v>
      </c>
      <c r="H30" s="183">
        <v>102</v>
      </c>
      <c r="I30" s="183">
        <v>76</v>
      </c>
      <c r="J30" s="183">
        <v>74</v>
      </c>
      <c r="K30" s="183">
        <v>107</v>
      </c>
      <c r="L30" s="183">
        <v>110</v>
      </c>
      <c r="M30" s="183">
        <v>176</v>
      </c>
      <c r="N30" s="183">
        <v>127</v>
      </c>
      <c r="O30" s="183">
        <v>132</v>
      </c>
      <c r="P30" s="183">
        <v>104</v>
      </c>
      <c r="Q30" s="183">
        <v>153</v>
      </c>
      <c r="R30" s="183">
        <v>225</v>
      </c>
      <c r="S30" s="183">
        <v>191</v>
      </c>
      <c r="T30" s="183">
        <v>115</v>
      </c>
      <c r="U30" s="183">
        <v>44</v>
      </c>
      <c r="V30" s="183">
        <v>20</v>
      </c>
      <c r="W30" s="183">
        <v>2</v>
      </c>
      <c r="X30" s="183">
        <v>1</v>
      </c>
      <c r="Y30" s="183">
        <v>17</v>
      </c>
      <c r="Z30" s="184" t="s">
        <v>340</v>
      </c>
      <c r="AA30" s="185"/>
    </row>
    <row r="31" spans="2:49" s="175" customFormat="1" ht="16.5" customHeight="1">
      <c r="B31" s="181" t="s">
        <v>341</v>
      </c>
      <c r="C31" s="193">
        <v>279</v>
      </c>
      <c r="D31" s="183">
        <v>6</v>
      </c>
      <c r="E31" s="183">
        <v>13</v>
      </c>
      <c r="F31" s="183">
        <v>20</v>
      </c>
      <c r="G31" s="183">
        <v>24</v>
      </c>
      <c r="H31" s="183">
        <v>21</v>
      </c>
      <c r="I31" s="183">
        <v>7</v>
      </c>
      <c r="J31" s="183">
        <v>14</v>
      </c>
      <c r="K31" s="183">
        <v>14</v>
      </c>
      <c r="L31" s="183">
        <v>19</v>
      </c>
      <c r="M31" s="183">
        <v>44</v>
      </c>
      <c r="N31" s="183">
        <v>24</v>
      </c>
      <c r="O31" s="183">
        <v>20</v>
      </c>
      <c r="P31" s="183">
        <v>15</v>
      </c>
      <c r="Q31" s="183">
        <v>10</v>
      </c>
      <c r="R31" s="183">
        <v>9</v>
      </c>
      <c r="S31" s="183">
        <v>9</v>
      </c>
      <c r="T31" s="183">
        <v>5</v>
      </c>
      <c r="U31" s="183">
        <v>2</v>
      </c>
      <c r="V31" s="183" t="s">
        <v>311</v>
      </c>
      <c r="W31" s="183" t="s">
        <v>311</v>
      </c>
      <c r="X31" s="183" t="s">
        <v>311</v>
      </c>
      <c r="Y31" s="183">
        <v>3</v>
      </c>
      <c r="Z31" s="184" t="s">
        <v>342</v>
      </c>
      <c r="AA31" s="185"/>
    </row>
    <row r="32" spans="2:49" s="175" customFormat="1" ht="16.5" customHeight="1">
      <c r="B32" s="195" t="s">
        <v>343</v>
      </c>
      <c r="C32" s="196">
        <v>1244</v>
      </c>
      <c r="D32" s="197">
        <v>39</v>
      </c>
      <c r="E32" s="197">
        <v>40</v>
      </c>
      <c r="F32" s="197">
        <v>46</v>
      </c>
      <c r="G32" s="197">
        <v>64</v>
      </c>
      <c r="H32" s="197">
        <v>63</v>
      </c>
      <c r="I32" s="197">
        <v>64</v>
      </c>
      <c r="J32" s="197">
        <v>67</v>
      </c>
      <c r="K32" s="197">
        <v>68</v>
      </c>
      <c r="L32" s="197">
        <v>82</v>
      </c>
      <c r="M32" s="197">
        <v>132</v>
      </c>
      <c r="N32" s="197">
        <v>98</v>
      </c>
      <c r="O32" s="197">
        <v>72</v>
      </c>
      <c r="P32" s="197">
        <v>59</v>
      </c>
      <c r="Q32" s="197">
        <v>95</v>
      </c>
      <c r="R32" s="197">
        <v>108</v>
      </c>
      <c r="S32" s="197">
        <v>78</v>
      </c>
      <c r="T32" s="197">
        <v>35</v>
      </c>
      <c r="U32" s="197">
        <v>12</v>
      </c>
      <c r="V32" s="197">
        <v>12</v>
      </c>
      <c r="W32" s="197" t="s">
        <v>311</v>
      </c>
      <c r="X32" s="197" t="s">
        <v>311</v>
      </c>
      <c r="Y32" s="197">
        <v>10</v>
      </c>
      <c r="Z32" s="199" t="s">
        <v>226</v>
      </c>
      <c r="AA32" s="185"/>
    </row>
    <row r="33" spans="1:27" s="175" customFormat="1" ht="16.5" customHeight="1">
      <c r="B33" s="181" t="s">
        <v>344</v>
      </c>
      <c r="C33" s="193">
        <v>1227</v>
      </c>
      <c r="D33" s="183">
        <v>19</v>
      </c>
      <c r="E33" s="183">
        <v>30</v>
      </c>
      <c r="F33" s="183">
        <v>51</v>
      </c>
      <c r="G33" s="183">
        <v>64</v>
      </c>
      <c r="H33" s="183">
        <v>98</v>
      </c>
      <c r="I33" s="183">
        <v>65</v>
      </c>
      <c r="J33" s="183">
        <v>40</v>
      </c>
      <c r="K33" s="183">
        <v>42</v>
      </c>
      <c r="L33" s="183">
        <v>73</v>
      </c>
      <c r="M33" s="183">
        <v>95</v>
      </c>
      <c r="N33" s="183">
        <v>112</v>
      </c>
      <c r="O33" s="183">
        <v>87</v>
      </c>
      <c r="P33" s="183">
        <v>50</v>
      </c>
      <c r="Q33" s="183">
        <v>64</v>
      </c>
      <c r="R33" s="183">
        <v>98</v>
      </c>
      <c r="S33" s="183">
        <v>88</v>
      </c>
      <c r="T33" s="183">
        <v>74</v>
      </c>
      <c r="U33" s="183">
        <v>44</v>
      </c>
      <c r="V33" s="183">
        <v>26</v>
      </c>
      <c r="W33" s="183">
        <v>4</v>
      </c>
      <c r="X33" s="183">
        <v>1</v>
      </c>
      <c r="Y33" s="183">
        <v>2</v>
      </c>
      <c r="Z33" s="184" t="s">
        <v>228</v>
      </c>
      <c r="AA33" s="185"/>
    </row>
    <row r="34" spans="1:27" s="175" customFormat="1" ht="16.5" customHeight="1">
      <c r="B34" s="181" t="s">
        <v>345</v>
      </c>
      <c r="C34" s="193">
        <v>258</v>
      </c>
      <c r="D34" s="183">
        <v>5</v>
      </c>
      <c r="E34" s="183">
        <v>2</v>
      </c>
      <c r="F34" s="183">
        <v>5</v>
      </c>
      <c r="G34" s="183">
        <v>9</v>
      </c>
      <c r="H34" s="183">
        <v>21</v>
      </c>
      <c r="I34" s="183">
        <v>7</v>
      </c>
      <c r="J34" s="183">
        <v>7</v>
      </c>
      <c r="K34" s="183">
        <v>11</v>
      </c>
      <c r="L34" s="183">
        <v>10</v>
      </c>
      <c r="M34" s="183">
        <v>27</v>
      </c>
      <c r="N34" s="183">
        <v>17</v>
      </c>
      <c r="O34" s="183">
        <v>18</v>
      </c>
      <c r="P34" s="183">
        <v>19</v>
      </c>
      <c r="Q34" s="183">
        <v>23</v>
      </c>
      <c r="R34" s="183">
        <v>23</v>
      </c>
      <c r="S34" s="183">
        <v>24</v>
      </c>
      <c r="T34" s="183">
        <v>21</v>
      </c>
      <c r="U34" s="183">
        <v>5</v>
      </c>
      <c r="V34" s="183">
        <v>2</v>
      </c>
      <c r="W34" s="183">
        <v>1</v>
      </c>
      <c r="X34" s="183" t="s">
        <v>311</v>
      </c>
      <c r="Y34" s="183">
        <v>1</v>
      </c>
      <c r="Z34" s="184" t="s">
        <v>230</v>
      </c>
      <c r="AA34" s="185"/>
    </row>
    <row r="35" spans="1:27" s="175" customFormat="1" ht="16.5" customHeight="1">
      <c r="B35" s="181" t="s">
        <v>346</v>
      </c>
      <c r="C35" s="193">
        <v>1401</v>
      </c>
      <c r="D35" s="183">
        <v>35</v>
      </c>
      <c r="E35" s="183">
        <v>27</v>
      </c>
      <c r="F35" s="183">
        <v>41</v>
      </c>
      <c r="G35" s="183">
        <v>62</v>
      </c>
      <c r="H35" s="183">
        <v>77</v>
      </c>
      <c r="I35" s="183">
        <v>71</v>
      </c>
      <c r="J35" s="183">
        <v>93</v>
      </c>
      <c r="K35" s="183">
        <v>64</v>
      </c>
      <c r="L35" s="183">
        <v>89</v>
      </c>
      <c r="M35" s="183">
        <v>113</v>
      </c>
      <c r="N35" s="183">
        <v>129</v>
      </c>
      <c r="O35" s="183">
        <v>91</v>
      </c>
      <c r="P35" s="183">
        <v>71</v>
      </c>
      <c r="Q35" s="183">
        <v>81</v>
      </c>
      <c r="R35" s="183">
        <v>96</v>
      </c>
      <c r="S35" s="183">
        <v>91</v>
      </c>
      <c r="T35" s="183">
        <v>59</v>
      </c>
      <c r="U35" s="183">
        <v>43</v>
      </c>
      <c r="V35" s="183">
        <v>19</v>
      </c>
      <c r="W35" s="183">
        <v>5</v>
      </c>
      <c r="X35" s="183" t="s">
        <v>311</v>
      </c>
      <c r="Y35" s="183">
        <v>44</v>
      </c>
      <c r="Z35" s="184" t="s">
        <v>232</v>
      </c>
      <c r="AA35" s="185"/>
    </row>
    <row r="36" spans="1:27" s="175" customFormat="1" ht="16.5" customHeight="1">
      <c r="B36" s="181" t="s">
        <v>347</v>
      </c>
      <c r="C36" s="193">
        <v>1239</v>
      </c>
      <c r="D36" s="183">
        <v>39</v>
      </c>
      <c r="E36" s="183">
        <v>25</v>
      </c>
      <c r="F36" s="183">
        <v>31</v>
      </c>
      <c r="G36" s="183">
        <v>32</v>
      </c>
      <c r="H36" s="183">
        <v>65</v>
      </c>
      <c r="I36" s="183">
        <v>65</v>
      </c>
      <c r="J36" s="183">
        <v>61</v>
      </c>
      <c r="K36" s="183">
        <v>38</v>
      </c>
      <c r="L36" s="183">
        <v>70</v>
      </c>
      <c r="M36" s="183">
        <v>84</v>
      </c>
      <c r="N36" s="183">
        <v>83</v>
      </c>
      <c r="O36" s="183">
        <v>70</v>
      </c>
      <c r="P36" s="183">
        <v>61</v>
      </c>
      <c r="Q36" s="183">
        <v>76</v>
      </c>
      <c r="R36" s="183">
        <v>132</v>
      </c>
      <c r="S36" s="183">
        <v>107</v>
      </c>
      <c r="T36" s="183">
        <v>101</v>
      </c>
      <c r="U36" s="183">
        <v>49</v>
      </c>
      <c r="V36" s="183">
        <v>20</v>
      </c>
      <c r="W36" s="183">
        <v>2</v>
      </c>
      <c r="X36" s="183" t="s">
        <v>311</v>
      </c>
      <c r="Y36" s="183">
        <v>28</v>
      </c>
      <c r="Z36" s="184" t="s">
        <v>234</v>
      </c>
      <c r="AA36" s="185"/>
    </row>
    <row r="37" spans="1:27" s="175" customFormat="1" ht="16.5" customHeight="1">
      <c r="B37" s="195" t="s">
        <v>348</v>
      </c>
      <c r="C37" s="196">
        <v>2616</v>
      </c>
      <c r="D37" s="197">
        <v>40</v>
      </c>
      <c r="E37" s="197">
        <v>54</v>
      </c>
      <c r="F37" s="197">
        <v>102</v>
      </c>
      <c r="G37" s="197">
        <v>110</v>
      </c>
      <c r="H37" s="197">
        <v>124</v>
      </c>
      <c r="I37" s="197">
        <v>124</v>
      </c>
      <c r="J37" s="197">
        <v>110</v>
      </c>
      <c r="K37" s="197">
        <v>120</v>
      </c>
      <c r="L37" s="197">
        <v>149</v>
      </c>
      <c r="M37" s="197">
        <v>260</v>
      </c>
      <c r="N37" s="197">
        <v>225</v>
      </c>
      <c r="O37" s="197">
        <v>167</v>
      </c>
      <c r="P37" s="197">
        <v>141</v>
      </c>
      <c r="Q37" s="197">
        <v>183</v>
      </c>
      <c r="R37" s="197">
        <v>237</v>
      </c>
      <c r="S37" s="197">
        <v>156</v>
      </c>
      <c r="T37" s="197">
        <v>117</v>
      </c>
      <c r="U37" s="197">
        <v>73</v>
      </c>
      <c r="V37" s="197">
        <v>10</v>
      </c>
      <c r="W37" s="197" t="s">
        <v>311</v>
      </c>
      <c r="X37" s="197">
        <v>1</v>
      </c>
      <c r="Y37" s="197">
        <v>113</v>
      </c>
      <c r="Z37" s="199" t="s">
        <v>236</v>
      </c>
      <c r="AA37" s="185"/>
    </row>
    <row r="38" spans="1:27" s="175" customFormat="1" ht="16.5" customHeight="1">
      <c r="B38" s="181" t="s">
        <v>349</v>
      </c>
      <c r="C38" s="193">
        <v>2024</v>
      </c>
      <c r="D38" s="183">
        <v>43</v>
      </c>
      <c r="E38" s="183">
        <v>80</v>
      </c>
      <c r="F38" s="183">
        <v>90</v>
      </c>
      <c r="G38" s="183">
        <v>109</v>
      </c>
      <c r="H38" s="183">
        <v>91</v>
      </c>
      <c r="I38" s="183">
        <v>82</v>
      </c>
      <c r="J38" s="183">
        <v>78</v>
      </c>
      <c r="K38" s="183">
        <v>94</v>
      </c>
      <c r="L38" s="183">
        <v>130</v>
      </c>
      <c r="M38" s="183">
        <v>178</v>
      </c>
      <c r="N38" s="183">
        <v>132</v>
      </c>
      <c r="O38" s="183">
        <v>148</v>
      </c>
      <c r="P38" s="183">
        <v>100</v>
      </c>
      <c r="Q38" s="183">
        <v>116</v>
      </c>
      <c r="R38" s="183">
        <v>199</v>
      </c>
      <c r="S38" s="183">
        <v>160</v>
      </c>
      <c r="T38" s="183">
        <v>107</v>
      </c>
      <c r="U38" s="183">
        <v>44</v>
      </c>
      <c r="V38" s="183">
        <v>7</v>
      </c>
      <c r="W38" s="183">
        <v>6</v>
      </c>
      <c r="X38" s="183">
        <v>1</v>
      </c>
      <c r="Y38" s="183">
        <v>29</v>
      </c>
      <c r="Z38" s="184" t="s">
        <v>238</v>
      </c>
      <c r="AA38" s="185"/>
    </row>
    <row r="39" spans="1:27" s="175" customFormat="1" ht="16.5" customHeight="1">
      <c r="B39" s="181" t="s">
        <v>350</v>
      </c>
      <c r="C39" s="193">
        <v>2425</v>
      </c>
      <c r="D39" s="183">
        <v>131</v>
      </c>
      <c r="E39" s="183">
        <v>63</v>
      </c>
      <c r="F39" s="183">
        <v>52</v>
      </c>
      <c r="G39" s="183">
        <v>55</v>
      </c>
      <c r="H39" s="183">
        <v>109</v>
      </c>
      <c r="I39" s="183">
        <v>158</v>
      </c>
      <c r="J39" s="183">
        <v>168</v>
      </c>
      <c r="K39" s="183">
        <v>167</v>
      </c>
      <c r="L39" s="183">
        <v>100</v>
      </c>
      <c r="M39" s="183">
        <v>176</v>
      </c>
      <c r="N39" s="183">
        <v>195</v>
      </c>
      <c r="O39" s="183">
        <v>159</v>
      </c>
      <c r="P39" s="183">
        <v>116</v>
      </c>
      <c r="Q39" s="183">
        <v>149</v>
      </c>
      <c r="R39" s="183">
        <v>173</v>
      </c>
      <c r="S39" s="183">
        <v>137</v>
      </c>
      <c r="T39" s="183">
        <v>142</v>
      </c>
      <c r="U39" s="183">
        <v>77</v>
      </c>
      <c r="V39" s="183">
        <v>20</v>
      </c>
      <c r="W39" s="183">
        <v>4</v>
      </c>
      <c r="X39" s="183">
        <v>1</v>
      </c>
      <c r="Y39" s="183">
        <v>73</v>
      </c>
      <c r="Z39" s="184" t="s">
        <v>240</v>
      </c>
      <c r="AA39" s="185"/>
    </row>
    <row r="40" spans="1:27" s="175" customFormat="1" ht="16.5" customHeight="1">
      <c r="B40" s="181" t="s">
        <v>351</v>
      </c>
      <c r="C40" s="193">
        <v>3011</v>
      </c>
      <c r="D40" s="183">
        <v>74</v>
      </c>
      <c r="E40" s="183">
        <v>89</v>
      </c>
      <c r="F40" s="183">
        <v>95</v>
      </c>
      <c r="G40" s="183">
        <v>114</v>
      </c>
      <c r="H40" s="183">
        <v>151</v>
      </c>
      <c r="I40" s="183">
        <v>164</v>
      </c>
      <c r="J40" s="183">
        <v>126</v>
      </c>
      <c r="K40" s="183">
        <v>129</v>
      </c>
      <c r="L40" s="183">
        <v>177</v>
      </c>
      <c r="M40" s="183">
        <v>268</v>
      </c>
      <c r="N40" s="183">
        <v>253</v>
      </c>
      <c r="O40" s="183">
        <v>196</v>
      </c>
      <c r="P40" s="183">
        <v>184</v>
      </c>
      <c r="Q40" s="183">
        <v>153</v>
      </c>
      <c r="R40" s="183">
        <v>230</v>
      </c>
      <c r="S40" s="183">
        <v>201</v>
      </c>
      <c r="T40" s="183">
        <v>201</v>
      </c>
      <c r="U40" s="183">
        <v>95</v>
      </c>
      <c r="V40" s="183">
        <v>30</v>
      </c>
      <c r="W40" s="183">
        <v>5</v>
      </c>
      <c r="X40" s="183">
        <v>1</v>
      </c>
      <c r="Y40" s="183">
        <v>75</v>
      </c>
      <c r="Z40" s="184" t="s">
        <v>242</v>
      </c>
      <c r="AA40" s="185"/>
    </row>
    <row r="41" spans="1:27" s="175" customFormat="1" ht="16.5" customHeight="1">
      <c r="B41" s="181" t="s">
        <v>352</v>
      </c>
      <c r="C41" s="193">
        <v>2822</v>
      </c>
      <c r="D41" s="183">
        <v>69</v>
      </c>
      <c r="E41" s="183">
        <v>80</v>
      </c>
      <c r="F41" s="183">
        <v>69</v>
      </c>
      <c r="G41" s="183">
        <v>71</v>
      </c>
      <c r="H41" s="183">
        <v>137</v>
      </c>
      <c r="I41" s="183">
        <v>157</v>
      </c>
      <c r="J41" s="183">
        <v>144</v>
      </c>
      <c r="K41" s="183">
        <v>144</v>
      </c>
      <c r="L41" s="183">
        <v>158</v>
      </c>
      <c r="M41" s="183">
        <v>197</v>
      </c>
      <c r="N41" s="183">
        <v>225</v>
      </c>
      <c r="O41" s="183">
        <v>176</v>
      </c>
      <c r="P41" s="183">
        <v>188</v>
      </c>
      <c r="Q41" s="183">
        <v>206</v>
      </c>
      <c r="R41" s="183">
        <v>253</v>
      </c>
      <c r="S41" s="183">
        <v>203</v>
      </c>
      <c r="T41" s="183">
        <v>143</v>
      </c>
      <c r="U41" s="183">
        <v>97</v>
      </c>
      <c r="V41" s="183">
        <v>39</v>
      </c>
      <c r="W41" s="183">
        <v>11</v>
      </c>
      <c r="X41" s="183">
        <v>2</v>
      </c>
      <c r="Y41" s="183">
        <v>53</v>
      </c>
      <c r="Z41" s="184" t="s">
        <v>244</v>
      </c>
      <c r="AA41" s="185"/>
    </row>
    <row r="42" spans="1:27" s="175" customFormat="1" ht="16.5" customHeight="1">
      <c r="B42" s="195" t="s">
        <v>353</v>
      </c>
      <c r="C42" s="196">
        <v>1414</v>
      </c>
      <c r="D42" s="197">
        <v>46</v>
      </c>
      <c r="E42" s="197">
        <v>57</v>
      </c>
      <c r="F42" s="197">
        <v>48</v>
      </c>
      <c r="G42" s="197">
        <v>56</v>
      </c>
      <c r="H42" s="197">
        <v>88</v>
      </c>
      <c r="I42" s="197">
        <v>89</v>
      </c>
      <c r="J42" s="197">
        <v>71</v>
      </c>
      <c r="K42" s="197">
        <v>88</v>
      </c>
      <c r="L42" s="197">
        <v>88</v>
      </c>
      <c r="M42" s="197">
        <v>118</v>
      </c>
      <c r="N42" s="197">
        <v>109</v>
      </c>
      <c r="O42" s="197">
        <v>93</v>
      </c>
      <c r="P42" s="197">
        <v>67</v>
      </c>
      <c r="Q42" s="197">
        <v>92</v>
      </c>
      <c r="R42" s="197">
        <v>109</v>
      </c>
      <c r="S42" s="197">
        <v>76</v>
      </c>
      <c r="T42" s="197">
        <v>51</v>
      </c>
      <c r="U42" s="197">
        <v>23</v>
      </c>
      <c r="V42" s="197">
        <v>16</v>
      </c>
      <c r="W42" s="197">
        <v>3</v>
      </c>
      <c r="X42" s="197">
        <v>1</v>
      </c>
      <c r="Y42" s="197">
        <v>25</v>
      </c>
      <c r="Z42" s="199" t="s">
        <v>246</v>
      </c>
      <c r="AA42" s="185"/>
    </row>
    <row r="43" spans="1:27" s="175" customFormat="1" ht="16.5" customHeight="1">
      <c r="B43" s="181" t="s">
        <v>354</v>
      </c>
      <c r="C43" s="193">
        <v>1334</v>
      </c>
      <c r="D43" s="183">
        <v>29</v>
      </c>
      <c r="E43" s="183">
        <v>48</v>
      </c>
      <c r="F43" s="183">
        <v>45</v>
      </c>
      <c r="G43" s="183">
        <v>61</v>
      </c>
      <c r="H43" s="183">
        <v>80</v>
      </c>
      <c r="I43" s="183">
        <v>76</v>
      </c>
      <c r="J43" s="183">
        <v>71</v>
      </c>
      <c r="K43" s="183">
        <v>43</v>
      </c>
      <c r="L43" s="183">
        <v>67</v>
      </c>
      <c r="M43" s="183">
        <v>151</v>
      </c>
      <c r="N43" s="183">
        <v>107</v>
      </c>
      <c r="O43" s="183">
        <v>73</v>
      </c>
      <c r="P43" s="183">
        <v>68</v>
      </c>
      <c r="Q43" s="183">
        <v>66</v>
      </c>
      <c r="R43" s="183">
        <v>114</v>
      </c>
      <c r="S43" s="183">
        <v>83</v>
      </c>
      <c r="T43" s="183">
        <v>70</v>
      </c>
      <c r="U43" s="183">
        <v>19</v>
      </c>
      <c r="V43" s="183">
        <v>8</v>
      </c>
      <c r="W43" s="183">
        <v>1</v>
      </c>
      <c r="X43" s="183">
        <v>1</v>
      </c>
      <c r="Y43" s="183">
        <v>53</v>
      </c>
      <c r="Z43" s="184" t="s">
        <v>248</v>
      </c>
      <c r="AA43" s="185"/>
    </row>
    <row r="44" spans="1:27" s="175" customFormat="1" ht="16.5" customHeight="1">
      <c r="B44" s="181" t="s">
        <v>355</v>
      </c>
      <c r="C44" s="193">
        <v>937</v>
      </c>
      <c r="D44" s="183">
        <v>50</v>
      </c>
      <c r="E44" s="183">
        <v>55</v>
      </c>
      <c r="F44" s="183">
        <v>63</v>
      </c>
      <c r="G44" s="183">
        <v>46</v>
      </c>
      <c r="H44" s="183">
        <v>56</v>
      </c>
      <c r="I44" s="183">
        <v>56</v>
      </c>
      <c r="J44" s="183">
        <v>63</v>
      </c>
      <c r="K44" s="183">
        <v>80</v>
      </c>
      <c r="L44" s="183">
        <v>67</v>
      </c>
      <c r="M44" s="183">
        <v>88</v>
      </c>
      <c r="N44" s="183">
        <v>65</v>
      </c>
      <c r="O44" s="183">
        <v>47</v>
      </c>
      <c r="P44" s="183">
        <v>37</v>
      </c>
      <c r="Q44" s="183">
        <v>46</v>
      </c>
      <c r="R44" s="183">
        <v>47</v>
      </c>
      <c r="S44" s="183">
        <v>37</v>
      </c>
      <c r="T44" s="183">
        <v>16</v>
      </c>
      <c r="U44" s="183">
        <v>5</v>
      </c>
      <c r="V44" s="183">
        <v>1</v>
      </c>
      <c r="W44" s="183">
        <v>1</v>
      </c>
      <c r="X44" s="183" t="s">
        <v>311</v>
      </c>
      <c r="Y44" s="183">
        <v>11</v>
      </c>
      <c r="Z44" s="184" t="s">
        <v>250</v>
      </c>
      <c r="AA44" s="185"/>
    </row>
    <row r="45" spans="1:27" s="175" customFormat="1" ht="16.5" customHeight="1">
      <c r="B45" s="181" t="s">
        <v>356</v>
      </c>
      <c r="C45" s="193">
        <v>2870</v>
      </c>
      <c r="D45" s="183">
        <v>77</v>
      </c>
      <c r="E45" s="183">
        <v>94</v>
      </c>
      <c r="F45" s="183">
        <v>91</v>
      </c>
      <c r="G45" s="183">
        <v>90</v>
      </c>
      <c r="H45" s="183">
        <v>146</v>
      </c>
      <c r="I45" s="183">
        <v>180</v>
      </c>
      <c r="J45" s="183">
        <v>198</v>
      </c>
      <c r="K45" s="183">
        <v>192</v>
      </c>
      <c r="L45" s="183">
        <v>183</v>
      </c>
      <c r="M45" s="183">
        <v>243</v>
      </c>
      <c r="N45" s="183">
        <v>276</v>
      </c>
      <c r="O45" s="183">
        <v>212</v>
      </c>
      <c r="P45" s="183">
        <v>162</v>
      </c>
      <c r="Q45" s="183">
        <v>177</v>
      </c>
      <c r="R45" s="183">
        <v>189</v>
      </c>
      <c r="S45" s="183">
        <v>145</v>
      </c>
      <c r="T45" s="183">
        <v>95</v>
      </c>
      <c r="U45" s="183">
        <v>55</v>
      </c>
      <c r="V45" s="183">
        <v>19</v>
      </c>
      <c r="W45" s="183">
        <v>2</v>
      </c>
      <c r="X45" s="183" t="s">
        <v>311</v>
      </c>
      <c r="Y45" s="183">
        <v>44</v>
      </c>
      <c r="Z45" s="184" t="s">
        <v>252</v>
      </c>
      <c r="AA45" s="185"/>
    </row>
    <row r="46" spans="1:27" s="175" customFormat="1" ht="16.5" customHeight="1" thickBot="1">
      <c r="B46" s="181" t="s">
        <v>357</v>
      </c>
      <c r="C46" s="193">
        <v>388</v>
      </c>
      <c r="D46" s="183">
        <v>15</v>
      </c>
      <c r="E46" s="183">
        <v>12</v>
      </c>
      <c r="F46" s="183">
        <v>15</v>
      </c>
      <c r="G46" s="183">
        <v>32</v>
      </c>
      <c r="H46" s="183">
        <v>38</v>
      </c>
      <c r="I46" s="183">
        <v>24</v>
      </c>
      <c r="J46" s="183">
        <v>23</v>
      </c>
      <c r="K46" s="183">
        <v>12</v>
      </c>
      <c r="L46" s="183">
        <v>12</v>
      </c>
      <c r="M46" s="183">
        <v>50</v>
      </c>
      <c r="N46" s="183">
        <v>48</v>
      </c>
      <c r="O46" s="183">
        <v>31</v>
      </c>
      <c r="P46" s="183">
        <v>14</v>
      </c>
      <c r="Q46" s="183">
        <v>14</v>
      </c>
      <c r="R46" s="183">
        <v>21</v>
      </c>
      <c r="S46" s="183">
        <v>12</v>
      </c>
      <c r="T46" s="183">
        <v>13</v>
      </c>
      <c r="U46" s="183">
        <v>1</v>
      </c>
      <c r="V46" s="183" t="s">
        <v>311</v>
      </c>
      <c r="W46" s="183">
        <v>1</v>
      </c>
      <c r="X46" s="183" t="s">
        <v>311</v>
      </c>
      <c r="Y46" s="183" t="s">
        <v>311</v>
      </c>
      <c r="Z46" s="200" t="s">
        <v>254</v>
      </c>
      <c r="AA46" s="185"/>
    </row>
    <row r="47" spans="1:27" s="175" customFormat="1" ht="14.25">
      <c r="A47" s="201"/>
      <c r="B47" s="202" t="s">
        <v>358</v>
      </c>
      <c r="C47" s="203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5"/>
      <c r="AA47" s="185"/>
    </row>
    <row r="48" spans="1:27" s="175" customFormat="1" ht="14.25">
      <c r="A48" s="206"/>
      <c r="B48" s="150" t="s">
        <v>359</v>
      </c>
      <c r="C48" s="207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5"/>
      <c r="AA48" s="185"/>
    </row>
    <row r="49" spans="1:27" s="206" customFormat="1" ht="12.75" customHeight="1">
      <c r="B49" s="209" t="s">
        <v>360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10"/>
    </row>
    <row r="50" spans="1:27" ht="18.75">
      <c r="A50" s="827" t="s">
        <v>748</v>
      </c>
      <c r="B50" s="827"/>
      <c r="C50" s="827"/>
      <c r="D50" s="827"/>
      <c r="E50" s="827"/>
      <c r="F50" s="827"/>
      <c r="G50" s="827"/>
      <c r="H50" s="827"/>
      <c r="I50" s="827"/>
      <c r="J50" s="827"/>
      <c r="K50" s="827"/>
      <c r="L50" s="827"/>
      <c r="M50" s="827"/>
      <c r="N50" s="827"/>
      <c r="O50" s="827"/>
      <c r="P50" s="827"/>
      <c r="Q50" s="827"/>
      <c r="R50" s="827"/>
      <c r="S50" s="827"/>
      <c r="T50" s="827"/>
      <c r="U50" s="827"/>
      <c r="V50" s="827"/>
      <c r="W50" s="827"/>
      <c r="X50" s="827"/>
      <c r="Y50" s="827"/>
      <c r="Z50" s="211"/>
    </row>
    <row r="51" spans="1:27" ht="7.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211"/>
    </row>
    <row r="52" spans="1:27" ht="12" customHeight="1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1" t="s">
        <v>261</v>
      </c>
      <c r="M52" s="170" t="s">
        <v>262</v>
      </c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</row>
    <row r="53" spans="1:27" s="212" customFormat="1" ht="7.5" customHeight="1" thickBot="1">
      <c r="B53" s="213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5"/>
    </row>
    <row r="54" spans="1:27" s="206" customFormat="1" ht="15.75" customHeight="1">
      <c r="A54" s="828" t="s">
        <v>263</v>
      </c>
      <c r="B54" s="829"/>
      <c r="C54" s="829" t="s">
        <v>361</v>
      </c>
      <c r="D54" s="173" t="s">
        <v>265</v>
      </c>
      <c r="E54" s="173" t="s">
        <v>266</v>
      </c>
      <c r="F54" s="173" t="s">
        <v>267</v>
      </c>
      <c r="G54" s="173" t="s">
        <v>268</v>
      </c>
      <c r="H54" s="173" t="s">
        <v>269</v>
      </c>
      <c r="I54" s="173" t="s">
        <v>270</v>
      </c>
      <c r="J54" s="173" t="s">
        <v>271</v>
      </c>
      <c r="K54" s="173" t="s">
        <v>272</v>
      </c>
      <c r="L54" s="173" t="s">
        <v>273</v>
      </c>
      <c r="M54" s="173" t="s">
        <v>274</v>
      </c>
      <c r="N54" s="173" t="s">
        <v>275</v>
      </c>
      <c r="O54" s="173" t="s">
        <v>276</v>
      </c>
      <c r="P54" s="173" t="s">
        <v>277</v>
      </c>
      <c r="Q54" s="173" t="s">
        <v>278</v>
      </c>
      <c r="R54" s="173" t="s">
        <v>362</v>
      </c>
      <c r="S54" s="174" t="s">
        <v>363</v>
      </c>
      <c r="T54" s="174" t="s">
        <v>364</v>
      </c>
      <c r="U54" s="174" t="s">
        <v>365</v>
      </c>
      <c r="V54" s="174" t="s">
        <v>366</v>
      </c>
      <c r="W54" s="174" t="s">
        <v>367</v>
      </c>
      <c r="X54" s="174" t="s">
        <v>285</v>
      </c>
      <c r="Y54" s="832" t="s">
        <v>286</v>
      </c>
      <c r="Z54" s="836" t="s">
        <v>287</v>
      </c>
    </row>
    <row r="55" spans="1:27" s="175" customFormat="1" ht="15.75" customHeight="1">
      <c r="A55" s="830"/>
      <c r="B55" s="831"/>
      <c r="C55" s="831"/>
      <c r="D55" s="176" t="s">
        <v>288</v>
      </c>
      <c r="E55" s="176" t="s">
        <v>289</v>
      </c>
      <c r="F55" s="176" t="s">
        <v>290</v>
      </c>
      <c r="G55" s="176" t="s">
        <v>291</v>
      </c>
      <c r="H55" s="176" t="s">
        <v>292</v>
      </c>
      <c r="I55" s="176" t="s">
        <v>293</v>
      </c>
      <c r="J55" s="176" t="s">
        <v>294</v>
      </c>
      <c r="K55" s="176" t="s">
        <v>295</v>
      </c>
      <c r="L55" s="176" t="s">
        <v>296</v>
      </c>
      <c r="M55" s="176" t="s">
        <v>297</v>
      </c>
      <c r="N55" s="176" t="s">
        <v>298</v>
      </c>
      <c r="O55" s="176" t="s">
        <v>299</v>
      </c>
      <c r="P55" s="176" t="s">
        <v>300</v>
      </c>
      <c r="Q55" s="176" t="s">
        <v>301</v>
      </c>
      <c r="R55" s="176" t="s">
        <v>368</v>
      </c>
      <c r="S55" s="177" t="s">
        <v>369</v>
      </c>
      <c r="T55" s="177" t="s">
        <v>370</v>
      </c>
      <c r="U55" s="177" t="s">
        <v>371</v>
      </c>
      <c r="V55" s="177" t="s">
        <v>372</v>
      </c>
      <c r="W55" s="177" t="s">
        <v>373</v>
      </c>
      <c r="X55" s="177" t="s">
        <v>308</v>
      </c>
      <c r="Y55" s="833"/>
      <c r="Z55" s="837"/>
    </row>
    <row r="56" spans="1:27" s="175" customFormat="1" ht="15.75" customHeight="1">
      <c r="B56" s="181" t="s">
        <v>374</v>
      </c>
      <c r="C56" s="193">
        <v>2815</v>
      </c>
      <c r="D56" s="183">
        <v>59</v>
      </c>
      <c r="E56" s="183">
        <v>83</v>
      </c>
      <c r="F56" s="183">
        <v>90</v>
      </c>
      <c r="G56" s="183">
        <v>132</v>
      </c>
      <c r="H56" s="183">
        <v>157</v>
      </c>
      <c r="I56" s="183">
        <v>99</v>
      </c>
      <c r="J56" s="183">
        <v>87</v>
      </c>
      <c r="K56" s="183">
        <v>88</v>
      </c>
      <c r="L56" s="183">
        <v>172</v>
      </c>
      <c r="M56" s="183">
        <v>251</v>
      </c>
      <c r="N56" s="183">
        <v>232</v>
      </c>
      <c r="O56" s="183">
        <v>181</v>
      </c>
      <c r="P56" s="183">
        <v>120</v>
      </c>
      <c r="Q56" s="183">
        <v>173</v>
      </c>
      <c r="R56" s="183">
        <v>245</v>
      </c>
      <c r="S56" s="183">
        <v>317</v>
      </c>
      <c r="T56" s="183">
        <v>188</v>
      </c>
      <c r="U56" s="183">
        <v>93</v>
      </c>
      <c r="V56" s="183">
        <v>28</v>
      </c>
      <c r="W56" s="183">
        <v>5</v>
      </c>
      <c r="X56" s="183" t="s">
        <v>311</v>
      </c>
      <c r="Y56" s="183">
        <v>15</v>
      </c>
      <c r="Z56" s="184" t="s">
        <v>256</v>
      </c>
      <c r="AA56" s="185"/>
    </row>
    <row r="57" spans="1:27" s="175" customFormat="1" ht="15.75" customHeight="1">
      <c r="B57" s="181" t="s">
        <v>375</v>
      </c>
      <c r="C57" s="193">
        <v>2592</v>
      </c>
      <c r="D57" s="183">
        <v>21</v>
      </c>
      <c r="E57" s="183">
        <v>31</v>
      </c>
      <c r="F57" s="183">
        <v>48</v>
      </c>
      <c r="G57" s="183">
        <v>93</v>
      </c>
      <c r="H57" s="183">
        <v>72</v>
      </c>
      <c r="I57" s="183">
        <v>67</v>
      </c>
      <c r="J57" s="183">
        <v>45</v>
      </c>
      <c r="K57" s="183">
        <v>69</v>
      </c>
      <c r="L57" s="183">
        <v>96</v>
      </c>
      <c r="M57" s="183">
        <v>167</v>
      </c>
      <c r="N57" s="183">
        <v>180</v>
      </c>
      <c r="O57" s="183">
        <v>151</v>
      </c>
      <c r="P57" s="183">
        <v>126</v>
      </c>
      <c r="Q57" s="183">
        <v>197</v>
      </c>
      <c r="R57" s="183">
        <v>310</v>
      </c>
      <c r="S57" s="183">
        <v>346</v>
      </c>
      <c r="T57" s="183">
        <v>336</v>
      </c>
      <c r="U57" s="183">
        <v>176</v>
      </c>
      <c r="V57" s="183">
        <v>44</v>
      </c>
      <c r="W57" s="183">
        <v>6</v>
      </c>
      <c r="X57" s="183">
        <v>1</v>
      </c>
      <c r="Y57" s="183">
        <v>10</v>
      </c>
      <c r="Z57" s="184" t="s">
        <v>258</v>
      </c>
      <c r="AA57" s="185"/>
    </row>
    <row r="58" spans="1:27" s="175" customFormat="1" ht="15.75" customHeight="1">
      <c r="B58" s="181" t="s">
        <v>376</v>
      </c>
      <c r="C58" s="193">
        <v>1929</v>
      </c>
      <c r="D58" s="183">
        <v>66</v>
      </c>
      <c r="E58" s="183">
        <v>71</v>
      </c>
      <c r="F58" s="183">
        <v>100</v>
      </c>
      <c r="G58" s="183">
        <v>92</v>
      </c>
      <c r="H58" s="183">
        <v>131</v>
      </c>
      <c r="I58" s="183">
        <v>122</v>
      </c>
      <c r="J58" s="183">
        <v>97</v>
      </c>
      <c r="K58" s="183">
        <v>79</v>
      </c>
      <c r="L58" s="183">
        <v>111</v>
      </c>
      <c r="M58" s="183">
        <v>182</v>
      </c>
      <c r="N58" s="183">
        <v>175</v>
      </c>
      <c r="O58" s="183">
        <v>122</v>
      </c>
      <c r="P58" s="183">
        <v>94</v>
      </c>
      <c r="Q58" s="183">
        <v>103</v>
      </c>
      <c r="R58" s="183">
        <v>111</v>
      </c>
      <c r="S58" s="183">
        <v>102</v>
      </c>
      <c r="T58" s="183">
        <v>93</v>
      </c>
      <c r="U58" s="183">
        <v>44</v>
      </c>
      <c r="V58" s="183">
        <v>8</v>
      </c>
      <c r="W58" s="183">
        <v>1</v>
      </c>
      <c r="X58" s="183">
        <v>1</v>
      </c>
      <c r="Y58" s="183">
        <v>24</v>
      </c>
      <c r="Z58" s="184" t="s">
        <v>177</v>
      </c>
      <c r="AA58" s="185"/>
    </row>
    <row r="59" spans="1:27" s="175" customFormat="1" ht="15.75" customHeight="1">
      <c r="B59" s="181" t="s">
        <v>377</v>
      </c>
      <c r="C59" s="193">
        <v>1523</v>
      </c>
      <c r="D59" s="183">
        <v>23</v>
      </c>
      <c r="E59" s="183">
        <v>34</v>
      </c>
      <c r="F59" s="183">
        <v>40</v>
      </c>
      <c r="G59" s="183">
        <v>47</v>
      </c>
      <c r="H59" s="183">
        <v>52</v>
      </c>
      <c r="I59" s="183">
        <v>47</v>
      </c>
      <c r="J59" s="183">
        <v>43</v>
      </c>
      <c r="K59" s="183">
        <v>46</v>
      </c>
      <c r="L59" s="183">
        <v>72</v>
      </c>
      <c r="M59" s="183">
        <v>133</v>
      </c>
      <c r="N59" s="183">
        <v>111</v>
      </c>
      <c r="O59" s="183">
        <v>95</v>
      </c>
      <c r="P59" s="183">
        <v>66</v>
      </c>
      <c r="Q59" s="183">
        <v>93</v>
      </c>
      <c r="R59" s="183">
        <v>124</v>
      </c>
      <c r="S59" s="183">
        <v>150</v>
      </c>
      <c r="T59" s="183">
        <v>120</v>
      </c>
      <c r="U59" s="183">
        <v>71</v>
      </c>
      <c r="V59" s="183">
        <v>35</v>
      </c>
      <c r="W59" s="183">
        <v>6</v>
      </c>
      <c r="X59" s="183">
        <v>1</v>
      </c>
      <c r="Y59" s="183">
        <v>114</v>
      </c>
      <c r="Z59" s="184" t="s">
        <v>179</v>
      </c>
      <c r="AA59" s="185"/>
    </row>
    <row r="60" spans="1:27" s="175" customFormat="1" ht="15.75" customHeight="1">
      <c r="B60" s="186" t="s">
        <v>378</v>
      </c>
      <c r="C60" s="216">
        <v>1852</v>
      </c>
      <c r="D60" s="188">
        <v>37</v>
      </c>
      <c r="E60" s="188">
        <v>55</v>
      </c>
      <c r="F60" s="188">
        <v>52</v>
      </c>
      <c r="G60" s="188">
        <v>63</v>
      </c>
      <c r="H60" s="188">
        <v>104</v>
      </c>
      <c r="I60" s="188">
        <v>97</v>
      </c>
      <c r="J60" s="188">
        <v>70</v>
      </c>
      <c r="K60" s="188">
        <v>68</v>
      </c>
      <c r="L60" s="188">
        <v>106</v>
      </c>
      <c r="M60" s="188">
        <v>181</v>
      </c>
      <c r="N60" s="188">
        <v>147</v>
      </c>
      <c r="O60" s="188">
        <v>124</v>
      </c>
      <c r="P60" s="188">
        <v>87</v>
      </c>
      <c r="Q60" s="188">
        <v>115</v>
      </c>
      <c r="R60" s="188">
        <v>174</v>
      </c>
      <c r="S60" s="188">
        <v>155</v>
      </c>
      <c r="T60" s="188">
        <v>116</v>
      </c>
      <c r="U60" s="188">
        <v>58</v>
      </c>
      <c r="V60" s="188">
        <v>8</v>
      </c>
      <c r="W60" s="188">
        <v>2</v>
      </c>
      <c r="X60" s="188">
        <v>1</v>
      </c>
      <c r="Y60" s="188">
        <v>32</v>
      </c>
      <c r="Z60" s="189" t="s">
        <v>181</v>
      </c>
      <c r="AA60" s="185"/>
    </row>
    <row r="61" spans="1:27" s="175" customFormat="1" ht="15.75" customHeight="1">
      <c r="B61" s="181" t="s">
        <v>379</v>
      </c>
      <c r="C61" s="193">
        <v>336</v>
      </c>
      <c r="D61" s="183">
        <v>7</v>
      </c>
      <c r="E61" s="183">
        <v>7</v>
      </c>
      <c r="F61" s="183">
        <v>4</v>
      </c>
      <c r="G61" s="183">
        <v>7</v>
      </c>
      <c r="H61" s="183">
        <v>19</v>
      </c>
      <c r="I61" s="183">
        <v>20</v>
      </c>
      <c r="J61" s="183">
        <v>11</v>
      </c>
      <c r="K61" s="183">
        <v>11</v>
      </c>
      <c r="L61" s="183">
        <v>18</v>
      </c>
      <c r="M61" s="183">
        <v>30</v>
      </c>
      <c r="N61" s="183">
        <v>25</v>
      </c>
      <c r="O61" s="183">
        <v>25</v>
      </c>
      <c r="P61" s="183">
        <v>31</v>
      </c>
      <c r="Q61" s="183">
        <v>34</v>
      </c>
      <c r="R61" s="183">
        <v>32</v>
      </c>
      <c r="S61" s="183">
        <v>31</v>
      </c>
      <c r="T61" s="183">
        <v>8</v>
      </c>
      <c r="U61" s="183">
        <v>8</v>
      </c>
      <c r="V61" s="183">
        <v>3</v>
      </c>
      <c r="W61" s="183">
        <v>1</v>
      </c>
      <c r="X61" s="183" t="s">
        <v>311</v>
      </c>
      <c r="Y61" s="183">
        <v>4</v>
      </c>
      <c r="Z61" s="184" t="s">
        <v>183</v>
      </c>
      <c r="AA61" s="185"/>
    </row>
    <row r="62" spans="1:27" s="175" customFormat="1" ht="15.75" customHeight="1">
      <c r="B62" s="181" t="s">
        <v>380</v>
      </c>
      <c r="C62" s="193">
        <v>942</v>
      </c>
      <c r="D62" s="183">
        <v>57</v>
      </c>
      <c r="E62" s="183">
        <v>25</v>
      </c>
      <c r="F62" s="183">
        <v>26</v>
      </c>
      <c r="G62" s="183">
        <v>32</v>
      </c>
      <c r="H62" s="183">
        <v>36</v>
      </c>
      <c r="I62" s="183">
        <v>59</v>
      </c>
      <c r="J62" s="183">
        <v>84</v>
      </c>
      <c r="K62" s="183">
        <v>72</v>
      </c>
      <c r="L62" s="183">
        <v>73</v>
      </c>
      <c r="M62" s="183">
        <v>105</v>
      </c>
      <c r="N62" s="183">
        <v>75</v>
      </c>
      <c r="O62" s="183">
        <v>62</v>
      </c>
      <c r="P62" s="183">
        <v>36</v>
      </c>
      <c r="Q62" s="183">
        <v>51</v>
      </c>
      <c r="R62" s="183">
        <v>47</v>
      </c>
      <c r="S62" s="183">
        <v>36</v>
      </c>
      <c r="T62" s="183">
        <v>28</v>
      </c>
      <c r="U62" s="183">
        <v>13</v>
      </c>
      <c r="V62" s="183">
        <v>7</v>
      </c>
      <c r="W62" s="183" t="s">
        <v>311</v>
      </c>
      <c r="X62" s="183" t="s">
        <v>311</v>
      </c>
      <c r="Y62" s="183">
        <v>18</v>
      </c>
      <c r="Z62" s="184" t="s">
        <v>185</v>
      </c>
      <c r="AA62" s="185"/>
    </row>
    <row r="63" spans="1:27" s="175" customFormat="1" ht="15.75" customHeight="1">
      <c r="B63" s="181" t="s">
        <v>381</v>
      </c>
      <c r="C63" s="193">
        <v>3248</v>
      </c>
      <c r="D63" s="183">
        <v>69</v>
      </c>
      <c r="E63" s="183">
        <v>72</v>
      </c>
      <c r="F63" s="183">
        <v>92</v>
      </c>
      <c r="G63" s="183">
        <v>150</v>
      </c>
      <c r="H63" s="183">
        <v>213</v>
      </c>
      <c r="I63" s="183">
        <v>234</v>
      </c>
      <c r="J63" s="183">
        <v>135</v>
      </c>
      <c r="K63" s="183">
        <v>152</v>
      </c>
      <c r="L63" s="183">
        <v>180</v>
      </c>
      <c r="M63" s="183">
        <v>302</v>
      </c>
      <c r="N63" s="183">
        <v>298</v>
      </c>
      <c r="O63" s="183">
        <v>238</v>
      </c>
      <c r="P63" s="183">
        <v>167</v>
      </c>
      <c r="Q63" s="183">
        <v>201</v>
      </c>
      <c r="R63" s="183">
        <v>206</v>
      </c>
      <c r="S63" s="183">
        <v>225</v>
      </c>
      <c r="T63" s="183">
        <v>158</v>
      </c>
      <c r="U63" s="183">
        <v>68</v>
      </c>
      <c r="V63" s="183">
        <v>20</v>
      </c>
      <c r="W63" s="183">
        <v>8</v>
      </c>
      <c r="X63" s="183" t="s">
        <v>311</v>
      </c>
      <c r="Y63" s="183">
        <v>60</v>
      </c>
      <c r="Z63" s="184" t="s">
        <v>187</v>
      </c>
      <c r="AA63" s="185"/>
    </row>
    <row r="64" spans="1:27" s="175" customFormat="1" ht="15.75" customHeight="1">
      <c r="B64" s="181" t="s">
        <v>382</v>
      </c>
      <c r="C64" s="193">
        <v>1343</v>
      </c>
      <c r="D64" s="183">
        <v>43</v>
      </c>
      <c r="E64" s="183">
        <v>35</v>
      </c>
      <c r="F64" s="183">
        <v>63</v>
      </c>
      <c r="G64" s="183">
        <v>77</v>
      </c>
      <c r="H64" s="183">
        <v>57</v>
      </c>
      <c r="I64" s="183">
        <v>66</v>
      </c>
      <c r="J64" s="183">
        <v>67</v>
      </c>
      <c r="K64" s="183">
        <v>71</v>
      </c>
      <c r="L64" s="183">
        <v>81</v>
      </c>
      <c r="M64" s="183">
        <v>128</v>
      </c>
      <c r="N64" s="183">
        <v>102</v>
      </c>
      <c r="O64" s="183">
        <v>82</v>
      </c>
      <c r="P64" s="183">
        <v>76</v>
      </c>
      <c r="Q64" s="183">
        <v>72</v>
      </c>
      <c r="R64" s="183">
        <v>100</v>
      </c>
      <c r="S64" s="183">
        <v>102</v>
      </c>
      <c r="T64" s="183">
        <v>61</v>
      </c>
      <c r="U64" s="183">
        <v>36</v>
      </c>
      <c r="V64" s="183">
        <v>10</v>
      </c>
      <c r="W64" s="183">
        <v>5</v>
      </c>
      <c r="X64" s="183" t="s">
        <v>311</v>
      </c>
      <c r="Y64" s="183">
        <v>9</v>
      </c>
      <c r="Z64" s="184" t="s">
        <v>189</v>
      </c>
      <c r="AA64" s="185"/>
    </row>
    <row r="65" spans="2:27" s="175" customFormat="1" ht="15.75" customHeight="1">
      <c r="B65" s="186" t="s">
        <v>383</v>
      </c>
      <c r="C65" s="216">
        <v>1020</v>
      </c>
      <c r="D65" s="188">
        <v>46</v>
      </c>
      <c r="E65" s="188">
        <v>32</v>
      </c>
      <c r="F65" s="188">
        <v>47</v>
      </c>
      <c r="G65" s="188">
        <v>58</v>
      </c>
      <c r="H65" s="188">
        <v>68</v>
      </c>
      <c r="I65" s="188">
        <v>76</v>
      </c>
      <c r="J65" s="188">
        <v>54</v>
      </c>
      <c r="K65" s="188">
        <v>59</v>
      </c>
      <c r="L65" s="188">
        <v>89</v>
      </c>
      <c r="M65" s="188">
        <v>108</v>
      </c>
      <c r="N65" s="188">
        <v>106</v>
      </c>
      <c r="O65" s="188">
        <v>62</v>
      </c>
      <c r="P65" s="188">
        <v>44</v>
      </c>
      <c r="Q65" s="188">
        <v>41</v>
      </c>
      <c r="R65" s="188">
        <v>47</v>
      </c>
      <c r="S65" s="188">
        <v>27</v>
      </c>
      <c r="T65" s="188">
        <v>36</v>
      </c>
      <c r="U65" s="188">
        <v>8</v>
      </c>
      <c r="V65" s="188">
        <v>1</v>
      </c>
      <c r="W65" s="188" t="s">
        <v>311</v>
      </c>
      <c r="X65" s="188" t="s">
        <v>311</v>
      </c>
      <c r="Y65" s="188">
        <v>11</v>
      </c>
      <c r="Z65" s="189" t="s">
        <v>191</v>
      </c>
      <c r="AA65" s="185"/>
    </row>
    <row r="66" spans="2:27" s="175" customFormat="1" ht="15.75" customHeight="1">
      <c r="B66" s="181" t="s">
        <v>384</v>
      </c>
      <c r="C66" s="193">
        <v>799</v>
      </c>
      <c r="D66" s="183">
        <v>17</v>
      </c>
      <c r="E66" s="183">
        <v>22</v>
      </c>
      <c r="F66" s="183">
        <v>49</v>
      </c>
      <c r="G66" s="183">
        <v>73</v>
      </c>
      <c r="H66" s="183">
        <v>68</v>
      </c>
      <c r="I66" s="183">
        <v>46</v>
      </c>
      <c r="J66" s="183">
        <v>36</v>
      </c>
      <c r="K66" s="183">
        <v>32</v>
      </c>
      <c r="L66" s="183">
        <v>50</v>
      </c>
      <c r="M66" s="183">
        <v>92</v>
      </c>
      <c r="N66" s="183">
        <v>94</v>
      </c>
      <c r="O66" s="183">
        <v>37</v>
      </c>
      <c r="P66" s="183">
        <v>30</v>
      </c>
      <c r="Q66" s="183">
        <v>36</v>
      </c>
      <c r="R66" s="183">
        <v>55</v>
      </c>
      <c r="S66" s="183">
        <v>34</v>
      </c>
      <c r="T66" s="183">
        <v>15</v>
      </c>
      <c r="U66" s="183">
        <v>12</v>
      </c>
      <c r="V66" s="183">
        <v>1</v>
      </c>
      <c r="W66" s="183" t="s">
        <v>311</v>
      </c>
      <c r="X66" s="183" t="s">
        <v>311</v>
      </c>
      <c r="Y66" s="183" t="s">
        <v>311</v>
      </c>
      <c r="Z66" s="184" t="s">
        <v>193</v>
      </c>
      <c r="AA66" s="185"/>
    </row>
    <row r="67" spans="2:27" s="175" customFormat="1" ht="15.75" customHeight="1">
      <c r="B67" s="181" t="s">
        <v>385</v>
      </c>
      <c r="C67" s="193">
        <v>906</v>
      </c>
      <c r="D67" s="183">
        <v>24</v>
      </c>
      <c r="E67" s="183">
        <v>27</v>
      </c>
      <c r="F67" s="183">
        <v>47</v>
      </c>
      <c r="G67" s="183">
        <v>45</v>
      </c>
      <c r="H67" s="183">
        <v>65</v>
      </c>
      <c r="I67" s="183">
        <v>44</v>
      </c>
      <c r="J67" s="183">
        <v>53</v>
      </c>
      <c r="K67" s="183">
        <v>47</v>
      </c>
      <c r="L67" s="183">
        <v>80</v>
      </c>
      <c r="M67" s="183">
        <v>96</v>
      </c>
      <c r="N67" s="183">
        <v>72</v>
      </c>
      <c r="O67" s="183">
        <v>62</v>
      </c>
      <c r="P67" s="183">
        <v>39</v>
      </c>
      <c r="Q67" s="183">
        <v>41</v>
      </c>
      <c r="R67" s="183">
        <v>56</v>
      </c>
      <c r="S67" s="183">
        <v>49</v>
      </c>
      <c r="T67" s="183">
        <v>34</v>
      </c>
      <c r="U67" s="183">
        <v>20</v>
      </c>
      <c r="V67" s="183">
        <v>5</v>
      </c>
      <c r="W67" s="183" t="s">
        <v>311</v>
      </c>
      <c r="X67" s="183" t="s">
        <v>311</v>
      </c>
      <c r="Y67" s="183" t="s">
        <v>311</v>
      </c>
      <c r="Z67" s="184" t="s">
        <v>195</v>
      </c>
      <c r="AA67" s="185"/>
    </row>
    <row r="68" spans="2:27" s="175" customFormat="1" ht="15.75" customHeight="1">
      <c r="B68" s="181" t="s">
        <v>386</v>
      </c>
      <c r="C68" s="193">
        <v>3252</v>
      </c>
      <c r="D68" s="183">
        <v>81</v>
      </c>
      <c r="E68" s="183">
        <v>119</v>
      </c>
      <c r="F68" s="183">
        <v>128</v>
      </c>
      <c r="G68" s="183">
        <v>161</v>
      </c>
      <c r="H68" s="183">
        <v>191</v>
      </c>
      <c r="I68" s="183">
        <v>132</v>
      </c>
      <c r="J68" s="183">
        <v>129</v>
      </c>
      <c r="K68" s="183">
        <v>153</v>
      </c>
      <c r="L68" s="183">
        <v>206</v>
      </c>
      <c r="M68" s="183">
        <v>289</v>
      </c>
      <c r="N68" s="183">
        <v>274</v>
      </c>
      <c r="O68" s="183">
        <v>247</v>
      </c>
      <c r="P68" s="183">
        <v>165</v>
      </c>
      <c r="Q68" s="183">
        <v>184</v>
      </c>
      <c r="R68" s="183">
        <v>262</v>
      </c>
      <c r="S68" s="183">
        <v>257</v>
      </c>
      <c r="T68" s="183">
        <v>148</v>
      </c>
      <c r="U68" s="183">
        <v>73</v>
      </c>
      <c r="V68" s="183">
        <v>15</v>
      </c>
      <c r="W68" s="183">
        <v>3</v>
      </c>
      <c r="X68" s="183">
        <v>2</v>
      </c>
      <c r="Y68" s="183">
        <v>33</v>
      </c>
      <c r="Z68" s="184" t="s">
        <v>197</v>
      </c>
      <c r="AA68" s="185"/>
    </row>
    <row r="69" spans="2:27" s="175" customFormat="1" ht="15.75" customHeight="1">
      <c r="B69" s="181" t="s">
        <v>387</v>
      </c>
      <c r="C69" s="193">
        <v>919</v>
      </c>
      <c r="D69" s="183">
        <v>51</v>
      </c>
      <c r="E69" s="183">
        <v>15</v>
      </c>
      <c r="F69" s="183">
        <v>40</v>
      </c>
      <c r="G69" s="183">
        <v>29</v>
      </c>
      <c r="H69" s="183">
        <v>55</v>
      </c>
      <c r="I69" s="183">
        <v>80</v>
      </c>
      <c r="J69" s="183">
        <v>61</v>
      </c>
      <c r="K69" s="183">
        <v>60</v>
      </c>
      <c r="L69" s="183">
        <v>46</v>
      </c>
      <c r="M69" s="183">
        <v>80</v>
      </c>
      <c r="N69" s="183">
        <v>67</v>
      </c>
      <c r="O69" s="183">
        <v>65</v>
      </c>
      <c r="P69" s="183">
        <v>35</v>
      </c>
      <c r="Q69" s="183">
        <v>55</v>
      </c>
      <c r="R69" s="183">
        <v>60</v>
      </c>
      <c r="S69" s="183">
        <v>57</v>
      </c>
      <c r="T69" s="183">
        <v>35</v>
      </c>
      <c r="U69" s="183">
        <v>20</v>
      </c>
      <c r="V69" s="183">
        <v>3</v>
      </c>
      <c r="W69" s="183">
        <v>1</v>
      </c>
      <c r="X69" s="183" t="s">
        <v>311</v>
      </c>
      <c r="Y69" s="183">
        <v>4</v>
      </c>
      <c r="Z69" s="184" t="s">
        <v>199</v>
      </c>
      <c r="AA69" s="185"/>
    </row>
    <row r="70" spans="2:27" s="175" customFormat="1" ht="15.75" customHeight="1">
      <c r="B70" s="186" t="s">
        <v>388</v>
      </c>
      <c r="C70" s="216">
        <v>1308</v>
      </c>
      <c r="D70" s="188">
        <v>32</v>
      </c>
      <c r="E70" s="188">
        <v>64</v>
      </c>
      <c r="F70" s="188">
        <v>90</v>
      </c>
      <c r="G70" s="188">
        <v>87</v>
      </c>
      <c r="H70" s="188">
        <v>75</v>
      </c>
      <c r="I70" s="188">
        <v>55</v>
      </c>
      <c r="J70" s="188">
        <v>51</v>
      </c>
      <c r="K70" s="188">
        <v>72</v>
      </c>
      <c r="L70" s="188">
        <v>118</v>
      </c>
      <c r="M70" s="188">
        <v>164</v>
      </c>
      <c r="N70" s="188">
        <v>117</v>
      </c>
      <c r="O70" s="188">
        <v>70</v>
      </c>
      <c r="P70" s="188">
        <v>42</v>
      </c>
      <c r="Q70" s="188">
        <v>57</v>
      </c>
      <c r="R70" s="188">
        <v>85</v>
      </c>
      <c r="S70" s="188">
        <v>49</v>
      </c>
      <c r="T70" s="188">
        <v>39</v>
      </c>
      <c r="U70" s="188">
        <v>20</v>
      </c>
      <c r="V70" s="188" t="s">
        <v>311</v>
      </c>
      <c r="W70" s="188" t="s">
        <v>311</v>
      </c>
      <c r="X70" s="188" t="s">
        <v>311</v>
      </c>
      <c r="Y70" s="188">
        <v>21</v>
      </c>
      <c r="Z70" s="189" t="s">
        <v>201</v>
      </c>
      <c r="AA70" s="185"/>
    </row>
    <row r="71" spans="2:27" s="175" customFormat="1" ht="15.75" customHeight="1">
      <c r="B71" s="181" t="s">
        <v>389</v>
      </c>
      <c r="C71" s="193">
        <v>3076</v>
      </c>
      <c r="D71" s="183">
        <v>61</v>
      </c>
      <c r="E71" s="183">
        <v>81</v>
      </c>
      <c r="F71" s="183">
        <v>82</v>
      </c>
      <c r="G71" s="183">
        <v>122</v>
      </c>
      <c r="H71" s="183">
        <v>191</v>
      </c>
      <c r="I71" s="183">
        <v>146</v>
      </c>
      <c r="J71" s="183">
        <v>159</v>
      </c>
      <c r="K71" s="183">
        <v>167</v>
      </c>
      <c r="L71" s="183">
        <v>145</v>
      </c>
      <c r="M71" s="183">
        <v>263</v>
      </c>
      <c r="N71" s="183">
        <v>267</v>
      </c>
      <c r="O71" s="183">
        <v>235</v>
      </c>
      <c r="P71" s="183">
        <v>166</v>
      </c>
      <c r="Q71" s="183">
        <v>200</v>
      </c>
      <c r="R71" s="183">
        <v>244</v>
      </c>
      <c r="S71" s="183">
        <v>207</v>
      </c>
      <c r="T71" s="183">
        <v>146</v>
      </c>
      <c r="U71" s="183">
        <v>82</v>
      </c>
      <c r="V71" s="183">
        <v>34</v>
      </c>
      <c r="W71" s="183">
        <v>1</v>
      </c>
      <c r="X71" s="183">
        <v>1</v>
      </c>
      <c r="Y71" s="183">
        <v>76</v>
      </c>
      <c r="Z71" s="184" t="s">
        <v>203</v>
      </c>
      <c r="AA71" s="185"/>
    </row>
    <row r="72" spans="2:27" s="175" customFormat="1" ht="15.75" customHeight="1">
      <c r="B72" s="181" t="s">
        <v>390</v>
      </c>
      <c r="C72" s="193">
        <v>194</v>
      </c>
      <c r="D72" s="183">
        <v>1</v>
      </c>
      <c r="E72" s="183">
        <v>3</v>
      </c>
      <c r="F72" s="183">
        <v>6</v>
      </c>
      <c r="G72" s="183">
        <v>6</v>
      </c>
      <c r="H72" s="183">
        <v>4</v>
      </c>
      <c r="I72" s="183">
        <v>2</v>
      </c>
      <c r="J72" s="183">
        <v>2</v>
      </c>
      <c r="K72" s="183">
        <v>7</v>
      </c>
      <c r="L72" s="183">
        <v>7</v>
      </c>
      <c r="M72" s="183">
        <v>21</v>
      </c>
      <c r="N72" s="183">
        <v>27</v>
      </c>
      <c r="O72" s="183">
        <v>19</v>
      </c>
      <c r="P72" s="183">
        <v>11</v>
      </c>
      <c r="Q72" s="183">
        <v>12</v>
      </c>
      <c r="R72" s="183">
        <v>17</v>
      </c>
      <c r="S72" s="183">
        <v>23</v>
      </c>
      <c r="T72" s="183">
        <v>11</v>
      </c>
      <c r="U72" s="183">
        <v>7</v>
      </c>
      <c r="V72" s="183">
        <v>3</v>
      </c>
      <c r="W72" s="183">
        <v>1</v>
      </c>
      <c r="X72" s="183" t="s">
        <v>311</v>
      </c>
      <c r="Y72" s="183">
        <v>4</v>
      </c>
      <c r="Z72" s="184" t="s">
        <v>205</v>
      </c>
      <c r="AA72" s="185"/>
    </row>
    <row r="73" spans="2:27" s="175" customFormat="1" ht="15.75" customHeight="1">
      <c r="B73" s="181" t="s">
        <v>391</v>
      </c>
      <c r="C73" s="193">
        <v>68</v>
      </c>
      <c r="D73" s="183">
        <v>1</v>
      </c>
      <c r="E73" s="183">
        <v>3</v>
      </c>
      <c r="F73" s="183">
        <v>1</v>
      </c>
      <c r="G73" s="183">
        <v>1</v>
      </c>
      <c r="H73" s="183">
        <v>3</v>
      </c>
      <c r="I73" s="183">
        <v>1</v>
      </c>
      <c r="J73" s="183">
        <v>1</v>
      </c>
      <c r="K73" s="183">
        <v>6</v>
      </c>
      <c r="L73" s="183">
        <v>8</v>
      </c>
      <c r="M73" s="183">
        <v>5</v>
      </c>
      <c r="N73" s="183">
        <v>9</v>
      </c>
      <c r="O73" s="183">
        <v>3</v>
      </c>
      <c r="P73" s="183">
        <v>7</v>
      </c>
      <c r="Q73" s="183">
        <v>1</v>
      </c>
      <c r="R73" s="183">
        <v>4</v>
      </c>
      <c r="S73" s="183">
        <v>5</v>
      </c>
      <c r="T73" s="183">
        <v>2</v>
      </c>
      <c r="U73" s="183">
        <v>2</v>
      </c>
      <c r="V73" s="183">
        <v>2</v>
      </c>
      <c r="W73" s="183" t="s">
        <v>311</v>
      </c>
      <c r="X73" s="183" t="s">
        <v>311</v>
      </c>
      <c r="Y73" s="183">
        <v>3</v>
      </c>
      <c r="Z73" s="184" t="s">
        <v>207</v>
      </c>
      <c r="AA73" s="185"/>
    </row>
    <row r="74" spans="2:27" s="175" customFormat="1" ht="15.75" customHeight="1">
      <c r="B74" s="181" t="s">
        <v>392</v>
      </c>
      <c r="C74" s="193">
        <v>2421</v>
      </c>
      <c r="D74" s="183">
        <v>65</v>
      </c>
      <c r="E74" s="183">
        <v>93</v>
      </c>
      <c r="F74" s="183">
        <v>102</v>
      </c>
      <c r="G74" s="183">
        <v>98</v>
      </c>
      <c r="H74" s="183">
        <v>110</v>
      </c>
      <c r="I74" s="183">
        <v>106</v>
      </c>
      <c r="J74" s="183">
        <v>100</v>
      </c>
      <c r="K74" s="183">
        <v>117</v>
      </c>
      <c r="L74" s="183">
        <v>146</v>
      </c>
      <c r="M74" s="183">
        <v>206</v>
      </c>
      <c r="N74" s="183">
        <v>182</v>
      </c>
      <c r="O74" s="183">
        <v>150</v>
      </c>
      <c r="P74" s="183">
        <v>120</v>
      </c>
      <c r="Q74" s="183">
        <v>124</v>
      </c>
      <c r="R74" s="183">
        <v>219</v>
      </c>
      <c r="S74" s="183">
        <v>185</v>
      </c>
      <c r="T74" s="183">
        <v>153</v>
      </c>
      <c r="U74" s="183">
        <v>77</v>
      </c>
      <c r="V74" s="183">
        <v>26</v>
      </c>
      <c r="W74" s="183">
        <v>4</v>
      </c>
      <c r="X74" s="183">
        <v>1</v>
      </c>
      <c r="Y74" s="183">
        <v>37</v>
      </c>
      <c r="Z74" s="184" t="s">
        <v>209</v>
      </c>
      <c r="AA74" s="185"/>
    </row>
    <row r="75" spans="2:27" s="175" customFormat="1" ht="15.75" customHeight="1">
      <c r="B75" s="186" t="s">
        <v>393</v>
      </c>
      <c r="C75" s="216">
        <v>1506</v>
      </c>
      <c r="D75" s="188">
        <v>46</v>
      </c>
      <c r="E75" s="188">
        <v>54</v>
      </c>
      <c r="F75" s="188">
        <v>78</v>
      </c>
      <c r="G75" s="188">
        <v>75</v>
      </c>
      <c r="H75" s="188">
        <v>88</v>
      </c>
      <c r="I75" s="188">
        <v>110</v>
      </c>
      <c r="J75" s="188">
        <v>66</v>
      </c>
      <c r="K75" s="188">
        <v>67</v>
      </c>
      <c r="L75" s="188">
        <v>116</v>
      </c>
      <c r="M75" s="188">
        <v>145</v>
      </c>
      <c r="N75" s="188">
        <v>96</v>
      </c>
      <c r="O75" s="188">
        <v>95</v>
      </c>
      <c r="P75" s="188">
        <v>66</v>
      </c>
      <c r="Q75" s="188">
        <v>78</v>
      </c>
      <c r="R75" s="188">
        <v>117</v>
      </c>
      <c r="S75" s="188">
        <v>104</v>
      </c>
      <c r="T75" s="188">
        <v>61</v>
      </c>
      <c r="U75" s="188">
        <v>27</v>
      </c>
      <c r="V75" s="188">
        <v>12</v>
      </c>
      <c r="W75" s="188">
        <v>1</v>
      </c>
      <c r="X75" s="188" t="s">
        <v>311</v>
      </c>
      <c r="Y75" s="188">
        <v>4</v>
      </c>
      <c r="Z75" s="217" t="s">
        <v>394</v>
      </c>
      <c r="AA75" s="185"/>
    </row>
    <row r="76" spans="2:27" s="175" customFormat="1" ht="15.75" customHeight="1">
      <c r="B76" s="181" t="s">
        <v>395</v>
      </c>
      <c r="C76" s="193">
        <v>1362</v>
      </c>
      <c r="D76" s="183">
        <v>51</v>
      </c>
      <c r="E76" s="183">
        <v>42</v>
      </c>
      <c r="F76" s="183">
        <v>36</v>
      </c>
      <c r="G76" s="183">
        <v>37</v>
      </c>
      <c r="H76" s="183">
        <v>65</v>
      </c>
      <c r="I76" s="183">
        <v>79</v>
      </c>
      <c r="J76" s="183">
        <v>89</v>
      </c>
      <c r="K76" s="183">
        <v>63</v>
      </c>
      <c r="L76" s="183">
        <v>78</v>
      </c>
      <c r="M76" s="183">
        <v>105</v>
      </c>
      <c r="N76" s="183">
        <v>117</v>
      </c>
      <c r="O76" s="183">
        <v>92</v>
      </c>
      <c r="P76" s="183">
        <v>63</v>
      </c>
      <c r="Q76" s="183">
        <v>89</v>
      </c>
      <c r="R76" s="183">
        <v>111</v>
      </c>
      <c r="S76" s="183">
        <v>106</v>
      </c>
      <c r="T76" s="183">
        <v>65</v>
      </c>
      <c r="U76" s="183">
        <v>43</v>
      </c>
      <c r="V76" s="183">
        <v>14</v>
      </c>
      <c r="W76" s="183">
        <v>5</v>
      </c>
      <c r="X76" s="183">
        <v>1</v>
      </c>
      <c r="Y76" s="183">
        <v>11</v>
      </c>
      <c r="Z76" s="218" t="s">
        <v>396</v>
      </c>
      <c r="AA76" s="185"/>
    </row>
    <row r="77" spans="2:27" s="175" customFormat="1" ht="15.75" customHeight="1">
      <c r="B77" s="181" t="s">
        <v>397</v>
      </c>
      <c r="C77" s="193">
        <v>940</v>
      </c>
      <c r="D77" s="183">
        <v>40</v>
      </c>
      <c r="E77" s="183">
        <v>48</v>
      </c>
      <c r="F77" s="183">
        <v>54</v>
      </c>
      <c r="G77" s="183">
        <v>35</v>
      </c>
      <c r="H77" s="183">
        <v>46</v>
      </c>
      <c r="I77" s="183">
        <v>50</v>
      </c>
      <c r="J77" s="183">
        <v>62</v>
      </c>
      <c r="K77" s="183">
        <v>75</v>
      </c>
      <c r="L77" s="183">
        <v>107</v>
      </c>
      <c r="M77" s="183">
        <v>101</v>
      </c>
      <c r="N77" s="183">
        <v>59</v>
      </c>
      <c r="O77" s="183">
        <v>49</v>
      </c>
      <c r="P77" s="183">
        <v>24</v>
      </c>
      <c r="Q77" s="183">
        <v>29</v>
      </c>
      <c r="R77" s="183">
        <v>37</v>
      </c>
      <c r="S77" s="183">
        <v>30</v>
      </c>
      <c r="T77" s="183">
        <v>21</v>
      </c>
      <c r="U77" s="183">
        <v>18</v>
      </c>
      <c r="V77" s="183">
        <v>16</v>
      </c>
      <c r="W77" s="183">
        <v>3</v>
      </c>
      <c r="X77" s="183">
        <v>2</v>
      </c>
      <c r="Y77" s="183">
        <v>34</v>
      </c>
      <c r="Z77" s="218" t="s">
        <v>398</v>
      </c>
      <c r="AA77" s="185"/>
    </row>
    <row r="78" spans="2:27" s="175" customFormat="1" ht="15.75" customHeight="1">
      <c r="B78" s="181" t="s">
        <v>399</v>
      </c>
      <c r="C78" s="193">
        <v>1102</v>
      </c>
      <c r="D78" s="183">
        <v>41</v>
      </c>
      <c r="E78" s="183">
        <v>56</v>
      </c>
      <c r="F78" s="183">
        <v>46</v>
      </c>
      <c r="G78" s="183">
        <v>62</v>
      </c>
      <c r="H78" s="183">
        <v>62</v>
      </c>
      <c r="I78" s="183">
        <v>61</v>
      </c>
      <c r="J78" s="183">
        <v>60</v>
      </c>
      <c r="K78" s="183">
        <v>57</v>
      </c>
      <c r="L78" s="183">
        <v>89</v>
      </c>
      <c r="M78" s="183">
        <v>103</v>
      </c>
      <c r="N78" s="183">
        <v>86</v>
      </c>
      <c r="O78" s="183">
        <v>33</v>
      </c>
      <c r="P78" s="183">
        <v>39</v>
      </c>
      <c r="Q78" s="183">
        <v>61</v>
      </c>
      <c r="R78" s="183">
        <v>102</v>
      </c>
      <c r="S78" s="183">
        <v>71</v>
      </c>
      <c r="T78" s="183">
        <v>45</v>
      </c>
      <c r="U78" s="183">
        <v>10</v>
      </c>
      <c r="V78" s="183">
        <v>7</v>
      </c>
      <c r="W78" s="183">
        <v>1</v>
      </c>
      <c r="X78" s="183" t="s">
        <v>311</v>
      </c>
      <c r="Y78" s="183">
        <v>10</v>
      </c>
      <c r="Z78" s="218" t="s">
        <v>400</v>
      </c>
      <c r="AA78" s="185"/>
    </row>
    <row r="79" spans="2:27" s="175" customFormat="1" ht="15.75" customHeight="1">
      <c r="B79" s="181" t="s">
        <v>401</v>
      </c>
      <c r="C79" s="193">
        <v>1677</v>
      </c>
      <c r="D79" s="183">
        <v>67</v>
      </c>
      <c r="E79" s="183">
        <v>40</v>
      </c>
      <c r="F79" s="183">
        <v>54</v>
      </c>
      <c r="G79" s="183">
        <v>68</v>
      </c>
      <c r="H79" s="183">
        <v>114</v>
      </c>
      <c r="I79" s="183">
        <v>121</v>
      </c>
      <c r="J79" s="183">
        <v>87</v>
      </c>
      <c r="K79" s="183">
        <v>83</v>
      </c>
      <c r="L79" s="183">
        <v>117</v>
      </c>
      <c r="M79" s="183">
        <v>140</v>
      </c>
      <c r="N79" s="183">
        <v>142</v>
      </c>
      <c r="O79" s="183">
        <v>77</v>
      </c>
      <c r="P79" s="183">
        <v>76</v>
      </c>
      <c r="Q79" s="183">
        <v>113</v>
      </c>
      <c r="R79" s="183">
        <v>158</v>
      </c>
      <c r="S79" s="183">
        <v>107</v>
      </c>
      <c r="T79" s="183">
        <v>61</v>
      </c>
      <c r="U79" s="183">
        <v>16</v>
      </c>
      <c r="V79" s="183">
        <v>5</v>
      </c>
      <c r="W79" s="183" t="s">
        <v>311</v>
      </c>
      <c r="X79" s="183" t="s">
        <v>311</v>
      </c>
      <c r="Y79" s="183">
        <v>31</v>
      </c>
      <c r="Z79" s="218" t="s">
        <v>402</v>
      </c>
      <c r="AA79" s="185"/>
    </row>
    <row r="80" spans="2:27" s="175" customFormat="1" ht="15.75" customHeight="1">
      <c r="B80" s="186" t="s">
        <v>403</v>
      </c>
      <c r="C80" s="216">
        <v>1551</v>
      </c>
      <c r="D80" s="188">
        <v>42</v>
      </c>
      <c r="E80" s="188">
        <v>47</v>
      </c>
      <c r="F80" s="188">
        <v>59</v>
      </c>
      <c r="G80" s="188">
        <v>70</v>
      </c>
      <c r="H80" s="188">
        <v>74</v>
      </c>
      <c r="I80" s="188">
        <v>73</v>
      </c>
      <c r="J80" s="188">
        <v>65</v>
      </c>
      <c r="K80" s="188">
        <v>72</v>
      </c>
      <c r="L80" s="188">
        <v>86</v>
      </c>
      <c r="M80" s="188">
        <v>127</v>
      </c>
      <c r="N80" s="188">
        <v>134</v>
      </c>
      <c r="O80" s="188">
        <v>70</v>
      </c>
      <c r="P80" s="188">
        <v>72</v>
      </c>
      <c r="Q80" s="188">
        <v>113</v>
      </c>
      <c r="R80" s="188">
        <v>185</v>
      </c>
      <c r="S80" s="188">
        <v>147</v>
      </c>
      <c r="T80" s="188">
        <v>63</v>
      </c>
      <c r="U80" s="188">
        <v>33</v>
      </c>
      <c r="V80" s="188">
        <v>3</v>
      </c>
      <c r="W80" s="188" t="s">
        <v>311</v>
      </c>
      <c r="X80" s="188" t="s">
        <v>311</v>
      </c>
      <c r="Y80" s="188">
        <v>16</v>
      </c>
      <c r="Z80" s="217" t="s">
        <v>404</v>
      </c>
      <c r="AA80" s="185"/>
    </row>
    <row r="81" spans="2:27" s="175" customFormat="1" ht="15.75" customHeight="1">
      <c r="B81" s="181" t="s">
        <v>405</v>
      </c>
      <c r="C81" s="193">
        <v>1822</v>
      </c>
      <c r="D81" s="183">
        <v>52</v>
      </c>
      <c r="E81" s="183">
        <v>66</v>
      </c>
      <c r="F81" s="183">
        <v>46</v>
      </c>
      <c r="G81" s="183">
        <v>88</v>
      </c>
      <c r="H81" s="183">
        <v>87</v>
      </c>
      <c r="I81" s="183">
        <v>94</v>
      </c>
      <c r="J81" s="183">
        <v>82</v>
      </c>
      <c r="K81" s="183">
        <v>88</v>
      </c>
      <c r="L81" s="183">
        <v>86</v>
      </c>
      <c r="M81" s="183">
        <v>148</v>
      </c>
      <c r="N81" s="183">
        <v>149</v>
      </c>
      <c r="O81" s="183">
        <v>118</v>
      </c>
      <c r="P81" s="183">
        <v>87</v>
      </c>
      <c r="Q81" s="183">
        <v>94</v>
      </c>
      <c r="R81" s="183">
        <v>137</v>
      </c>
      <c r="S81" s="183">
        <v>151</v>
      </c>
      <c r="T81" s="183">
        <v>144</v>
      </c>
      <c r="U81" s="183">
        <v>64</v>
      </c>
      <c r="V81" s="183">
        <v>27</v>
      </c>
      <c r="W81" s="183">
        <v>9</v>
      </c>
      <c r="X81" s="183">
        <v>1</v>
      </c>
      <c r="Y81" s="183">
        <v>4</v>
      </c>
      <c r="Z81" s="184" t="s">
        <v>223</v>
      </c>
      <c r="AA81" s="185"/>
    </row>
    <row r="82" spans="2:27" s="175" customFormat="1" ht="15.75" customHeight="1">
      <c r="B82" s="181" t="s">
        <v>406</v>
      </c>
      <c r="C82" s="193">
        <v>1464</v>
      </c>
      <c r="D82" s="183">
        <v>48</v>
      </c>
      <c r="E82" s="183">
        <v>49</v>
      </c>
      <c r="F82" s="183">
        <v>43</v>
      </c>
      <c r="G82" s="183">
        <v>61</v>
      </c>
      <c r="H82" s="183">
        <v>57</v>
      </c>
      <c r="I82" s="183">
        <v>63</v>
      </c>
      <c r="J82" s="183">
        <v>76</v>
      </c>
      <c r="K82" s="183">
        <v>89</v>
      </c>
      <c r="L82" s="183">
        <v>87</v>
      </c>
      <c r="M82" s="183">
        <v>123</v>
      </c>
      <c r="N82" s="183">
        <v>118</v>
      </c>
      <c r="O82" s="183">
        <v>110</v>
      </c>
      <c r="P82" s="183">
        <v>75</v>
      </c>
      <c r="Q82" s="183">
        <v>87</v>
      </c>
      <c r="R82" s="183">
        <v>119</v>
      </c>
      <c r="S82" s="183">
        <v>98</v>
      </c>
      <c r="T82" s="183">
        <v>76</v>
      </c>
      <c r="U82" s="183">
        <v>23</v>
      </c>
      <c r="V82" s="183">
        <v>5</v>
      </c>
      <c r="W82" s="183">
        <v>1</v>
      </c>
      <c r="X82" s="183">
        <v>1</v>
      </c>
      <c r="Y82" s="183">
        <v>55</v>
      </c>
      <c r="Z82" s="184" t="s">
        <v>225</v>
      </c>
      <c r="AA82" s="185"/>
    </row>
    <row r="83" spans="2:27" s="175" customFormat="1" ht="15.75" customHeight="1">
      <c r="B83" s="181" t="s">
        <v>407</v>
      </c>
      <c r="C83" s="193">
        <v>854</v>
      </c>
      <c r="D83" s="183">
        <v>18</v>
      </c>
      <c r="E83" s="183">
        <v>19</v>
      </c>
      <c r="F83" s="183">
        <v>33</v>
      </c>
      <c r="G83" s="183">
        <v>41</v>
      </c>
      <c r="H83" s="183">
        <v>36</v>
      </c>
      <c r="I83" s="183">
        <v>49</v>
      </c>
      <c r="J83" s="183">
        <v>35</v>
      </c>
      <c r="K83" s="183">
        <v>46</v>
      </c>
      <c r="L83" s="183">
        <v>53</v>
      </c>
      <c r="M83" s="183">
        <v>90</v>
      </c>
      <c r="N83" s="183">
        <v>62</v>
      </c>
      <c r="O83" s="183">
        <v>55</v>
      </c>
      <c r="P83" s="183">
        <v>44</v>
      </c>
      <c r="Q83" s="183">
        <v>72</v>
      </c>
      <c r="R83" s="183">
        <v>70</v>
      </c>
      <c r="S83" s="183">
        <v>47</v>
      </c>
      <c r="T83" s="183">
        <v>42</v>
      </c>
      <c r="U83" s="183">
        <v>20</v>
      </c>
      <c r="V83" s="183">
        <v>5</v>
      </c>
      <c r="W83" s="183">
        <v>1</v>
      </c>
      <c r="X83" s="183" t="s">
        <v>311</v>
      </c>
      <c r="Y83" s="183">
        <v>16</v>
      </c>
      <c r="Z83" s="184" t="s">
        <v>227</v>
      </c>
      <c r="AA83" s="185"/>
    </row>
    <row r="84" spans="2:27" s="175" customFormat="1" ht="15.75" customHeight="1">
      <c r="B84" s="181" t="s">
        <v>408</v>
      </c>
      <c r="C84" s="193">
        <v>1023</v>
      </c>
      <c r="D84" s="183">
        <v>29</v>
      </c>
      <c r="E84" s="183">
        <v>21</v>
      </c>
      <c r="F84" s="183">
        <v>21</v>
      </c>
      <c r="G84" s="183">
        <v>36</v>
      </c>
      <c r="H84" s="183">
        <v>49</v>
      </c>
      <c r="I84" s="183">
        <v>73</v>
      </c>
      <c r="J84" s="183">
        <v>47</v>
      </c>
      <c r="K84" s="183">
        <v>71</v>
      </c>
      <c r="L84" s="183">
        <v>47</v>
      </c>
      <c r="M84" s="183">
        <v>68</v>
      </c>
      <c r="N84" s="183">
        <v>77</v>
      </c>
      <c r="O84" s="183">
        <v>85</v>
      </c>
      <c r="P84" s="183">
        <v>60</v>
      </c>
      <c r="Q84" s="183">
        <v>57</v>
      </c>
      <c r="R84" s="183">
        <v>85</v>
      </c>
      <c r="S84" s="183">
        <v>77</v>
      </c>
      <c r="T84" s="183">
        <v>60</v>
      </c>
      <c r="U84" s="183">
        <v>25</v>
      </c>
      <c r="V84" s="183">
        <v>8</v>
      </c>
      <c r="W84" s="183">
        <v>1</v>
      </c>
      <c r="X84" s="183" t="s">
        <v>311</v>
      </c>
      <c r="Y84" s="183">
        <v>26</v>
      </c>
      <c r="Z84" s="184" t="s">
        <v>229</v>
      </c>
      <c r="AA84" s="185"/>
    </row>
    <row r="85" spans="2:27" s="175" customFormat="1" ht="15.75" customHeight="1">
      <c r="B85" s="186" t="s">
        <v>409</v>
      </c>
      <c r="C85" s="216">
        <v>2307</v>
      </c>
      <c r="D85" s="188">
        <v>80</v>
      </c>
      <c r="E85" s="188">
        <v>90</v>
      </c>
      <c r="F85" s="188">
        <v>84</v>
      </c>
      <c r="G85" s="188">
        <v>95</v>
      </c>
      <c r="H85" s="188">
        <v>93</v>
      </c>
      <c r="I85" s="188">
        <v>139</v>
      </c>
      <c r="J85" s="188">
        <v>142</v>
      </c>
      <c r="K85" s="188">
        <v>131</v>
      </c>
      <c r="L85" s="188">
        <v>183</v>
      </c>
      <c r="M85" s="188">
        <v>226</v>
      </c>
      <c r="N85" s="188">
        <v>203</v>
      </c>
      <c r="O85" s="188">
        <v>205</v>
      </c>
      <c r="P85" s="188">
        <v>141</v>
      </c>
      <c r="Q85" s="188">
        <v>106</v>
      </c>
      <c r="R85" s="188">
        <v>109</v>
      </c>
      <c r="S85" s="188">
        <v>97</v>
      </c>
      <c r="T85" s="188">
        <v>79</v>
      </c>
      <c r="U85" s="188">
        <v>54</v>
      </c>
      <c r="V85" s="188">
        <v>8</v>
      </c>
      <c r="W85" s="188">
        <v>1</v>
      </c>
      <c r="X85" s="188">
        <v>1</v>
      </c>
      <c r="Y85" s="188">
        <v>40</v>
      </c>
      <c r="Z85" s="189" t="s">
        <v>231</v>
      </c>
      <c r="AA85" s="185"/>
    </row>
    <row r="86" spans="2:27" s="175" customFormat="1" ht="15.75" customHeight="1">
      <c r="B86" s="181" t="s">
        <v>410</v>
      </c>
      <c r="C86" s="193">
        <v>1419</v>
      </c>
      <c r="D86" s="183">
        <v>32</v>
      </c>
      <c r="E86" s="183">
        <v>29</v>
      </c>
      <c r="F86" s="183">
        <v>35</v>
      </c>
      <c r="G86" s="183">
        <v>57</v>
      </c>
      <c r="H86" s="183">
        <v>59</v>
      </c>
      <c r="I86" s="183">
        <v>65</v>
      </c>
      <c r="J86" s="183">
        <v>50</v>
      </c>
      <c r="K86" s="183">
        <v>43</v>
      </c>
      <c r="L86" s="183">
        <v>74</v>
      </c>
      <c r="M86" s="183">
        <v>90</v>
      </c>
      <c r="N86" s="183">
        <v>83</v>
      </c>
      <c r="O86" s="183">
        <v>107</v>
      </c>
      <c r="P86" s="183">
        <v>62</v>
      </c>
      <c r="Q86" s="183">
        <v>81</v>
      </c>
      <c r="R86" s="183">
        <v>104</v>
      </c>
      <c r="S86" s="183">
        <v>114</v>
      </c>
      <c r="T86" s="183">
        <v>135</v>
      </c>
      <c r="U86" s="183">
        <v>114</v>
      </c>
      <c r="V86" s="183">
        <v>49</v>
      </c>
      <c r="W86" s="183">
        <v>13</v>
      </c>
      <c r="X86" s="183">
        <v>1</v>
      </c>
      <c r="Y86" s="183">
        <v>22</v>
      </c>
      <c r="Z86" s="184" t="s">
        <v>233</v>
      </c>
      <c r="AA86" s="185"/>
    </row>
    <row r="87" spans="2:27" s="175" customFormat="1" ht="15.75" customHeight="1">
      <c r="B87" s="181" t="s">
        <v>411</v>
      </c>
      <c r="C87" s="193">
        <v>1788</v>
      </c>
      <c r="D87" s="183">
        <v>108</v>
      </c>
      <c r="E87" s="183">
        <v>85</v>
      </c>
      <c r="F87" s="183">
        <v>84</v>
      </c>
      <c r="G87" s="183">
        <v>81</v>
      </c>
      <c r="H87" s="183">
        <v>97</v>
      </c>
      <c r="I87" s="183">
        <v>111</v>
      </c>
      <c r="J87" s="183">
        <v>105</v>
      </c>
      <c r="K87" s="183">
        <v>105</v>
      </c>
      <c r="L87" s="183">
        <v>95</v>
      </c>
      <c r="M87" s="183">
        <v>138</v>
      </c>
      <c r="N87" s="183">
        <v>111</v>
      </c>
      <c r="O87" s="183">
        <v>90</v>
      </c>
      <c r="P87" s="183">
        <v>61</v>
      </c>
      <c r="Q87" s="183">
        <v>55</v>
      </c>
      <c r="R87" s="183">
        <v>77</v>
      </c>
      <c r="S87" s="183">
        <v>84</v>
      </c>
      <c r="T87" s="183">
        <v>86</v>
      </c>
      <c r="U87" s="183">
        <v>72</v>
      </c>
      <c r="V87" s="183">
        <v>28</v>
      </c>
      <c r="W87" s="183">
        <v>3</v>
      </c>
      <c r="X87" s="183" t="s">
        <v>311</v>
      </c>
      <c r="Y87" s="183">
        <v>112</v>
      </c>
      <c r="Z87" s="184" t="s">
        <v>235</v>
      </c>
      <c r="AA87" s="185"/>
    </row>
    <row r="88" spans="2:27" s="175" customFormat="1" ht="15.75" customHeight="1">
      <c r="B88" s="181" t="s">
        <v>412</v>
      </c>
      <c r="C88" s="193">
        <v>2333</v>
      </c>
      <c r="D88" s="183">
        <v>65</v>
      </c>
      <c r="E88" s="183">
        <v>61</v>
      </c>
      <c r="F88" s="183">
        <v>72</v>
      </c>
      <c r="G88" s="183">
        <v>108</v>
      </c>
      <c r="H88" s="183">
        <v>136</v>
      </c>
      <c r="I88" s="183">
        <v>87</v>
      </c>
      <c r="J88" s="183">
        <v>105</v>
      </c>
      <c r="K88" s="183">
        <v>88</v>
      </c>
      <c r="L88" s="183">
        <v>133</v>
      </c>
      <c r="M88" s="183">
        <v>164</v>
      </c>
      <c r="N88" s="183">
        <v>181</v>
      </c>
      <c r="O88" s="183">
        <v>164</v>
      </c>
      <c r="P88" s="183">
        <v>140</v>
      </c>
      <c r="Q88" s="183">
        <v>166</v>
      </c>
      <c r="R88" s="183">
        <v>206</v>
      </c>
      <c r="S88" s="183">
        <v>217</v>
      </c>
      <c r="T88" s="183">
        <v>134</v>
      </c>
      <c r="U88" s="183">
        <v>71</v>
      </c>
      <c r="V88" s="183">
        <v>21</v>
      </c>
      <c r="W88" s="183">
        <v>2</v>
      </c>
      <c r="X88" s="183">
        <v>2</v>
      </c>
      <c r="Y88" s="183">
        <v>10</v>
      </c>
      <c r="Z88" s="184" t="s">
        <v>237</v>
      </c>
      <c r="AA88" s="185"/>
    </row>
    <row r="89" spans="2:27" s="175" customFormat="1" ht="15.75" customHeight="1">
      <c r="B89" s="181" t="s">
        <v>413</v>
      </c>
      <c r="C89" s="193">
        <v>1534</v>
      </c>
      <c r="D89" s="183">
        <v>61</v>
      </c>
      <c r="E89" s="183">
        <v>83</v>
      </c>
      <c r="F89" s="183">
        <v>85</v>
      </c>
      <c r="G89" s="183">
        <v>97</v>
      </c>
      <c r="H89" s="183">
        <v>90</v>
      </c>
      <c r="I89" s="183">
        <v>64</v>
      </c>
      <c r="J89" s="183">
        <v>75</v>
      </c>
      <c r="K89" s="183">
        <v>78</v>
      </c>
      <c r="L89" s="183">
        <v>112</v>
      </c>
      <c r="M89" s="183">
        <v>151</v>
      </c>
      <c r="N89" s="183">
        <v>113</v>
      </c>
      <c r="O89" s="183">
        <v>95</v>
      </c>
      <c r="P89" s="183">
        <v>65</v>
      </c>
      <c r="Q89" s="183">
        <v>86</v>
      </c>
      <c r="R89" s="183">
        <v>89</v>
      </c>
      <c r="S89" s="183">
        <v>68</v>
      </c>
      <c r="T89" s="183">
        <v>61</v>
      </c>
      <c r="U89" s="183">
        <v>37</v>
      </c>
      <c r="V89" s="183">
        <v>16</v>
      </c>
      <c r="W89" s="183">
        <v>4</v>
      </c>
      <c r="X89" s="183">
        <v>1</v>
      </c>
      <c r="Y89" s="183">
        <v>3</v>
      </c>
      <c r="Z89" s="184" t="s">
        <v>413</v>
      </c>
      <c r="AA89" s="185"/>
    </row>
    <row r="90" spans="2:27" s="175" customFormat="1" ht="15.75" customHeight="1">
      <c r="B90" s="186" t="s">
        <v>414</v>
      </c>
      <c r="C90" s="216">
        <v>433</v>
      </c>
      <c r="D90" s="188">
        <v>10</v>
      </c>
      <c r="E90" s="188">
        <v>14</v>
      </c>
      <c r="F90" s="188">
        <v>14</v>
      </c>
      <c r="G90" s="188">
        <v>14</v>
      </c>
      <c r="H90" s="188">
        <v>12</v>
      </c>
      <c r="I90" s="188">
        <v>16</v>
      </c>
      <c r="J90" s="188">
        <v>18</v>
      </c>
      <c r="K90" s="188">
        <v>17</v>
      </c>
      <c r="L90" s="188">
        <v>13</v>
      </c>
      <c r="M90" s="188">
        <v>41</v>
      </c>
      <c r="N90" s="188">
        <v>36</v>
      </c>
      <c r="O90" s="188">
        <v>19</v>
      </c>
      <c r="P90" s="188">
        <v>19</v>
      </c>
      <c r="Q90" s="188">
        <v>18</v>
      </c>
      <c r="R90" s="188">
        <v>45</v>
      </c>
      <c r="S90" s="188">
        <v>49</v>
      </c>
      <c r="T90" s="188">
        <v>35</v>
      </c>
      <c r="U90" s="188">
        <v>22</v>
      </c>
      <c r="V90" s="188">
        <v>10</v>
      </c>
      <c r="W90" s="188">
        <v>3</v>
      </c>
      <c r="X90" s="188" t="s">
        <v>311</v>
      </c>
      <c r="Y90" s="188">
        <v>8</v>
      </c>
      <c r="Z90" s="189" t="s">
        <v>415</v>
      </c>
      <c r="AA90" s="185"/>
    </row>
    <row r="91" spans="2:27" s="175" customFormat="1" ht="15.75" customHeight="1">
      <c r="B91" s="181" t="s">
        <v>416</v>
      </c>
      <c r="C91" s="193">
        <v>623</v>
      </c>
      <c r="D91" s="183">
        <v>10</v>
      </c>
      <c r="E91" s="183">
        <v>13</v>
      </c>
      <c r="F91" s="183">
        <v>29</v>
      </c>
      <c r="G91" s="183">
        <v>41</v>
      </c>
      <c r="H91" s="183">
        <v>56</v>
      </c>
      <c r="I91" s="183">
        <v>30</v>
      </c>
      <c r="J91" s="183">
        <v>24</v>
      </c>
      <c r="K91" s="183">
        <v>23</v>
      </c>
      <c r="L91" s="183">
        <v>25</v>
      </c>
      <c r="M91" s="183">
        <v>62</v>
      </c>
      <c r="N91" s="183">
        <v>79</v>
      </c>
      <c r="O91" s="183">
        <v>51</v>
      </c>
      <c r="P91" s="183">
        <v>35</v>
      </c>
      <c r="Q91" s="183">
        <v>39</v>
      </c>
      <c r="R91" s="183">
        <v>47</v>
      </c>
      <c r="S91" s="183">
        <v>30</v>
      </c>
      <c r="T91" s="183">
        <v>22</v>
      </c>
      <c r="U91" s="183">
        <v>5</v>
      </c>
      <c r="V91" s="183">
        <v>2</v>
      </c>
      <c r="W91" s="183" t="s">
        <v>311</v>
      </c>
      <c r="X91" s="183" t="s">
        <v>311</v>
      </c>
      <c r="Y91" s="183" t="s">
        <v>311</v>
      </c>
      <c r="Z91" s="184" t="s">
        <v>417</v>
      </c>
      <c r="AA91" s="185"/>
    </row>
    <row r="92" spans="2:27" s="175" customFormat="1" ht="15.75" customHeight="1">
      <c r="B92" s="181" t="s">
        <v>418</v>
      </c>
      <c r="C92" s="193">
        <v>1088</v>
      </c>
      <c r="D92" s="183">
        <v>29</v>
      </c>
      <c r="E92" s="183">
        <v>32</v>
      </c>
      <c r="F92" s="183">
        <v>34</v>
      </c>
      <c r="G92" s="183">
        <v>38</v>
      </c>
      <c r="H92" s="183">
        <v>65</v>
      </c>
      <c r="I92" s="183">
        <v>39</v>
      </c>
      <c r="J92" s="183">
        <v>50</v>
      </c>
      <c r="K92" s="183">
        <v>51</v>
      </c>
      <c r="L92" s="183">
        <v>65</v>
      </c>
      <c r="M92" s="183">
        <v>101</v>
      </c>
      <c r="N92" s="183">
        <v>90</v>
      </c>
      <c r="O92" s="183">
        <v>69</v>
      </c>
      <c r="P92" s="183">
        <v>60</v>
      </c>
      <c r="Q92" s="183">
        <v>84</v>
      </c>
      <c r="R92" s="183">
        <v>92</v>
      </c>
      <c r="S92" s="183">
        <v>77</v>
      </c>
      <c r="T92" s="183">
        <v>55</v>
      </c>
      <c r="U92" s="183">
        <v>27</v>
      </c>
      <c r="V92" s="183">
        <v>14</v>
      </c>
      <c r="W92" s="183">
        <v>3</v>
      </c>
      <c r="X92" s="183" t="s">
        <v>311</v>
      </c>
      <c r="Y92" s="183">
        <v>13</v>
      </c>
      <c r="Z92" s="184" t="s">
        <v>419</v>
      </c>
      <c r="AA92" s="185"/>
    </row>
    <row r="93" spans="2:27" s="175" customFormat="1" ht="15.75" customHeight="1">
      <c r="B93" s="181" t="s">
        <v>420</v>
      </c>
      <c r="C93" s="193">
        <v>1388</v>
      </c>
      <c r="D93" s="183">
        <v>24</v>
      </c>
      <c r="E93" s="183">
        <v>40</v>
      </c>
      <c r="F93" s="183">
        <v>70</v>
      </c>
      <c r="G93" s="183">
        <v>71</v>
      </c>
      <c r="H93" s="183">
        <v>75</v>
      </c>
      <c r="I93" s="183">
        <v>46</v>
      </c>
      <c r="J93" s="183">
        <v>44</v>
      </c>
      <c r="K93" s="183">
        <v>55</v>
      </c>
      <c r="L93" s="183">
        <v>95</v>
      </c>
      <c r="M93" s="183">
        <v>153</v>
      </c>
      <c r="N93" s="183">
        <v>114</v>
      </c>
      <c r="O93" s="183">
        <v>86</v>
      </c>
      <c r="P93" s="183">
        <v>66</v>
      </c>
      <c r="Q93" s="183">
        <v>91</v>
      </c>
      <c r="R93" s="183">
        <v>128</v>
      </c>
      <c r="S93" s="183">
        <v>97</v>
      </c>
      <c r="T93" s="183">
        <v>69</v>
      </c>
      <c r="U93" s="183">
        <v>36</v>
      </c>
      <c r="V93" s="183">
        <v>13</v>
      </c>
      <c r="W93" s="208">
        <v>3</v>
      </c>
      <c r="X93" s="183" t="s">
        <v>311</v>
      </c>
      <c r="Y93" s="183">
        <v>12</v>
      </c>
      <c r="Z93" s="184" t="s">
        <v>421</v>
      </c>
      <c r="AA93" s="185"/>
    </row>
    <row r="94" spans="2:27" s="175" customFormat="1" ht="15.75" customHeight="1">
      <c r="B94" s="181" t="s">
        <v>422</v>
      </c>
      <c r="C94" s="193">
        <v>114</v>
      </c>
      <c r="D94" s="208">
        <v>3</v>
      </c>
      <c r="E94" s="208">
        <v>3</v>
      </c>
      <c r="F94" s="208">
        <v>4</v>
      </c>
      <c r="G94" s="208">
        <v>10</v>
      </c>
      <c r="H94" s="208">
        <v>6</v>
      </c>
      <c r="I94" s="208">
        <v>4</v>
      </c>
      <c r="J94" s="208">
        <v>7</v>
      </c>
      <c r="K94" s="208">
        <v>4</v>
      </c>
      <c r="L94" s="208">
        <v>11</v>
      </c>
      <c r="M94" s="208">
        <v>10</v>
      </c>
      <c r="N94" s="208">
        <v>11</v>
      </c>
      <c r="O94" s="208">
        <v>4</v>
      </c>
      <c r="P94" s="208">
        <v>3</v>
      </c>
      <c r="Q94" s="208">
        <v>8</v>
      </c>
      <c r="R94" s="208">
        <v>6</v>
      </c>
      <c r="S94" s="208">
        <v>6</v>
      </c>
      <c r="T94" s="208">
        <v>2</v>
      </c>
      <c r="U94" s="208">
        <v>1</v>
      </c>
      <c r="V94" s="208" t="s">
        <v>311</v>
      </c>
      <c r="W94" s="208" t="s">
        <v>311</v>
      </c>
      <c r="X94" s="183" t="s">
        <v>311</v>
      </c>
      <c r="Y94" s="183">
        <v>11</v>
      </c>
      <c r="Z94" s="184" t="s">
        <v>423</v>
      </c>
      <c r="AA94" s="185"/>
    </row>
    <row r="95" spans="2:27" s="175" customFormat="1" ht="15.75" customHeight="1">
      <c r="B95" s="186" t="s">
        <v>424</v>
      </c>
      <c r="C95" s="216">
        <v>528</v>
      </c>
      <c r="D95" s="188">
        <v>10</v>
      </c>
      <c r="E95" s="188">
        <v>19</v>
      </c>
      <c r="F95" s="188">
        <v>18</v>
      </c>
      <c r="G95" s="188">
        <v>17</v>
      </c>
      <c r="H95" s="188">
        <v>29</v>
      </c>
      <c r="I95" s="188">
        <v>18</v>
      </c>
      <c r="J95" s="188">
        <v>21</v>
      </c>
      <c r="K95" s="188">
        <v>28</v>
      </c>
      <c r="L95" s="188">
        <v>23</v>
      </c>
      <c r="M95" s="188">
        <v>50</v>
      </c>
      <c r="N95" s="188">
        <v>44</v>
      </c>
      <c r="O95" s="188">
        <v>31</v>
      </c>
      <c r="P95" s="188">
        <v>24</v>
      </c>
      <c r="Q95" s="188">
        <v>52</v>
      </c>
      <c r="R95" s="188">
        <v>51</v>
      </c>
      <c r="S95" s="188">
        <v>60</v>
      </c>
      <c r="T95" s="188">
        <v>20</v>
      </c>
      <c r="U95" s="188">
        <v>11</v>
      </c>
      <c r="V95" s="188">
        <v>2</v>
      </c>
      <c r="W95" s="188" t="s">
        <v>311</v>
      </c>
      <c r="X95" s="188" t="s">
        <v>311</v>
      </c>
      <c r="Y95" s="188" t="s">
        <v>311</v>
      </c>
      <c r="Z95" s="189" t="s">
        <v>425</v>
      </c>
      <c r="AA95" s="185"/>
    </row>
    <row r="96" spans="2:27" s="175" customFormat="1" ht="15.75" customHeight="1">
      <c r="B96" s="181" t="s">
        <v>426</v>
      </c>
      <c r="C96" s="193">
        <v>660</v>
      </c>
      <c r="D96" s="183">
        <v>11</v>
      </c>
      <c r="E96" s="183">
        <v>19</v>
      </c>
      <c r="F96" s="183">
        <v>49</v>
      </c>
      <c r="G96" s="183">
        <v>55</v>
      </c>
      <c r="H96" s="183">
        <v>57</v>
      </c>
      <c r="I96" s="183">
        <v>27</v>
      </c>
      <c r="J96" s="183">
        <v>12</v>
      </c>
      <c r="K96" s="183">
        <v>30</v>
      </c>
      <c r="L96" s="183">
        <v>38</v>
      </c>
      <c r="M96" s="183">
        <v>81</v>
      </c>
      <c r="N96" s="183">
        <v>73</v>
      </c>
      <c r="O96" s="183">
        <v>39</v>
      </c>
      <c r="P96" s="183">
        <v>22</v>
      </c>
      <c r="Q96" s="183">
        <v>37</v>
      </c>
      <c r="R96" s="183">
        <v>37</v>
      </c>
      <c r="S96" s="183">
        <v>26</v>
      </c>
      <c r="T96" s="183">
        <v>18</v>
      </c>
      <c r="U96" s="183">
        <v>16</v>
      </c>
      <c r="V96" s="183">
        <v>2</v>
      </c>
      <c r="W96" s="183">
        <v>3</v>
      </c>
      <c r="X96" s="183">
        <v>1</v>
      </c>
      <c r="Y96" s="183">
        <v>7</v>
      </c>
      <c r="Z96" s="184" t="s">
        <v>427</v>
      </c>
      <c r="AA96" s="185"/>
    </row>
    <row r="97" spans="1:27" s="175" customFormat="1" ht="15.75" customHeight="1">
      <c r="B97" s="181" t="s">
        <v>428</v>
      </c>
      <c r="C97" s="193">
        <v>108</v>
      </c>
      <c r="D97" s="183" t="s">
        <v>311</v>
      </c>
      <c r="E97" s="183" t="s">
        <v>311</v>
      </c>
      <c r="F97" s="183">
        <v>1</v>
      </c>
      <c r="G97" s="183">
        <v>4</v>
      </c>
      <c r="H97" s="183">
        <v>4</v>
      </c>
      <c r="I97" s="183">
        <v>5</v>
      </c>
      <c r="J97" s="183">
        <v>2</v>
      </c>
      <c r="K97" s="183">
        <v>3</v>
      </c>
      <c r="L97" s="183">
        <v>2</v>
      </c>
      <c r="M97" s="183">
        <v>7</v>
      </c>
      <c r="N97" s="183">
        <v>7</v>
      </c>
      <c r="O97" s="183">
        <v>6</v>
      </c>
      <c r="P97" s="183">
        <v>2</v>
      </c>
      <c r="Q97" s="183">
        <v>5</v>
      </c>
      <c r="R97" s="183">
        <v>9</v>
      </c>
      <c r="S97" s="183">
        <v>29</v>
      </c>
      <c r="T97" s="183">
        <v>18</v>
      </c>
      <c r="U97" s="183">
        <v>4</v>
      </c>
      <c r="V97" s="183" t="s">
        <v>311</v>
      </c>
      <c r="W97" s="183" t="s">
        <v>311</v>
      </c>
      <c r="X97" s="183" t="s">
        <v>311</v>
      </c>
      <c r="Y97" s="183" t="s">
        <v>311</v>
      </c>
      <c r="Z97" s="184" t="s">
        <v>429</v>
      </c>
      <c r="AA97" s="185"/>
    </row>
    <row r="98" spans="1:27" s="175" customFormat="1" ht="15.75" customHeight="1">
      <c r="B98" s="181" t="s">
        <v>430</v>
      </c>
      <c r="C98" s="193">
        <v>885</v>
      </c>
      <c r="D98" s="183">
        <v>23</v>
      </c>
      <c r="E98" s="183">
        <v>30</v>
      </c>
      <c r="F98" s="183">
        <v>48</v>
      </c>
      <c r="G98" s="183">
        <v>70</v>
      </c>
      <c r="H98" s="183">
        <v>57</v>
      </c>
      <c r="I98" s="183">
        <v>26</v>
      </c>
      <c r="J98" s="183">
        <v>35</v>
      </c>
      <c r="K98" s="183">
        <v>33</v>
      </c>
      <c r="L98" s="183">
        <v>56</v>
      </c>
      <c r="M98" s="183">
        <v>86</v>
      </c>
      <c r="N98" s="183">
        <v>76</v>
      </c>
      <c r="O98" s="183">
        <v>38</v>
      </c>
      <c r="P98" s="183">
        <v>39</v>
      </c>
      <c r="Q98" s="183">
        <v>49</v>
      </c>
      <c r="R98" s="183">
        <v>65</v>
      </c>
      <c r="S98" s="183">
        <v>71</v>
      </c>
      <c r="T98" s="183">
        <v>40</v>
      </c>
      <c r="U98" s="183">
        <v>19</v>
      </c>
      <c r="V98" s="183">
        <v>13</v>
      </c>
      <c r="W98" s="183">
        <v>3</v>
      </c>
      <c r="X98" s="183">
        <v>1</v>
      </c>
      <c r="Y98" s="183">
        <v>7</v>
      </c>
      <c r="Z98" s="184" t="s">
        <v>431</v>
      </c>
      <c r="AA98" s="185"/>
    </row>
    <row r="99" spans="1:27" s="175" customFormat="1" ht="15.75" customHeight="1" thickBot="1">
      <c r="A99" s="219"/>
      <c r="B99" s="220" t="s">
        <v>432</v>
      </c>
      <c r="C99" s="221">
        <v>353</v>
      </c>
      <c r="D99" s="222">
        <v>3</v>
      </c>
      <c r="E99" s="222">
        <v>10</v>
      </c>
      <c r="F99" s="222">
        <v>15</v>
      </c>
      <c r="G99" s="222">
        <v>21</v>
      </c>
      <c r="H99" s="222">
        <v>22</v>
      </c>
      <c r="I99" s="222">
        <v>20</v>
      </c>
      <c r="J99" s="222">
        <v>9</v>
      </c>
      <c r="K99" s="222">
        <v>16</v>
      </c>
      <c r="L99" s="222">
        <v>21</v>
      </c>
      <c r="M99" s="222">
        <v>35</v>
      </c>
      <c r="N99" s="222">
        <v>31</v>
      </c>
      <c r="O99" s="222">
        <v>21</v>
      </c>
      <c r="P99" s="222">
        <v>18</v>
      </c>
      <c r="Q99" s="222">
        <v>23</v>
      </c>
      <c r="R99" s="222">
        <v>32</v>
      </c>
      <c r="S99" s="222">
        <v>31</v>
      </c>
      <c r="T99" s="222">
        <v>17</v>
      </c>
      <c r="U99" s="222">
        <v>6</v>
      </c>
      <c r="V99" s="222">
        <v>1</v>
      </c>
      <c r="W99" s="222">
        <v>1</v>
      </c>
      <c r="X99" s="222" t="s">
        <v>311</v>
      </c>
      <c r="Y99" s="222" t="s">
        <v>311</v>
      </c>
      <c r="Z99" s="200" t="s">
        <v>433</v>
      </c>
      <c r="AA99" s="185"/>
    </row>
    <row r="100" spans="1:27" s="175" customFormat="1" ht="14.25">
      <c r="A100" s="201"/>
      <c r="B100" s="202" t="s">
        <v>434</v>
      </c>
      <c r="C100" s="203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185"/>
      <c r="AA100" s="185"/>
    </row>
    <row r="101" spans="1:27" s="206" customFormat="1" ht="12.75" customHeight="1">
      <c r="B101" s="209" t="s">
        <v>360</v>
      </c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</row>
    <row r="112" spans="1:27">
      <c r="C112" s="223"/>
    </row>
  </sheetData>
  <mergeCells count="11">
    <mergeCell ref="Z5:Z6"/>
    <mergeCell ref="A50:Y50"/>
    <mergeCell ref="A54:B55"/>
    <mergeCell ref="C54:C55"/>
    <mergeCell ref="Y54:Y55"/>
    <mergeCell ref="Z54:Z55"/>
    <mergeCell ref="A7:B7"/>
    <mergeCell ref="A1:Y1"/>
    <mergeCell ref="A5:B6"/>
    <mergeCell ref="C5:C6"/>
    <mergeCell ref="Y5:Y6"/>
  </mergeCells>
  <phoneticPr fontId="2"/>
  <pageMargins left="0.78740157480314965" right="0.39370078740157483" top="0.78740157480314965" bottom="0.59055118110236227" header="0.51181102362204722" footer="0.51181102362204722"/>
  <pageSetup paperSize="9" scale="46" firstPageNumber="23" pageOrder="overThenDown" orientation="portrait" useFirstPageNumber="1" r:id="rId1"/>
  <headerFooter alignWithMargins="0">
    <evenHeader>&amp;L&amp;P　〔3〕国勢調査</evenHeader>
  </headerFooter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5"/>
  <sheetViews>
    <sheetView view="pageBreakPreview" zoomScale="90" zoomScaleNormal="100" zoomScaleSheetLayoutView="90" workbookViewId="0">
      <selection activeCell="I26" sqref="I26"/>
    </sheetView>
  </sheetViews>
  <sheetFormatPr defaultRowHeight="12"/>
  <cols>
    <col min="1" max="1" width="2.5" style="133" customWidth="1"/>
    <col min="2" max="15" width="10.625" style="133" customWidth="1"/>
    <col min="16" max="258" width="9" style="133"/>
    <col min="259" max="259" width="2.5" style="133" customWidth="1"/>
    <col min="260" max="260" width="16.25" style="133" customWidth="1"/>
    <col min="261" max="271" width="12.5" style="133" customWidth="1"/>
    <col min="272" max="514" width="9" style="133"/>
    <col min="515" max="515" width="2.5" style="133" customWidth="1"/>
    <col min="516" max="516" width="16.25" style="133" customWidth="1"/>
    <col min="517" max="527" width="12.5" style="133" customWidth="1"/>
    <col min="528" max="770" width="9" style="133"/>
    <col min="771" max="771" width="2.5" style="133" customWidth="1"/>
    <col min="772" max="772" width="16.25" style="133" customWidth="1"/>
    <col min="773" max="783" width="12.5" style="133" customWidth="1"/>
    <col min="784" max="1026" width="9" style="133"/>
    <col min="1027" max="1027" width="2.5" style="133" customWidth="1"/>
    <col min="1028" max="1028" width="16.25" style="133" customWidth="1"/>
    <col min="1029" max="1039" width="12.5" style="133" customWidth="1"/>
    <col min="1040" max="1282" width="9" style="133"/>
    <col min="1283" max="1283" width="2.5" style="133" customWidth="1"/>
    <col min="1284" max="1284" width="16.25" style="133" customWidth="1"/>
    <col min="1285" max="1295" width="12.5" style="133" customWidth="1"/>
    <col min="1296" max="1538" width="9" style="133"/>
    <col min="1539" max="1539" width="2.5" style="133" customWidth="1"/>
    <col min="1540" max="1540" width="16.25" style="133" customWidth="1"/>
    <col min="1541" max="1551" width="12.5" style="133" customWidth="1"/>
    <col min="1552" max="1794" width="9" style="133"/>
    <col min="1795" max="1795" width="2.5" style="133" customWidth="1"/>
    <col min="1796" max="1796" width="16.25" style="133" customWidth="1"/>
    <col min="1797" max="1807" width="12.5" style="133" customWidth="1"/>
    <col min="1808" max="2050" width="9" style="133"/>
    <col min="2051" max="2051" width="2.5" style="133" customWidth="1"/>
    <col min="2052" max="2052" width="16.25" style="133" customWidth="1"/>
    <col min="2053" max="2063" width="12.5" style="133" customWidth="1"/>
    <col min="2064" max="2306" width="9" style="133"/>
    <col min="2307" max="2307" width="2.5" style="133" customWidth="1"/>
    <col min="2308" max="2308" width="16.25" style="133" customWidth="1"/>
    <col min="2309" max="2319" width="12.5" style="133" customWidth="1"/>
    <col min="2320" max="2562" width="9" style="133"/>
    <col min="2563" max="2563" width="2.5" style="133" customWidth="1"/>
    <col min="2564" max="2564" width="16.25" style="133" customWidth="1"/>
    <col min="2565" max="2575" width="12.5" style="133" customWidth="1"/>
    <col min="2576" max="2818" width="9" style="133"/>
    <col min="2819" max="2819" width="2.5" style="133" customWidth="1"/>
    <col min="2820" max="2820" width="16.25" style="133" customWidth="1"/>
    <col min="2821" max="2831" width="12.5" style="133" customWidth="1"/>
    <col min="2832" max="3074" width="9" style="133"/>
    <col min="3075" max="3075" width="2.5" style="133" customWidth="1"/>
    <col min="3076" max="3076" width="16.25" style="133" customWidth="1"/>
    <col min="3077" max="3087" width="12.5" style="133" customWidth="1"/>
    <col min="3088" max="3330" width="9" style="133"/>
    <col min="3331" max="3331" width="2.5" style="133" customWidth="1"/>
    <col min="3332" max="3332" width="16.25" style="133" customWidth="1"/>
    <col min="3333" max="3343" width="12.5" style="133" customWidth="1"/>
    <col min="3344" max="3586" width="9" style="133"/>
    <col min="3587" max="3587" width="2.5" style="133" customWidth="1"/>
    <col min="3588" max="3588" width="16.25" style="133" customWidth="1"/>
    <col min="3589" max="3599" width="12.5" style="133" customWidth="1"/>
    <col min="3600" max="3842" width="9" style="133"/>
    <col min="3843" max="3843" width="2.5" style="133" customWidth="1"/>
    <col min="3844" max="3844" width="16.25" style="133" customWidth="1"/>
    <col min="3845" max="3855" width="12.5" style="133" customWidth="1"/>
    <col min="3856" max="4098" width="9" style="133"/>
    <col min="4099" max="4099" width="2.5" style="133" customWidth="1"/>
    <col min="4100" max="4100" width="16.25" style="133" customWidth="1"/>
    <col min="4101" max="4111" width="12.5" style="133" customWidth="1"/>
    <col min="4112" max="4354" width="9" style="133"/>
    <col min="4355" max="4355" width="2.5" style="133" customWidth="1"/>
    <col min="4356" max="4356" width="16.25" style="133" customWidth="1"/>
    <col min="4357" max="4367" width="12.5" style="133" customWidth="1"/>
    <col min="4368" max="4610" width="9" style="133"/>
    <col min="4611" max="4611" width="2.5" style="133" customWidth="1"/>
    <col min="4612" max="4612" width="16.25" style="133" customWidth="1"/>
    <col min="4613" max="4623" width="12.5" style="133" customWidth="1"/>
    <col min="4624" max="4866" width="9" style="133"/>
    <col min="4867" max="4867" width="2.5" style="133" customWidth="1"/>
    <col min="4868" max="4868" width="16.25" style="133" customWidth="1"/>
    <col min="4869" max="4879" width="12.5" style="133" customWidth="1"/>
    <col min="4880" max="5122" width="9" style="133"/>
    <col min="5123" max="5123" width="2.5" style="133" customWidth="1"/>
    <col min="5124" max="5124" width="16.25" style="133" customWidth="1"/>
    <col min="5125" max="5135" width="12.5" style="133" customWidth="1"/>
    <col min="5136" max="5378" width="9" style="133"/>
    <col min="5379" max="5379" width="2.5" style="133" customWidth="1"/>
    <col min="5380" max="5380" width="16.25" style="133" customWidth="1"/>
    <col min="5381" max="5391" width="12.5" style="133" customWidth="1"/>
    <col min="5392" max="5634" width="9" style="133"/>
    <col min="5635" max="5635" width="2.5" style="133" customWidth="1"/>
    <col min="5636" max="5636" width="16.25" style="133" customWidth="1"/>
    <col min="5637" max="5647" width="12.5" style="133" customWidth="1"/>
    <col min="5648" max="5890" width="9" style="133"/>
    <col min="5891" max="5891" width="2.5" style="133" customWidth="1"/>
    <col min="5892" max="5892" width="16.25" style="133" customWidth="1"/>
    <col min="5893" max="5903" width="12.5" style="133" customWidth="1"/>
    <col min="5904" max="6146" width="9" style="133"/>
    <col min="6147" max="6147" width="2.5" style="133" customWidth="1"/>
    <col min="6148" max="6148" width="16.25" style="133" customWidth="1"/>
    <col min="6149" max="6159" width="12.5" style="133" customWidth="1"/>
    <col min="6160" max="6402" width="9" style="133"/>
    <col min="6403" max="6403" width="2.5" style="133" customWidth="1"/>
    <col min="6404" max="6404" width="16.25" style="133" customWidth="1"/>
    <col min="6405" max="6415" width="12.5" style="133" customWidth="1"/>
    <col min="6416" max="6658" width="9" style="133"/>
    <col min="6659" max="6659" width="2.5" style="133" customWidth="1"/>
    <col min="6660" max="6660" width="16.25" style="133" customWidth="1"/>
    <col min="6661" max="6671" width="12.5" style="133" customWidth="1"/>
    <col min="6672" max="6914" width="9" style="133"/>
    <col min="6915" max="6915" width="2.5" style="133" customWidth="1"/>
    <col min="6916" max="6916" width="16.25" style="133" customWidth="1"/>
    <col min="6917" max="6927" width="12.5" style="133" customWidth="1"/>
    <col min="6928" max="7170" width="9" style="133"/>
    <col min="7171" max="7171" width="2.5" style="133" customWidth="1"/>
    <col min="7172" max="7172" width="16.25" style="133" customWidth="1"/>
    <col min="7173" max="7183" width="12.5" style="133" customWidth="1"/>
    <col min="7184" max="7426" width="9" style="133"/>
    <col min="7427" max="7427" width="2.5" style="133" customWidth="1"/>
    <col min="7428" max="7428" width="16.25" style="133" customWidth="1"/>
    <col min="7429" max="7439" width="12.5" style="133" customWidth="1"/>
    <col min="7440" max="7682" width="9" style="133"/>
    <col min="7683" max="7683" width="2.5" style="133" customWidth="1"/>
    <col min="7684" max="7684" width="16.25" style="133" customWidth="1"/>
    <col min="7685" max="7695" width="12.5" style="133" customWidth="1"/>
    <col min="7696" max="7938" width="9" style="133"/>
    <col min="7939" max="7939" width="2.5" style="133" customWidth="1"/>
    <col min="7940" max="7940" width="16.25" style="133" customWidth="1"/>
    <col min="7941" max="7951" width="12.5" style="133" customWidth="1"/>
    <col min="7952" max="8194" width="9" style="133"/>
    <col min="8195" max="8195" width="2.5" style="133" customWidth="1"/>
    <col min="8196" max="8196" width="16.25" style="133" customWidth="1"/>
    <col min="8197" max="8207" width="12.5" style="133" customWidth="1"/>
    <col min="8208" max="8450" width="9" style="133"/>
    <col min="8451" max="8451" width="2.5" style="133" customWidth="1"/>
    <col min="8452" max="8452" width="16.25" style="133" customWidth="1"/>
    <col min="8453" max="8463" width="12.5" style="133" customWidth="1"/>
    <col min="8464" max="8706" width="9" style="133"/>
    <col min="8707" max="8707" width="2.5" style="133" customWidth="1"/>
    <col min="8708" max="8708" width="16.25" style="133" customWidth="1"/>
    <col min="8709" max="8719" width="12.5" style="133" customWidth="1"/>
    <col min="8720" max="8962" width="9" style="133"/>
    <col min="8963" max="8963" width="2.5" style="133" customWidth="1"/>
    <col min="8964" max="8964" width="16.25" style="133" customWidth="1"/>
    <col min="8965" max="8975" width="12.5" style="133" customWidth="1"/>
    <col min="8976" max="9218" width="9" style="133"/>
    <col min="9219" max="9219" width="2.5" style="133" customWidth="1"/>
    <col min="9220" max="9220" width="16.25" style="133" customWidth="1"/>
    <col min="9221" max="9231" width="12.5" style="133" customWidth="1"/>
    <col min="9232" max="9474" width="9" style="133"/>
    <col min="9475" max="9475" width="2.5" style="133" customWidth="1"/>
    <col min="9476" max="9476" width="16.25" style="133" customWidth="1"/>
    <col min="9477" max="9487" width="12.5" style="133" customWidth="1"/>
    <col min="9488" max="9730" width="9" style="133"/>
    <col min="9731" max="9731" width="2.5" style="133" customWidth="1"/>
    <col min="9732" max="9732" width="16.25" style="133" customWidth="1"/>
    <col min="9733" max="9743" width="12.5" style="133" customWidth="1"/>
    <col min="9744" max="9986" width="9" style="133"/>
    <col min="9987" max="9987" width="2.5" style="133" customWidth="1"/>
    <col min="9988" max="9988" width="16.25" style="133" customWidth="1"/>
    <col min="9989" max="9999" width="12.5" style="133" customWidth="1"/>
    <col min="10000" max="10242" width="9" style="133"/>
    <col min="10243" max="10243" width="2.5" style="133" customWidth="1"/>
    <col min="10244" max="10244" width="16.25" style="133" customWidth="1"/>
    <col min="10245" max="10255" width="12.5" style="133" customWidth="1"/>
    <col min="10256" max="10498" width="9" style="133"/>
    <col min="10499" max="10499" width="2.5" style="133" customWidth="1"/>
    <col min="10500" max="10500" width="16.25" style="133" customWidth="1"/>
    <col min="10501" max="10511" width="12.5" style="133" customWidth="1"/>
    <col min="10512" max="10754" width="9" style="133"/>
    <col min="10755" max="10755" width="2.5" style="133" customWidth="1"/>
    <col min="10756" max="10756" width="16.25" style="133" customWidth="1"/>
    <col min="10757" max="10767" width="12.5" style="133" customWidth="1"/>
    <col min="10768" max="11010" width="9" style="133"/>
    <col min="11011" max="11011" width="2.5" style="133" customWidth="1"/>
    <col min="11012" max="11012" width="16.25" style="133" customWidth="1"/>
    <col min="11013" max="11023" width="12.5" style="133" customWidth="1"/>
    <col min="11024" max="11266" width="9" style="133"/>
    <col min="11267" max="11267" width="2.5" style="133" customWidth="1"/>
    <col min="11268" max="11268" width="16.25" style="133" customWidth="1"/>
    <col min="11269" max="11279" width="12.5" style="133" customWidth="1"/>
    <col min="11280" max="11522" width="9" style="133"/>
    <col min="11523" max="11523" width="2.5" style="133" customWidth="1"/>
    <col min="11524" max="11524" width="16.25" style="133" customWidth="1"/>
    <col min="11525" max="11535" width="12.5" style="133" customWidth="1"/>
    <col min="11536" max="11778" width="9" style="133"/>
    <col min="11779" max="11779" width="2.5" style="133" customWidth="1"/>
    <col min="11780" max="11780" width="16.25" style="133" customWidth="1"/>
    <col min="11781" max="11791" width="12.5" style="133" customWidth="1"/>
    <col min="11792" max="12034" width="9" style="133"/>
    <col min="12035" max="12035" width="2.5" style="133" customWidth="1"/>
    <col min="12036" max="12036" width="16.25" style="133" customWidth="1"/>
    <col min="12037" max="12047" width="12.5" style="133" customWidth="1"/>
    <col min="12048" max="12290" width="9" style="133"/>
    <col min="12291" max="12291" width="2.5" style="133" customWidth="1"/>
    <col min="12292" max="12292" width="16.25" style="133" customWidth="1"/>
    <col min="12293" max="12303" width="12.5" style="133" customWidth="1"/>
    <col min="12304" max="12546" width="9" style="133"/>
    <col min="12547" max="12547" width="2.5" style="133" customWidth="1"/>
    <col min="12548" max="12548" width="16.25" style="133" customWidth="1"/>
    <col min="12549" max="12559" width="12.5" style="133" customWidth="1"/>
    <col min="12560" max="12802" width="9" style="133"/>
    <col min="12803" max="12803" width="2.5" style="133" customWidth="1"/>
    <col min="12804" max="12804" width="16.25" style="133" customWidth="1"/>
    <col min="12805" max="12815" width="12.5" style="133" customWidth="1"/>
    <col min="12816" max="13058" width="9" style="133"/>
    <col min="13059" max="13059" width="2.5" style="133" customWidth="1"/>
    <col min="13060" max="13060" width="16.25" style="133" customWidth="1"/>
    <col min="13061" max="13071" width="12.5" style="133" customWidth="1"/>
    <col min="13072" max="13314" width="9" style="133"/>
    <col min="13315" max="13315" width="2.5" style="133" customWidth="1"/>
    <col min="13316" max="13316" width="16.25" style="133" customWidth="1"/>
    <col min="13317" max="13327" width="12.5" style="133" customWidth="1"/>
    <col min="13328" max="13570" width="9" style="133"/>
    <col min="13571" max="13571" width="2.5" style="133" customWidth="1"/>
    <col min="13572" max="13572" width="16.25" style="133" customWidth="1"/>
    <col min="13573" max="13583" width="12.5" style="133" customWidth="1"/>
    <col min="13584" max="13826" width="9" style="133"/>
    <col min="13827" max="13827" width="2.5" style="133" customWidth="1"/>
    <col min="13828" max="13828" width="16.25" style="133" customWidth="1"/>
    <col min="13829" max="13839" width="12.5" style="133" customWidth="1"/>
    <col min="13840" max="14082" width="9" style="133"/>
    <col min="14083" max="14083" width="2.5" style="133" customWidth="1"/>
    <col min="14084" max="14084" width="16.25" style="133" customWidth="1"/>
    <col min="14085" max="14095" width="12.5" style="133" customWidth="1"/>
    <col min="14096" max="14338" width="9" style="133"/>
    <col min="14339" max="14339" width="2.5" style="133" customWidth="1"/>
    <col min="14340" max="14340" width="16.25" style="133" customWidth="1"/>
    <col min="14341" max="14351" width="12.5" style="133" customWidth="1"/>
    <col min="14352" max="14594" width="9" style="133"/>
    <col min="14595" max="14595" width="2.5" style="133" customWidth="1"/>
    <col min="14596" max="14596" width="16.25" style="133" customWidth="1"/>
    <col min="14597" max="14607" width="12.5" style="133" customWidth="1"/>
    <col min="14608" max="14850" width="9" style="133"/>
    <col min="14851" max="14851" width="2.5" style="133" customWidth="1"/>
    <col min="14852" max="14852" width="16.25" style="133" customWidth="1"/>
    <col min="14853" max="14863" width="12.5" style="133" customWidth="1"/>
    <col min="14864" max="15106" width="9" style="133"/>
    <col min="15107" max="15107" width="2.5" style="133" customWidth="1"/>
    <col min="15108" max="15108" width="16.25" style="133" customWidth="1"/>
    <col min="15109" max="15119" width="12.5" style="133" customWidth="1"/>
    <col min="15120" max="15362" width="9" style="133"/>
    <col min="15363" max="15363" width="2.5" style="133" customWidth="1"/>
    <col min="15364" max="15364" width="16.25" style="133" customWidth="1"/>
    <col min="15365" max="15375" width="12.5" style="133" customWidth="1"/>
    <col min="15376" max="15618" width="9" style="133"/>
    <col min="15619" max="15619" width="2.5" style="133" customWidth="1"/>
    <col min="15620" max="15620" width="16.25" style="133" customWidth="1"/>
    <col min="15621" max="15631" width="12.5" style="133" customWidth="1"/>
    <col min="15632" max="15874" width="9" style="133"/>
    <col min="15875" max="15875" width="2.5" style="133" customWidth="1"/>
    <col min="15876" max="15876" width="16.25" style="133" customWidth="1"/>
    <col min="15877" max="15887" width="12.5" style="133" customWidth="1"/>
    <col min="15888" max="16130" width="9" style="133"/>
    <col min="16131" max="16131" width="2.5" style="133" customWidth="1"/>
    <col min="16132" max="16132" width="16.25" style="133" customWidth="1"/>
    <col min="16133" max="16143" width="12.5" style="133" customWidth="1"/>
    <col min="16144" max="16384" width="9" style="133"/>
  </cols>
  <sheetData>
    <row r="1" spans="1:16" ht="18.75">
      <c r="A1" s="134"/>
      <c r="B1" s="134"/>
      <c r="C1" s="134"/>
      <c r="D1" s="134"/>
      <c r="E1" s="134"/>
      <c r="F1" s="134"/>
      <c r="G1" s="134"/>
      <c r="I1" s="135" t="s">
        <v>435</v>
      </c>
      <c r="J1" s="134" t="s">
        <v>436</v>
      </c>
      <c r="K1" s="134"/>
      <c r="L1" s="134"/>
      <c r="M1" s="134"/>
      <c r="N1" s="134"/>
      <c r="O1" s="137"/>
    </row>
    <row r="2" spans="1:16" ht="7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6">
      <c r="I3" s="224" t="s">
        <v>437</v>
      </c>
      <c r="J3" s="133" t="s">
        <v>438</v>
      </c>
    </row>
    <row r="4" spans="1:16" ht="7.5" customHeight="1" thickBo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6" ht="14.25" customHeight="1">
      <c r="A5" s="839" t="s">
        <v>439</v>
      </c>
      <c r="B5" s="839"/>
      <c r="C5" s="841" t="s">
        <v>133</v>
      </c>
      <c r="D5" s="843" t="s">
        <v>7</v>
      </c>
      <c r="E5" s="844"/>
      <c r="F5" s="844"/>
      <c r="G5" s="844"/>
      <c r="H5" s="844"/>
      <c r="I5" s="844"/>
      <c r="J5" s="843" t="s">
        <v>8</v>
      </c>
      <c r="K5" s="844"/>
      <c r="L5" s="844"/>
      <c r="M5" s="844"/>
      <c r="N5" s="844"/>
      <c r="O5" s="845"/>
      <c r="P5" s="846" t="s">
        <v>440</v>
      </c>
    </row>
    <row r="6" spans="1:16" ht="14.25" customHeight="1">
      <c r="A6" s="840"/>
      <c r="B6" s="840"/>
      <c r="C6" s="842"/>
      <c r="D6" s="225" t="s">
        <v>133</v>
      </c>
      <c r="E6" s="225" t="s">
        <v>441</v>
      </c>
      <c r="F6" s="225" t="s">
        <v>442</v>
      </c>
      <c r="G6" s="225" t="s">
        <v>443</v>
      </c>
      <c r="H6" s="225" t="s">
        <v>444</v>
      </c>
      <c r="I6" s="225" t="s">
        <v>445</v>
      </c>
      <c r="J6" s="226" t="s">
        <v>133</v>
      </c>
      <c r="K6" s="226" t="s">
        <v>441</v>
      </c>
      <c r="L6" s="226" t="s">
        <v>442</v>
      </c>
      <c r="M6" s="226" t="s">
        <v>443</v>
      </c>
      <c r="N6" s="227" t="s">
        <v>444</v>
      </c>
      <c r="O6" s="227" t="s">
        <v>445</v>
      </c>
      <c r="P6" s="847"/>
    </row>
    <row r="7" spans="1:16" ht="17.25" customHeight="1">
      <c r="A7" s="838" t="s">
        <v>446</v>
      </c>
      <c r="B7" s="838"/>
      <c r="C7" s="228">
        <f>SUM(C8:C25)</f>
        <v>106114</v>
      </c>
      <c r="D7" s="229">
        <f t="shared" ref="D7:O7" si="0">SUM(D8:D25)</f>
        <v>51721</v>
      </c>
      <c r="E7" s="229">
        <f t="shared" si="0"/>
        <v>16747</v>
      </c>
      <c r="F7" s="229">
        <f t="shared" si="0"/>
        <v>25725</v>
      </c>
      <c r="G7" s="229">
        <f t="shared" si="0"/>
        <v>1604</v>
      </c>
      <c r="H7" s="229">
        <f t="shared" si="0"/>
        <v>2711</v>
      </c>
      <c r="I7" s="229">
        <f t="shared" si="0"/>
        <v>4934</v>
      </c>
      <c r="J7" s="229">
        <f t="shared" si="0"/>
        <v>54393</v>
      </c>
      <c r="K7" s="229">
        <f t="shared" si="0"/>
        <v>13209</v>
      </c>
      <c r="L7" s="229">
        <f t="shared" si="0"/>
        <v>25882</v>
      </c>
      <c r="M7" s="229">
        <f t="shared" si="0"/>
        <v>6854</v>
      </c>
      <c r="N7" s="229">
        <f t="shared" si="0"/>
        <v>4769</v>
      </c>
      <c r="O7" s="230">
        <f t="shared" si="0"/>
        <v>3679</v>
      </c>
      <c r="P7" s="231" t="s">
        <v>76</v>
      </c>
    </row>
    <row r="8" spans="1:16" ht="15" customHeight="1">
      <c r="B8" s="133" t="s">
        <v>447</v>
      </c>
      <c r="C8" s="232">
        <f>+D8+J8</f>
        <v>5431</v>
      </c>
      <c r="D8" s="233">
        <f>SUM(E8:I8)</f>
        <v>2754</v>
      </c>
      <c r="E8" s="233">
        <v>2722</v>
      </c>
      <c r="F8" s="233">
        <v>8</v>
      </c>
      <c r="G8" s="234">
        <v>0</v>
      </c>
      <c r="H8" s="233">
        <v>1</v>
      </c>
      <c r="I8" s="233">
        <v>23</v>
      </c>
      <c r="J8" s="233">
        <f>SUM(K8:O8)</f>
        <v>2677</v>
      </c>
      <c r="K8" s="233">
        <v>2641</v>
      </c>
      <c r="L8" s="233">
        <v>14</v>
      </c>
      <c r="M8" s="234">
        <v>0</v>
      </c>
      <c r="N8" s="234">
        <v>0</v>
      </c>
      <c r="O8" s="233">
        <v>22</v>
      </c>
      <c r="P8" s="235" t="s">
        <v>448</v>
      </c>
    </row>
    <row r="9" spans="1:16" ht="15" customHeight="1">
      <c r="B9" s="133" t="s">
        <v>449</v>
      </c>
      <c r="C9" s="232">
        <f t="shared" ref="C9:C25" si="1">+D9+J9</f>
        <v>6512</v>
      </c>
      <c r="D9" s="233">
        <f t="shared" ref="D9:D25" si="2">SUM(E9:I9)</f>
        <v>3364</v>
      </c>
      <c r="E9" s="233">
        <v>2866</v>
      </c>
      <c r="F9" s="233">
        <v>230</v>
      </c>
      <c r="G9" s="234">
        <v>0</v>
      </c>
      <c r="H9" s="233">
        <v>11</v>
      </c>
      <c r="I9" s="233">
        <v>257</v>
      </c>
      <c r="J9" s="233">
        <f t="shared" ref="J9:J25" si="3">SUM(K9:O9)</f>
        <v>3148</v>
      </c>
      <c r="K9" s="233">
        <v>2656</v>
      </c>
      <c r="L9" s="233">
        <v>306</v>
      </c>
      <c r="M9" s="234">
        <v>0</v>
      </c>
      <c r="N9" s="233">
        <v>22</v>
      </c>
      <c r="O9" s="233">
        <v>164</v>
      </c>
      <c r="P9" s="235" t="s">
        <v>86</v>
      </c>
    </row>
    <row r="10" spans="1:16" ht="15" customHeight="1">
      <c r="B10" s="133" t="s">
        <v>450</v>
      </c>
      <c r="C10" s="232">
        <f t="shared" si="1"/>
        <v>6118</v>
      </c>
      <c r="D10" s="233">
        <f t="shared" si="2"/>
        <v>3185</v>
      </c>
      <c r="E10" s="233">
        <v>2072</v>
      </c>
      <c r="F10" s="233">
        <v>730</v>
      </c>
      <c r="G10" s="234">
        <v>0</v>
      </c>
      <c r="H10" s="233">
        <v>23</v>
      </c>
      <c r="I10" s="233">
        <v>360</v>
      </c>
      <c r="J10" s="233">
        <f t="shared" si="3"/>
        <v>2933</v>
      </c>
      <c r="K10" s="233">
        <v>1706</v>
      </c>
      <c r="L10" s="233">
        <v>949</v>
      </c>
      <c r="M10" s="233">
        <v>1</v>
      </c>
      <c r="N10" s="233">
        <v>72</v>
      </c>
      <c r="O10" s="233">
        <v>205</v>
      </c>
      <c r="P10" s="235" t="s">
        <v>88</v>
      </c>
    </row>
    <row r="11" spans="1:16" ht="15" customHeight="1">
      <c r="B11" s="133" t="s">
        <v>451</v>
      </c>
      <c r="C11" s="232">
        <f t="shared" si="1"/>
        <v>5523</v>
      </c>
      <c r="D11" s="233">
        <f t="shared" si="2"/>
        <v>2860</v>
      </c>
      <c r="E11" s="233">
        <v>1261</v>
      </c>
      <c r="F11" s="233">
        <v>1218</v>
      </c>
      <c r="G11" s="233">
        <v>2</v>
      </c>
      <c r="H11" s="233">
        <v>71</v>
      </c>
      <c r="I11" s="233">
        <v>308</v>
      </c>
      <c r="J11" s="233">
        <f t="shared" si="3"/>
        <v>2663</v>
      </c>
      <c r="K11" s="233">
        <v>1009</v>
      </c>
      <c r="L11" s="233">
        <v>1367</v>
      </c>
      <c r="M11" s="233">
        <v>2</v>
      </c>
      <c r="N11" s="233">
        <v>146</v>
      </c>
      <c r="O11" s="233">
        <v>139</v>
      </c>
      <c r="P11" s="235" t="s">
        <v>90</v>
      </c>
    </row>
    <row r="12" spans="1:16" ht="15" customHeight="1">
      <c r="B12" s="133" t="s">
        <v>452</v>
      </c>
      <c r="C12" s="232">
        <f t="shared" si="1"/>
        <v>5733</v>
      </c>
      <c r="D12" s="233">
        <f t="shared" si="2"/>
        <v>2992</v>
      </c>
      <c r="E12" s="233">
        <v>1074</v>
      </c>
      <c r="F12" s="233">
        <v>1490</v>
      </c>
      <c r="G12" s="233">
        <v>3</v>
      </c>
      <c r="H12" s="233">
        <v>104</v>
      </c>
      <c r="I12" s="233">
        <v>321</v>
      </c>
      <c r="J12" s="233">
        <f t="shared" si="3"/>
        <v>2741</v>
      </c>
      <c r="K12" s="233">
        <v>741</v>
      </c>
      <c r="L12" s="233">
        <v>1660</v>
      </c>
      <c r="M12" s="233">
        <v>9</v>
      </c>
      <c r="N12" s="233">
        <v>185</v>
      </c>
      <c r="O12" s="233">
        <v>146</v>
      </c>
      <c r="P12" s="235" t="s">
        <v>92</v>
      </c>
    </row>
    <row r="13" spans="1:16" ht="15" customHeight="1">
      <c r="B13" s="133" t="s">
        <v>453</v>
      </c>
      <c r="C13" s="232">
        <f t="shared" si="1"/>
        <v>7206</v>
      </c>
      <c r="D13" s="233">
        <f t="shared" si="2"/>
        <v>3670</v>
      </c>
      <c r="E13" s="233">
        <v>1230</v>
      </c>
      <c r="F13" s="233">
        <v>1920</v>
      </c>
      <c r="G13" s="233">
        <v>4</v>
      </c>
      <c r="H13" s="233">
        <v>158</v>
      </c>
      <c r="I13" s="233">
        <v>358</v>
      </c>
      <c r="J13" s="233">
        <f t="shared" si="3"/>
        <v>3536</v>
      </c>
      <c r="K13" s="233">
        <v>824</v>
      </c>
      <c r="L13" s="233">
        <v>2167</v>
      </c>
      <c r="M13" s="233">
        <v>16</v>
      </c>
      <c r="N13" s="233">
        <v>310</v>
      </c>
      <c r="O13" s="233">
        <v>219</v>
      </c>
      <c r="P13" s="235" t="s">
        <v>94</v>
      </c>
    </row>
    <row r="14" spans="1:16" ht="15" customHeight="1">
      <c r="A14" s="133" t="s">
        <v>454</v>
      </c>
      <c r="B14" s="133" t="s">
        <v>455</v>
      </c>
      <c r="C14" s="232">
        <f t="shared" si="1"/>
        <v>10630</v>
      </c>
      <c r="D14" s="233">
        <f t="shared" si="2"/>
        <v>5402</v>
      </c>
      <c r="E14" s="233">
        <v>1684</v>
      </c>
      <c r="F14" s="233">
        <v>2797</v>
      </c>
      <c r="G14" s="233">
        <v>12</v>
      </c>
      <c r="H14" s="233">
        <v>308</v>
      </c>
      <c r="I14" s="233">
        <v>601</v>
      </c>
      <c r="J14" s="233">
        <f t="shared" si="3"/>
        <v>5228</v>
      </c>
      <c r="K14" s="233">
        <v>1146</v>
      </c>
      <c r="L14" s="233">
        <v>3087</v>
      </c>
      <c r="M14" s="233">
        <v>56</v>
      </c>
      <c r="N14" s="233">
        <v>610</v>
      </c>
      <c r="O14" s="233">
        <v>329</v>
      </c>
      <c r="P14" s="235" t="s">
        <v>96</v>
      </c>
    </row>
    <row r="15" spans="1:16" ht="15" customHeight="1">
      <c r="B15" s="133" t="s">
        <v>456</v>
      </c>
      <c r="C15" s="232">
        <f t="shared" si="1"/>
        <v>9718</v>
      </c>
      <c r="D15" s="233">
        <f t="shared" si="2"/>
        <v>4987</v>
      </c>
      <c r="E15" s="233">
        <v>1319</v>
      </c>
      <c r="F15" s="233">
        <v>2693</v>
      </c>
      <c r="G15" s="233">
        <v>29</v>
      </c>
      <c r="H15" s="233">
        <v>381</v>
      </c>
      <c r="I15" s="233">
        <v>565</v>
      </c>
      <c r="J15" s="233">
        <f t="shared" si="3"/>
        <v>4731</v>
      </c>
      <c r="K15" s="233">
        <v>855</v>
      </c>
      <c r="L15" s="233">
        <v>2761</v>
      </c>
      <c r="M15" s="233">
        <v>86</v>
      </c>
      <c r="N15" s="233">
        <v>697</v>
      </c>
      <c r="O15" s="233">
        <v>332</v>
      </c>
      <c r="P15" s="235" t="s">
        <v>98</v>
      </c>
    </row>
    <row r="16" spans="1:16" ht="15" customHeight="1">
      <c r="B16" s="133" t="s">
        <v>457</v>
      </c>
      <c r="C16" s="232">
        <f t="shared" si="1"/>
        <v>7779</v>
      </c>
      <c r="D16" s="233">
        <f t="shared" si="2"/>
        <v>3997</v>
      </c>
      <c r="E16" s="233">
        <v>824</v>
      </c>
      <c r="F16" s="233">
        <v>2337</v>
      </c>
      <c r="G16" s="233">
        <v>44</v>
      </c>
      <c r="H16" s="233">
        <v>363</v>
      </c>
      <c r="I16" s="233">
        <v>429</v>
      </c>
      <c r="J16" s="233">
        <f t="shared" si="3"/>
        <v>3782</v>
      </c>
      <c r="K16" s="233">
        <v>527</v>
      </c>
      <c r="L16" s="233">
        <v>2349</v>
      </c>
      <c r="M16" s="233">
        <v>136</v>
      </c>
      <c r="N16" s="233">
        <v>582</v>
      </c>
      <c r="O16" s="233">
        <v>188</v>
      </c>
      <c r="P16" s="235" t="s">
        <v>100</v>
      </c>
    </row>
    <row r="17" spans="1:23" ht="15" customHeight="1">
      <c r="B17" s="133" t="s">
        <v>458</v>
      </c>
      <c r="C17" s="232">
        <f t="shared" si="1"/>
        <v>5891</v>
      </c>
      <c r="D17" s="233">
        <f t="shared" si="2"/>
        <v>3002</v>
      </c>
      <c r="E17" s="233">
        <v>532</v>
      </c>
      <c r="F17" s="233">
        <v>1832</v>
      </c>
      <c r="G17" s="233">
        <v>65</v>
      </c>
      <c r="H17" s="233">
        <v>264</v>
      </c>
      <c r="I17" s="233">
        <v>309</v>
      </c>
      <c r="J17" s="233">
        <f t="shared" si="3"/>
        <v>2889</v>
      </c>
      <c r="K17" s="233">
        <v>274</v>
      </c>
      <c r="L17" s="233">
        <v>1846</v>
      </c>
      <c r="M17" s="233">
        <v>206</v>
      </c>
      <c r="N17" s="233">
        <v>406</v>
      </c>
      <c r="O17" s="233">
        <v>157</v>
      </c>
      <c r="P17" s="235" t="s">
        <v>102</v>
      </c>
    </row>
    <row r="18" spans="1:23" ht="15" customHeight="1">
      <c r="B18" s="133" t="s">
        <v>459</v>
      </c>
      <c r="C18" s="232">
        <f t="shared" si="1"/>
        <v>7093</v>
      </c>
      <c r="D18" s="233">
        <f t="shared" si="2"/>
        <v>3496</v>
      </c>
      <c r="E18" s="233">
        <v>507</v>
      </c>
      <c r="F18" s="233">
        <v>2181</v>
      </c>
      <c r="G18" s="233">
        <v>132</v>
      </c>
      <c r="H18" s="233">
        <v>327</v>
      </c>
      <c r="I18" s="233">
        <v>349</v>
      </c>
      <c r="J18" s="233">
        <f t="shared" si="3"/>
        <v>3597</v>
      </c>
      <c r="K18" s="233">
        <v>204</v>
      </c>
      <c r="L18" s="233">
        <v>2313</v>
      </c>
      <c r="M18" s="233">
        <v>454</v>
      </c>
      <c r="N18" s="233">
        <v>441</v>
      </c>
      <c r="O18" s="233">
        <v>185</v>
      </c>
      <c r="P18" s="235" t="s">
        <v>104</v>
      </c>
    </row>
    <row r="19" spans="1:23" ht="15" customHeight="1">
      <c r="B19" s="133" t="s">
        <v>460</v>
      </c>
      <c r="C19" s="232">
        <f t="shared" si="1"/>
        <v>9371</v>
      </c>
      <c r="D19" s="233">
        <f t="shared" si="2"/>
        <v>4297</v>
      </c>
      <c r="E19" s="233">
        <v>409</v>
      </c>
      <c r="F19" s="233">
        <v>2904</v>
      </c>
      <c r="G19" s="233">
        <v>249</v>
      </c>
      <c r="H19" s="233">
        <v>350</v>
      </c>
      <c r="I19" s="233">
        <v>385</v>
      </c>
      <c r="J19" s="233">
        <f t="shared" si="3"/>
        <v>5074</v>
      </c>
      <c r="K19" s="233">
        <v>225</v>
      </c>
      <c r="L19" s="233">
        <v>2937</v>
      </c>
      <c r="M19" s="233">
        <v>1034</v>
      </c>
      <c r="N19" s="233">
        <v>569</v>
      </c>
      <c r="O19" s="233">
        <v>309</v>
      </c>
      <c r="P19" s="235" t="s">
        <v>106</v>
      </c>
    </row>
    <row r="20" spans="1:23" ht="15" customHeight="1">
      <c r="B20" s="133" t="s">
        <v>461</v>
      </c>
      <c r="C20" s="232">
        <f t="shared" si="1"/>
        <v>8436</v>
      </c>
      <c r="D20" s="233">
        <f t="shared" si="2"/>
        <v>3581</v>
      </c>
      <c r="E20" s="233">
        <v>168</v>
      </c>
      <c r="F20" s="233">
        <v>2553</v>
      </c>
      <c r="G20" s="233">
        <v>341</v>
      </c>
      <c r="H20" s="233">
        <v>205</v>
      </c>
      <c r="I20" s="233">
        <v>314</v>
      </c>
      <c r="J20" s="233">
        <f t="shared" si="3"/>
        <v>4855</v>
      </c>
      <c r="K20" s="233">
        <v>149</v>
      </c>
      <c r="L20" s="233">
        <v>2377</v>
      </c>
      <c r="M20" s="233">
        <v>1545</v>
      </c>
      <c r="N20" s="233">
        <v>375</v>
      </c>
      <c r="O20" s="233">
        <v>409</v>
      </c>
      <c r="P20" s="235" t="s">
        <v>108</v>
      </c>
    </row>
    <row r="21" spans="1:23" ht="15" customHeight="1">
      <c r="B21" s="133" t="s">
        <v>462</v>
      </c>
      <c r="C21" s="232">
        <f t="shared" si="1"/>
        <v>6155</v>
      </c>
      <c r="D21" s="233">
        <f t="shared" si="2"/>
        <v>2555</v>
      </c>
      <c r="E21" s="233">
        <v>57</v>
      </c>
      <c r="F21" s="233">
        <v>1824</v>
      </c>
      <c r="G21" s="233">
        <v>356</v>
      </c>
      <c r="H21" s="233">
        <v>105</v>
      </c>
      <c r="I21" s="233">
        <v>213</v>
      </c>
      <c r="J21" s="233">
        <f t="shared" si="3"/>
        <v>3600</v>
      </c>
      <c r="K21" s="233">
        <v>120</v>
      </c>
      <c r="L21" s="233">
        <v>1283</v>
      </c>
      <c r="M21" s="233">
        <v>1575</v>
      </c>
      <c r="N21" s="233">
        <v>222</v>
      </c>
      <c r="O21" s="233">
        <v>400</v>
      </c>
      <c r="P21" s="235" t="s">
        <v>110</v>
      </c>
    </row>
    <row r="22" spans="1:23" s="150" customFormat="1" ht="15" customHeight="1">
      <c r="B22" s="150" t="s">
        <v>463</v>
      </c>
      <c r="C22" s="232">
        <f t="shared" si="1"/>
        <v>3199</v>
      </c>
      <c r="D22" s="233">
        <f t="shared" si="2"/>
        <v>1217</v>
      </c>
      <c r="E22" s="233">
        <v>17</v>
      </c>
      <c r="F22" s="233">
        <v>820</v>
      </c>
      <c r="G22" s="233">
        <v>243</v>
      </c>
      <c r="H22" s="233">
        <v>31</v>
      </c>
      <c r="I22" s="233">
        <v>106</v>
      </c>
      <c r="J22" s="233">
        <f t="shared" si="3"/>
        <v>1982</v>
      </c>
      <c r="K22" s="233">
        <v>82</v>
      </c>
      <c r="L22" s="233">
        <v>396</v>
      </c>
      <c r="M22" s="233">
        <v>1101</v>
      </c>
      <c r="N22" s="233">
        <v>99</v>
      </c>
      <c r="O22" s="233">
        <v>304</v>
      </c>
      <c r="P22" s="235" t="s">
        <v>112</v>
      </c>
      <c r="Q22" s="41"/>
      <c r="R22" s="41"/>
      <c r="S22" s="41"/>
      <c r="T22" s="41"/>
      <c r="U22" s="41"/>
      <c r="V22" s="41"/>
      <c r="W22" s="41"/>
    </row>
    <row r="23" spans="1:23" s="150" customFormat="1" ht="15" customHeight="1">
      <c r="B23" s="150" t="s">
        <v>464</v>
      </c>
      <c r="C23" s="232">
        <f t="shared" si="1"/>
        <v>1059</v>
      </c>
      <c r="D23" s="233">
        <f t="shared" si="2"/>
        <v>318</v>
      </c>
      <c r="E23" s="233">
        <v>3</v>
      </c>
      <c r="F23" s="233">
        <v>175</v>
      </c>
      <c r="G23" s="233">
        <v>102</v>
      </c>
      <c r="H23" s="233">
        <v>9</v>
      </c>
      <c r="I23" s="233">
        <v>29</v>
      </c>
      <c r="J23" s="233">
        <f t="shared" si="3"/>
        <v>741</v>
      </c>
      <c r="K23" s="233">
        <v>35</v>
      </c>
      <c r="L23" s="233">
        <v>67</v>
      </c>
      <c r="M23" s="233">
        <v>490</v>
      </c>
      <c r="N23" s="233">
        <v>26</v>
      </c>
      <c r="O23" s="233">
        <v>123</v>
      </c>
      <c r="P23" s="235" t="s">
        <v>114</v>
      </c>
      <c r="Q23" s="41"/>
      <c r="R23" s="41"/>
      <c r="S23" s="41"/>
      <c r="T23" s="41"/>
      <c r="U23" s="41"/>
      <c r="V23" s="41"/>
      <c r="W23" s="41"/>
    </row>
    <row r="24" spans="1:23" s="150" customFormat="1" ht="15" customHeight="1">
      <c r="B24" s="150" t="s">
        <v>465</v>
      </c>
      <c r="C24" s="232">
        <f t="shared" si="1"/>
        <v>215</v>
      </c>
      <c r="D24" s="233">
        <f t="shared" si="2"/>
        <v>35</v>
      </c>
      <c r="E24" s="233">
        <v>1</v>
      </c>
      <c r="F24" s="233">
        <v>13</v>
      </c>
      <c r="G24" s="233">
        <v>16</v>
      </c>
      <c r="H24" s="234">
        <v>0</v>
      </c>
      <c r="I24" s="233">
        <v>5</v>
      </c>
      <c r="J24" s="233">
        <f t="shared" si="3"/>
        <v>180</v>
      </c>
      <c r="K24" s="233">
        <v>14</v>
      </c>
      <c r="L24" s="233">
        <v>3</v>
      </c>
      <c r="M24" s="233">
        <v>119</v>
      </c>
      <c r="N24" s="233">
        <v>7</v>
      </c>
      <c r="O24" s="233">
        <v>37</v>
      </c>
      <c r="P24" s="235" t="s">
        <v>116</v>
      </c>
      <c r="Q24" s="41"/>
      <c r="R24" s="41"/>
      <c r="S24" s="41"/>
      <c r="T24" s="41"/>
      <c r="U24" s="41"/>
      <c r="V24" s="41"/>
      <c r="W24" s="41"/>
    </row>
    <row r="25" spans="1:23" s="150" customFormat="1" ht="15" customHeight="1">
      <c r="B25" s="150" t="s">
        <v>151</v>
      </c>
      <c r="C25" s="232">
        <f t="shared" si="1"/>
        <v>45</v>
      </c>
      <c r="D25" s="233">
        <f t="shared" si="2"/>
        <v>9</v>
      </c>
      <c r="E25" s="233">
        <v>1</v>
      </c>
      <c r="F25" s="234">
        <v>0</v>
      </c>
      <c r="G25" s="233">
        <v>6</v>
      </c>
      <c r="H25" s="234">
        <v>0</v>
      </c>
      <c r="I25" s="233">
        <v>2</v>
      </c>
      <c r="J25" s="233">
        <f t="shared" si="3"/>
        <v>36</v>
      </c>
      <c r="K25" s="233">
        <v>1</v>
      </c>
      <c r="L25" s="234">
        <v>0</v>
      </c>
      <c r="M25" s="233">
        <v>24</v>
      </c>
      <c r="N25" s="234">
        <v>0</v>
      </c>
      <c r="O25" s="233">
        <v>11</v>
      </c>
      <c r="P25" s="235" t="s">
        <v>151</v>
      </c>
      <c r="Q25" s="41"/>
      <c r="R25" s="41"/>
      <c r="S25" s="41"/>
      <c r="T25" s="41"/>
      <c r="U25" s="41"/>
      <c r="V25" s="41"/>
      <c r="W25" s="41"/>
    </row>
    <row r="26" spans="1:23" ht="15" customHeight="1" thickBot="1">
      <c r="A26" s="162"/>
      <c r="B26" s="162" t="s">
        <v>466</v>
      </c>
      <c r="C26" s="236">
        <v>53.4</v>
      </c>
      <c r="D26" s="237">
        <v>51.9</v>
      </c>
      <c r="E26" s="237">
        <v>36.700000000000003</v>
      </c>
      <c r="F26" s="237">
        <v>59.1</v>
      </c>
      <c r="G26" s="237">
        <v>77.8</v>
      </c>
      <c r="H26" s="237">
        <v>59.5</v>
      </c>
      <c r="I26" s="237">
        <v>53</v>
      </c>
      <c r="J26" s="237">
        <v>54.8</v>
      </c>
      <c r="K26" s="237">
        <v>34.6</v>
      </c>
      <c r="L26" s="237">
        <v>57</v>
      </c>
      <c r="M26" s="237">
        <v>78.8</v>
      </c>
      <c r="N26" s="237">
        <v>59.1</v>
      </c>
      <c r="O26" s="237">
        <v>61.1</v>
      </c>
      <c r="P26" s="238" t="s">
        <v>466</v>
      </c>
    </row>
    <row r="27" spans="1:23" ht="5.45" customHeight="1">
      <c r="A27" s="150"/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</row>
    <row r="28" spans="1:23">
      <c r="A28" s="133" t="s">
        <v>170</v>
      </c>
    </row>
    <row r="35" spans="13:13">
      <c r="M35" s="150"/>
    </row>
  </sheetData>
  <mergeCells count="6">
    <mergeCell ref="P5:P6"/>
    <mergeCell ref="A7:B7"/>
    <mergeCell ref="A5:B6"/>
    <mergeCell ref="C5:C6"/>
    <mergeCell ref="D5:I5"/>
    <mergeCell ref="J5:O5"/>
  </mergeCells>
  <phoneticPr fontId="2"/>
  <pageMargins left="0.78740157480314965" right="0.39370078740157483" top="0.78740157480314965" bottom="0.59055118110236227" header="0.51181102362204722" footer="0.51181102362204722"/>
  <pageSetup paperSize="9" scale="49" firstPageNumber="23" orientation="portrait" useFirstPageNumber="1" r:id="rId1"/>
  <headerFooter alignWithMargins="0">
    <evenHeader>&amp;L&amp;P　〔3〕国勢調査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26"/>
  <sheetViews>
    <sheetView view="pageBreakPreview" zoomScaleNormal="100" zoomScaleSheetLayoutView="100" workbookViewId="0">
      <selection activeCell="N28" sqref="N28"/>
    </sheetView>
  </sheetViews>
  <sheetFormatPr defaultRowHeight="12"/>
  <cols>
    <col min="1" max="1" width="12.625" style="133" customWidth="1"/>
    <col min="2" max="10" width="7.5" style="133" customWidth="1"/>
    <col min="11" max="13" width="7" style="133" customWidth="1"/>
    <col min="14" max="19" width="7.25" style="133" customWidth="1"/>
    <col min="20" max="23" width="6.5" style="133" customWidth="1"/>
    <col min="24" max="24" width="7.25" style="133" customWidth="1"/>
    <col min="25" max="25" width="2.25" style="133" customWidth="1"/>
    <col min="26" max="16384" width="9" style="133"/>
  </cols>
  <sheetData>
    <row r="1" spans="1:23" ht="24" customHeight="1">
      <c r="A1" s="848" t="s">
        <v>467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</row>
    <row r="2" spans="1:23" ht="7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3">
      <c r="A3" s="852" t="s">
        <v>749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242"/>
    </row>
    <row r="4" spans="1:23" ht="7.5" customHeight="1" thickBot="1"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4"/>
    </row>
    <row r="5" spans="1:23" s="136" customFormat="1" ht="16.5" customHeight="1">
      <c r="A5" s="849" t="s">
        <v>468</v>
      </c>
      <c r="B5" s="846" t="s">
        <v>469</v>
      </c>
      <c r="C5" s="839"/>
      <c r="D5" s="839"/>
      <c r="E5" s="839"/>
      <c r="F5" s="839"/>
      <c r="G5" s="839"/>
      <c r="H5" s="839"/>
      <c r="I5" s="839"/>
      <c r="J5" s="839"/>
      <c r="K5" s="844" t="s">
        <v>469</v>
      </c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6" t="s">
        <v>470</v>
      </c>
    </row>
    <row r="6" spans="1:23" s="136" customFormat="1" ht="16.5" customHeight="1">
      <c r="A6" s="850"/>
      <c r="B6" s="854" t="s">
        <v>471</v>
      </c>
      <c r="C6" s="855"/>
      <c r="D6" s="856"/>
      <c r="E6" s="854" t="s">
        <v>472</v>
      </c>
      <c r="F6" s="855"/>
      <c r="G6" s="856"/>
      <c r="H6" s="854" t="s">
        <v>473</v>
      </c>
      <c r="I6" s="855"/>
      <c r="J6" s="856"/>
      <c r="K6" s="854" t="s">
        <v>474</v>
      </c>
      <c r="L6" s="855"/>
      <c r="M6" s="856"/>
      <c r="N6" s="854" t="s">
        <v>475</v>
      </c>
      <c r="O6" s="855"/>
      <c r="P6" s="856"/>
      <c r="Q6" s="854" t="s">
        <v>476</v>
      </c>
      <c r="R6" s="855"/>
      <c r="S6" s="856"/>
      <c r="T6" s="854" t="s">
        <v>477</v>
      </c>
      <c r="U6" s="855"/>
      <c r="V6" s="855"/>
      <c r="W6" s="853"/>
    </row>
    <row r="7" spans="1:23" s="136" customFormat="1" ht="16.5" customHeight="1">
      <c r="A7" s="851"/>
      <c r="B7" s="225" t="s">
        <v>6</v>
      </c>
      <c r="C7" s="225" t="s">
        <v>7</v>
      </c>
      <c r="D7" s="225" t="s">
        <v>8</v>
      </c>
      <c r="E7" s="225" t="s">
        <v>6</v>
      </c>
      <c r="F7" s="225" t="s">
        <v>7</v>
      </c>
      <c r="G7" s="225" t="s">
        <v>8</v>
      </c>
      <c r="H7" s="225" t="s">
        <v>6</v>
      </c>
      <c r="I7" s="225" t="s">
        <v>7</v>
      </c>
      <c r="J7" s="225" t="s">
        <v>8</v>
      </c>
      <c r="K7" s="225" t="s">
        <v>6</v>
      </c>
      <c r="L7" s="225" t="s">
        <v>7</v>
      </c>
      <c r="M7" s="225" t="s">
        <v>8</v>
      </c>
      <c r="N7" s="225" t="s">
        <v>6</v>
      </c>
      <c r="O7" s="225" t="s">
        <v>7</v>
      </c>
      <c r="P7" s="225" t="s">
        <v>8</v>
      </c>
      <c r="Q7" s="225" t="s">
        <v>6</v>
      </c>
      <c r="R7" s="225" t="s">
        <v>7</v>
      </c>
      <c r="S7" s="225" t="s">
        <v>8</v>
      </c>
      <c r="T7" s="225" t="s">
        <v>6</v>
      </c>
      <c r="U7" s="225" t="s">
        <v>7</v>
      </c>
      <c r="V7" s="245" t="s">
        <v>8</v>
      </c>
      <c r="W7" s="847"/>
    </row>
    <row r="8" spans="1:23" ht="16.5" customHeight="1">
      <c r="A8" s="136" t="s">
        <v>478</v>
      </c>
      <c r="B8" s="246">
        <v>1078</v>
      </c>
      <c r="C8" s="247">
        <v>544</v>
      </c>
      <c r="D8" s="247">
        <v>534</v>
      </c>
      <c r="E8" s="247">
        <v>830</v>
      </c>
      <c r="F8" s="247">
        <v>408</v>
      </c>
      <c r="G8" s="247">
        <v>422</v>
      </c>
      <c r="H8" s="247">
        <v>43</v>
      </c>
      <c r="I8" s="247">
        <v>9</v>
      </c>
      <c r="J8" s="247">
        <v>34</v>
      </c>
      <c r="K8" s="247">
        <v>12</v>
      </c>
      <c r="L8" s="247">
        <v>1</v>
      </c>
      <c r="M8" s="247">
        <v>11</v>
      </c>
      <c r="N8" s="248" t="s">
        <v>479</v>
      </c>
      <c r="O8" s="248" t="s">
        <v>480</v>
      </c>
      <c r="P8" s="248" t="s">
        <v>480</v>
      </c>
      <c r="Q8" s="248" t="s">
        <v>480</v>
      </c>
      <c r="R8" s="248" t="s">
        <v>480</v>
      </c>
      <c r="S8" s="248" t="s">
        <v>480</v>
      </c>
      <c r="T8" s="248" t="s">
        <v>480</v>
      </c>
      <c r="U8" s="248" t="s">
        <v>480</v>
      </c>
      <c r="V8" s="248" t="s">
        <v>480</v>
      </c>
      <c r="W8" s="249" t="s">
        <v>36</v>
      </c>
    </row>
    <row r="9" spans="1:23" ht="16.5" customHeight="1">
      <c r="A9" s="250" t="s">
        <v>481</v>
      </c>
      <c r="B9" s="251">
        <v>948</v>
      </c>
      <c r="C9" s="247">
        <v>464</v>
      </c>
      <c r="D9" s="247">
        <v>484</v>
      </c>
      <c r="E9" s="247">
        <v>995</v>
      </c>
      <c r="F9" s="247">
        <v>469</v>
      </c>
      <c r="G9" s="247">
        <v>526</v>
      </c>
      <c r="H9" s="247">
        <v>85</v>
      </c>
      <c r="I9" s="247">
        <v>27</v>
      </c>
      <c r="J9" s="247">
        <v>58</v>
      </c>
      <c r="K9" s="247">
        <v>13</v>
      </c>
      <c r="L9" s="247">
        <v>2</v>
      </c>
      <c r="M9" s="247">
        <v>11</v>
      </c>
      <c r="N9" s="247">
        <v>28</v>
      </c>
      <c r="O9" s="247">
        <v>23</v>
      </c>
      <c r="P9" s="247">
        <v>5</v>
      </c>
      <c r="Q9" s="247">
        <v>32</v>
      </c>
      <c r="R9" s="247">
        <v>22</v>
      </c>
      <c r="S9" s="247">
        <v>10</v>
      </c>
      <c r="T9" s="248" t="s">
        <v>480</v>
      </c>
      <c r="U9" s="248" t="s">
        <v>480</v>
      </c>
      <c r="V9" s="248" t="s">
        <v>480</v>
      </c>
      <c r="W9" s="252" t="s">
        <v>482</v>
      </c>
    </row>
    <row r="10" spans="1:23" s="150" customFormat="1" ht="16.5" customHeight="1">
      <c r="A10" s="253" t="s">
        <v>483</v>
      </c>
      <c r="B10" s="251">
        <v>886</v>
      </c>
      <c r="C10" s="247">
        <v>429</v>
      </c>
      <c r="D10" s="247">
        <v>457</v>
      </c>
      <c r="E10" s="247">
        <v>1173</v>
      </c>
      <c r="F10" s="247">
        <v>542</v>
      </c>
      <c r="G10" s="247">
        <v>631</v>
      </c>
      <c r="H10" s="247">
        <v>142</v>
      </c>
      <c r="I10" s="247">
        <v>53</v>
      </c>
      <c r="J10" s="247">
        <v>89</v>
      </c>
      <c r="K10" s="247">
        <v>23</v>
      </c>
      <c r="L10" s="247">
        <v>8</v>
      </c>
      <c r="M10" s="247">
        <v>15</v>
      </c>
      <c r="N10" s="247">
        <v>6</v>
      </c>
      <c r="O10" s="247">
        <v>4</v>
      </c>
      <c r="P10" s="247">
        <v>2</v>
      </c>
      <c r="Q10" s="247">
        <v>64</v>
      </c>
      <c r="R10" s="247">
        <v>26</v>
      </c>
      <c r="S10" s="247">
        <v>38</v>
      </c>
      <c r="T10" s="248" t="s">
        <v>480</v>
      </c>
      <c r="U10" s="248" t="s">
        <v>480</v>
      </c>
      <c r="V10" s="248" t="s">
        <v>480</v>
      </c>
      <c r="W10" s="252" t="s">
        <v>484</v>
      </c>
    </row>
    <row r="11" spans="1:23" s="254" customFormat="1" ht="16.5" customHeight="1">
      <c r="A11" s="253" t="s">
        <v>485</v>
      </c>
      <c r="B11" s="251">
        <v>663</v>
      </c>
      <c r="C11" s="247">
        <v>303</v>
      </c>
      <c r="D11" s="247">
        <v>360</v>
      </c>
      <c r="E11" s="247">
        <v>1070</v>
      </c>
      <c r="F11" s="247">
        <v>477</v>
      </c>
      <c r="G11" s="247">
        <v>593</v>
      </c>
      <c r="H11" s="247">
        <v>109</v>
      </c>
      <c r="I11" s="247">
        <v>48</v>
      </c>
      <c r="J11" s="247">
        <v>61</v>
      </c>
      <c r="K11" s="247">
        <v>14</v>
      </c>
      <c r="L11" s="247">
        <v>1</v>
      </c>
      <c r="M11" s="247">
        <v>13</v>
      </c>
      <c r="N11" s="247">
        <v>16</v>
      </c>
      <c r="O11" s="247">
        <v>10</v>
      </c>
      <c r="P11" s="247">
        <v>6</v>
      </c>
      <c r="Q11" s="247">
        <v>118</v>
      </c>
      <c r="R11" s="247">
        <v>65</v>
      </c>
      <c r="S11" s="247">
        <v>53</v>
      </c>
      <c r="T11" s="247">
        <v>1</v>
      </c>
      <c r="U11" s="247">
        <v>1</v>
      </c>
      <c r="V11" s="161">
        <v>0</v>
      </c>
      <c r="W11" s="252" t="s">
        <v>486</v>
      </c>
    </row>
    <row r="12" spans="1:23" s="254" customFormat="1" ht="16.5" customHeight="1" thickBot="1">
      <c r="A12" s="255" t="s">
        <v>68</v>
      </c>
      <c r="B12" s="256">
        <v>615</v>
      </c>
      <c r="C12" s="257">
        <v>278</v>
      </c>
      <c r="D12" s="257">
        <v>337</v>
      </c>
      <c r="E12" s="257">
        <v>1232</v>
      </c>
      <c r="F12" s="257">
        <v>571</v>
      </c>
      <c r="G12" s="257">
        <v>661</v>
      </c>
      <c r="H12" s="257">
        <v>155</v>
      </c>
      <c r="I12" s="257">
        <v>73</v>
      </c>
      <c r="J12" s="257">
        <v>82</v>
      </c>
      <c r="K12" s="257">
        <v>18</v>
      </c>
      <c r="L12" s="257">
        <v>2</v>
      </c>
      <c r="M12" s="257">
        <v>16</v>
      </c>
      <c r="N12" s="257">
        <v>53</v>
      </c>
      <c r="O12" s="257">
        <v>32</v>
      </c>
      <c r="P12" s="257">
        <v>21</v>
      </c>
      <c r="Q12" s="257">
        <v>477</v>
      </c>
      <c r="R12" s="257">
        <v>321</v>
      </c>
      <c r="S12" s="257">
        <v>156</v>
      </c>
      <c r="T12" s="257">
        <v>6</v>
      </c>
      <c r="U12" s="257">
        <v>6</v>
      </c>
      <c r="V12" s="258">
        <v>0</v>
      </c>
      <c r="W12" s="259" t="s">
        <v>56</v>
      </c>
    </row>
    <row r="13" spans="1:23" ht="11.25" customHeight="1" thickBot="1">
      <c r="H13" s="260"/>
    </row>
    <row r="14" spans="1:23" s="136" customFormat="1" ht="15.75" customHeight="1">
      <c r="A14" s="849" t="s">
        <v>468</v>
      </c>
      <c r="B14" s="843" t="s">
        <v>487</v>
      </c>
      <c r="C14" s="844"/>
      <c r="D14" s="845"/>
      <c r="E14" s="843" t="s">
        <v>488</v>
      </c>
      <c r="F14" s="844"/>
      <c r="G14" s="844"/>
      <c r="H14" s="844"/>
      <c r="I14" s="844"/>
      <c r="J14" s="845"/>
      <c r="K14" s="843" t="s">
        <v>489</v>
      </c>
      <c r="L14" s="844"/>
      <c r="M14" s="844"/>
      <c r="N14" s="844"/>
      <c r="O14" s="844"/>
      <c r="P14" s="845"/>
      <c r="Q14" s="846" t="s">
        <v>490</v>
      </c>
      <c r="R14" s="839"/>
      <c r="S14" s="849"/>
      <c r="T14" s="846" t="s">
        <v>491</v>
      </c>
      <c r="U14" s="839"/>
      <c r="V14" s="849"/>
      <c r="W14" s="846" t="s">
        <v>470</v>
      </c>
    </row>
    <row r="15" spans="1:23" s="136" customFormat="1" ht="15.75" customHeight="1">
      <c r="A15" s="850"/>
      <c r="B15" s="854" t="s">
        <v>492</v>
      </c>
      <c r="C15" s="855"/>
      <c r="D15" s="856"/>
      <c r="E15" s="854" t="s">
        <v>493</v>
      </c>
      <c r="F15" s="855"/>
      <c r="G15" s="856"/>
      <c r="H15" s="854" t="s">
        <v>494</v>
      </c>
      <c r="I15" s="855"/>
      <c r="J15" s="856"/>
      <c r="K15" s="854" t="s">
        <v>495</v>
      </c>
      <c r="L15" s="855"/>
      <c r="M15" s="856"/>
      <c r="N15" s="854" t="s">
        <v>496</v>
      </c>
      <c r="O15" s="855"/>
      <c r="P15" s="856"/>
      <c r="Q15" s="847"/>
      <c r="R15" s="840"/>
      <c r="S15" s="851"/>
      <c r="T15" s="847"/>
      <c r="U15" s="840"/>
      <c r="V15" s="851"/>
      <c r="W15" s="853"/>
    </row>
    <row r="16" spans="1:23" s="136" customFormat="1" ht="15.75" customHeight="1">
      <c r="A16" s="851"/>
      <c r="B16" s="225" t="s">
        <v>6</v>
      </c>
      <c r="C16" s="225" t="s">
        <v>7</v>
      </c>
      <c r="D16" s="225" t="s">
        <v>8</v>
      </c>
      <c r="E16" s="225" t="s">
        <v>6</v>
      </c>
      <c r="F16" s="225" t="s">
        <v>7</v>
      </c>
      <c r="G16" s="225" t="s">
        <v>8</v>
      </c>
      <c r="H16" s="225" t="s">
        <v>6</v>
      </c>
      <c r="I16" s="225" t="s">
        <v>7</v>
      </c>
      <c r="J16" s="225" t="s">
        <v>8</v>
      </c>
      <c r="K16" s="225" t="s">
        <v>6</v>
      </c>
      <c r="L16" s="225" t="s">
        <v>7</v>
      </c>
      <c r="M16" s="225" t="s">
        <v>8</v>
      </c>
      <c r="N16" s="225" t="s">
        <v>6</v>
      </c>
      <c r="O16" s="225" t="s">
        <v>7</v>
      </c>
      <c r="P16" s="225" t="s">
        <v>8</v>
      </c>
      <c r="Q16" s="225" t="s">
        <v>6</v>
      </c>
      <c r="R16" s="225" t="s">
        <v>7</v>
      </c>
      <c r="S16" s="225" t="s">
        <v>8</v>
      </c>
      <c r="T16" s="225" t="s">
        <v>6</v>
      </c>
      <c r="U16" s="225" t="s">
        <v>7</v>
      </c>
      <c r="V16" s="245" t="s">
        <v>8</v>
      </c>
      <c r="W16" s="847"/>
    </row>
    <row r="17" spans="1:23" ht="15.75" customHeight="1">
      <c r="A17" s="136" t="s">
        <v>497</v>
      </c>
      <c r="B17" s="261" t="s">
        <v>480</v>
      </c>
      <c r="C17" s="262" t="s">
        <v>480</v>
      </c>
      <c r="D17" s="262" t="s">
        <v>480</v>
      </c>
      <c r="E17" s="263">
        <v>5</v>
      </c>
      <c r="F17" s="247">
        <v>3</v>
      </c>
      <c r="G17" s="247">
        <v>2</v>
      </c>
      <c r="H17" s="247">
        <v>20</v>
      </c>
      <c r="I17" s="247">
        <v>17</v>
      </c>
      <c r="J17" s="247">
        <v>3</v>
      </c>
      <c r="K17" s="247">
        <v>21</v>
      </c>
      <c r="L17" s="247">
        <v>9</v>
      </c>
      <c r="M17" s="247">
        <v>12</v>
      </c>
      <c r="N17" s="247">
        <v>6</v>
      </c>
      <c r="O17" s="247">
        <v>3</v>
      </c>
      <c r="P17" s="247">
        <v>3</v>
      </c>
      <c r="Q17" s="247">
        <v>63</v>
      </c>
      <c r="R17" s="247">
        <v>42</v>
      </c>
      <c r="S17" s="247">
        <v>21</v>
      </c>
      <c r="T17" s="247">
        <f>+Q17+N17+K17+H17+E17+K8+H8+E8+B8</f>
        <v>2078</v>
      </c>
      <c r="U17" s="247">
        <f>+R17+O17+L17+I17+F17+L8+I8+F8+C8</f>
        <v>1036</v>
      </c>
      <c r="V17" s="247">
        <f>+S17+P17+M17+J17+G17+M8+J8+G8+D8</f>
        <v>1042</v>
      </c>
      <c r="W17" s="249" t="s">
        <v>36</v>
      </c>
    </row>
    <row r="18" spans="1:23" ht="15.75" customHeight="1">
      <c r="A18" s="250" t="s">
        <v>481</v>
      </c>
      <c r="B18" s="264" t="s">
        <v>480</v>
      </c>
      <c r="C18" s="265" t="s">
        <v>480</v>
      </c>
      <c r="D18" s="265" t="s">
        <v>480</v>
      </c>
      <c r="E18" s="247">
        <v>6</v>
      </c>
      <c r="F18" s="247">
        <v>4</v>
      </c>
      <c r="G18" s="247">
        <v>2</v>
      </c>
      <c r="H18" s="247">
        <v>18</v>
      </c>
      <c r="I18" s="247">
        <v>12</v>
      </c>
      <c r="J18" s="247">
        <v>6</v>
      </c>
      <c r="K18" s="247">
        <v>21</v>
      </c>
      <c r="L18" s="247">
        <v>11</v>
      </c>
      <c r="M18" s="247">
        <v>10</v>
      </c>
      <c r="N18" s="247">
        <v>2</v>
      </c>
      <c r="O18" s="247">
        <v>1</v>
      </c>
      <c r="P18" s="247">
        <v>1</v>
      </c>
      <c r="Q18" s="247">
        <v>307</v>
      </c>
      <c r="R18" s="247">
        <v>203</v>
      </c>
      <c r="S18" s="247">
        <v>104</v>
      </c>
      <c r="T18" s="247">
        <f>+N9+Q9+Q18+N18+K18+H18+E18+K9+H9+E9+B9</f>
        <v>2455</v>
      </c>
      <c r="U18" s="247">
        <f t="shared" ref="U18:V19" si="0">+O9+R9+R18+O18+L18+I18+F18+L9+I9+F9+C9</f>
        <v>1238</v>
      </c>
      <c r="V18" s="247">
        <f t="shared" si="0"/>
        <v>1217</v>
      </c>
      <c r="W18" s="252" t="s">
        <v>482</v>
      </c>
    </row>
    <row r="19" spans="1:23" s="150" customFormat="1" ht="15.75" customHeight="1">
      <c r="A19" s="253" t="s">
        <v>483</v>
      </c>
      <c r="B19" s="264" t="s">
        <v>480</v>
      </c>
      <c r="C19" s="265" t="s">
        <v>480</v>
      </c>
      <c r="D19" s="265" t="s">
        <v>480</v>
      </c>
      <c r="E19" s="247">
        <v>6</v>
      </c>
      <c r="F19" s="247">
        <v>5</v>
      </c>
      <c r="G19" s="247">
        <v>1</v>
      </c>
      <c r="H19" s="247">
        <v>23</v>
      </c>
      <c r="I19" s="247">
        <v>17</v>
      </c>
      <c r="J19" s="247">
        <v>6</v>
      </c>
      <c r="K19" s="247">
        <v>15</v>
      </c>
      <c r="L19" s="247">
        <v>6</v>
      </c>
      <c r="M19" s="247">
        <v>9</v>
      </c>
      <c r="N19" s="247">
        <v>4</v>
      </c>
      <c r="O19" s="247">
        <v>3</v>
      </c>
      <c r="P19" s="247">
        <v>1</v>
      </c>
      <c r="Q19" s="247">
        <v>234</v>
      </c>
      <c r="R19" s="247">
        <v>127</v>
      </c>
      <c r="S19" s="247">
        <v>107</v>
      </c>
      <c r="T19" s="247">
        <f>+N10+Q10+Q19+N19+K19+H19+E19+K10+H10+E10+B10</f>
        <v>2576</v>
      </c>
      <c r="U19" s="247">
        <f t="shared" si="0"/>
        <v>1220</v>
      </c>
      <c r="V19" s="247">
        <f t="shared" si="0"/>
        <v>1356</v>
      </c>
      <c r="W19" s="252" t="s">
        <v>484</v>
      </c>
    </row>
    <row r="20" spans="1:23" s="254" customFormat="1" ht="15.75" customHeight="1">
      <c r="A20" s="253" t="s">
        <v>485</v>
      </c>
      <c r="B20" s="264" t="s">
        <v>480</v>
      </c>
      <c r="C20" s="265" t="s">
        <v>480</v>
      </c>
      <c r="D20" s="265" t="s">
        <v>480</v>
      </c>
      <c r="E20" s="247">
        <v>2</v>
      </c>
      <c r="F20" s="247">
        <v>2</v>
      </c>
      <c r="G20" s="161">
        <v>0</v>
      </c>
      <c r="H20" s="247">
        <v>12</v>
      </c>
      <c r="I20" s="247">
        <v>10</v>
      </c>
      <c r="J20" s="247">
        <v>2</v>
      </c>
      <c r="K20" s="247">
        <v>11</v>
      </c>
      <c r="L20" s="247">
        <v>4</v>
      </c>
      <c r="M20" s="247">
        <v>7</v>
      </c>
      <c r="N20" s="247">
        <v>3</v>
      </c>
      <c r="O20" s="247">
        <v>2</v>
      </c>
      <c r="P20" s="247">
        <v>1</v>
      </c>
      <c r="Q20" s="247">
        <v>228</v>
      </c>
      <c r="R20" s="247">
        <v>120</v>
      </c>
      <c r="S20" s="247">
        <v>108</v>
      </c>
      <c r="T20" s="247">
        <f>+N11+Q11+T11+Q20+N20+K20+H20+E20+K11+H11+E11+B11</f>
        <v>2247</v>
      </c>
      <c r="U20" s="247">
        <f>+O11+R11+U11+R20+O20+L20+I20+F20+L11+I11+F11+C11</f>
        <v>1043</v>
      </c>
      <c r="V20" s="247">
        <f t="shared" ref="V20" si="1">+P11+S11+V11+S20+P20+M20+J20+G20+M11+J11+G11+D11</f>
        <v>1204</v>
      </c>
      <c r="W20" s="252" t="s">
        <v>486</v>
      </c>
    </row>
    <row r="21" spans="1:23" s="254" customFormat="1" ht="15.75" customHeight="1" thickBot="1">
      <c r="A21" s="255" t="s">
        <v>498</v>
      </c>
      <c r="B21" s="266">
        <v>29</v>
      </c>
      <c r="C21" s="267">
        <v>17</v>
      </c>
      <c r="D21" s="267">
        <v>12</v>
      </c>
      <c r="E21" s="257">
        <v>4</v>
      </c>
      <c r="F21" s="257">
        <v>3</v>
      </c>
      <c r="G21" s="257">
        <v>1</v>
      </c>
      <c r="H21" s="257">
        <v>11</v>
      </c>
      <c r="I21" s="257">
        <v>9</v>
      </c>
      <c r="J21" s="257">
        <v>2</v>
      </c>
      <c r="K21" s="257">
        <v>13</v>
      </c>
      <c r="L21" s="257">
        <v>4</v>
      </c>
      <c r="M21" s="257">
        <v>9</v>
      </c>
      <c r="N21" s="257">
        <v>2</v>
      </c>
      <c r="O21" s="257">
        <v>1</v>
      </c>
      <c r="P21" s="257">
        <v>1</v>
      </c>
      <c r="Q21" s="257">
        <v>218</v>
      </c>
      <c r="R21" s="257">
        <v>125</v>
      </c>
      <c r="S21" s="257">
        <v>93</v>
      </c>
      <c r="T21" s="257">
        <f>+B21+N12+Q12+T12+Q21+N21+K21+H21+E21+K12+H12+E12+B12</f>
        <v>2833</v>
      </c>
      <c r="U21" s="257">
        <f t="shared" ref="U21:V21" si="2">+C21+O12+R12+U12+R21+O21+L21+I21+F21+L12+I12+F12+C12</f>
        <v>1442</v>
      </c>
      <c r="V21" s="257">
        <f t="shared" si="2"/>
        <v>1391</v>
      </c>
      <c r="W21" s="259" t="s">
        <v>56</v>
      </c>
    </row>
    <row r="22" spans="1:23" ht="5.45" customHeight="1">
      <c r="H22" s="260"/>
    </row>
    <row r="23" spans="1:23">
      <c r="A23" s="133" t="s">
        <v>499</v>
      </c>
    </row>
    <row r="24" spans="1:23">
      <c r="A24" s="133" t="s">
        <v>500</v>
      </c>
    </row>
    <row r="26" spans="1:23">
      <c r="S26" s="150"/>
    </row>
  </sheetData>
  <mergeCells count="25">
    <mergeCell ref="W14:W16"/>
    <mergeCell ref="B15:D15"/>
    <mergeCell ref="E15:G15"/>
    <mergeCell ref="H15:J15"/>
    <mergeCell ref="K15:M15"/>
    <mergeCell ref="N15:P15"/>
    <mergeCell ref="T14:V15"/>
    <mergeCell ref="A14:A16"/>
    <mergeCell ref="B14:D14"/>
    <mergeCell ref="E14:J14"/>
    <mergeCell ref="K14:P14"/>
    <mergeCell ref="Q14:S15"/>
    <mergeCell ref="W5:W7"/>
    <mergeCell ref="B6:D6"/>
    <mergeCell ref="E6:G6"/>
    <mergeCell ref="H6:J6"/>
    <mergeCell ref="K6:M6"/>
    <mergeCell ref="N6:P6"/>
    <mergeCell ref="Q6:S6"/>
    <mergeCell ref="T6:V6"/>
    <mergeCell ref="A1:V1"/>
    <mergeCell ref="A5:A7"/>
    <mergeCell ref="B5:J5"/>
    <mergeCell ref="K5:V5"/>
    <mergeCell ref="A3:U3"/>
  </mergeCells>
  <phoneticPr fontId="2"/>
  <pageMargins left="0.78740157480314965" right="0.39370078740157483" top="0.78740157480314965" bottom="0.59055118110236227" header="0.51181102362204722" footer="0.51181102362204722"/>
  <pageSetup paperSize="9" scale="46" firstPageNumber="23" orientation="portrait" useFirstPageNumber="1" r:id="rId1"/>
  <headerFooter alignWithMargins="0">
    <evenHeader>&amp;L&amp;P　〔3〕国勢調査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44"/>
  <sheetViews>
    <sheetView view="pageBreakPreview" zoomScaleNormal="100" zoomScaleSheetLayoutView="100" workbookViewId="0">
      <selection activeCell="N17" sqref="N17"/>
    </sheetView>
  </sheetViews>
  <sheetFormatPr defaultRowHeight="12"/>
  <cols>
    <col min="1" max="1" width="12.625" style="133" customWidth="1"/>
    <col min="2" max="2" width="9.875" style="133" bestFit="1" customWidth="1"/>
    <col min="3" max="3" width="2.875" style="133" customWidth="1"/>
    <col min="4" max="4" width="10" style="133" customWidth="1"/>
    <col min="5" max="10" width="8.125" style="133" customWidth="1"/>
    <col min="11" max="11" width="7.125" style="133" customWidth="1"/>
    <col min="12" max="12" width="6.25" style="133" customWidth="1"/>
    <col min="13" max="15" width="7.125" style="133" customWidth="1"/>
    <col min="16" max="16" width="7.75" style="133" customWidth="1"/>
    <col min="17" max="17" width="7.125" style="133" customWidth="1"/>
    <col min="18" max="19" width="7.75" style="133" customWidth="1"/>
    <col min="20" max="23" width="7.125" style="133" customWidth="1"/>
    <col min="24" max="24" width="4.125" style="133" customWidth="1"/>
    <col min="25" max="16384" width="9" style="133"/>
  </cols>
  <sheetData>
    <row r="1" spans="1:22" ht="18.75">
      <c r="A1" s="857" t="s">
        <v>501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</row>
    <row r="2" spans="1:22" ht="7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22">
      <c r="A3" s="858" t="s">
        <v>502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</row>
    <row r="4" spans="1:22" ht="7.5" customHeight="1" thickBot="1">
      <c r="A4" s="859"/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162"/>
    </row>
    <row r="5" spans="1:22">
      <c r="A5" s="845" t="s">
        <v>468</v>
      </c>
      <c r="B5" s="845" t="s">
        <v>503</v>
      </c>
      <c r="C5" s="845"/>
      <c r="D5" s="860"/>
      <c r="E5" s="843" t="s">
        <v>504</v>
      </c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5"/>
      <c r="R5" s="269" t="s">
        <v>505</v>
      </c>
      <c r="S5" s="270" t="s">
        <v>505</v>
      </c>
      <c r="T5" s="861" t="s">
        <v>506</v>
      </c>
    </row>
    <row r="6" spans="1:22">
      <c r="A6" s="856"/>
      <c r="B6" s="864" t="s">
        <v>507</v>
      </c>
      <c r="C6" s="865"/>
      <c r="D6" s="870" t="s">
        <v>508</v>
      </c>
      <c r="E6" s="871" t="s">
        <v>509</v>
      </c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4" t="s">
        <v>510</v>
      </c>
      <c r="Q6" s="874" t="s">
        <v>511</v>
      </c>
      <c r="R6" s="271" t="s">
        <v>512</v>
      </c>
      <c r="S6" s="272" t="s">
        <v>513</v>
      </c>
      <c r="T6" s="862"/>
    </row>
    <row r="7" spans="1:22">
      <c r="A7" s="856"/>
      <c r="B7" s="866"/>
      <c r="C7" s="867"/>
      <c r="D7" s="870"/>
      <c r="E7" s="876" t="s">
        <v>514</v>
      </c>
      <c r="F7" s="871" t="s">
        <v>515</v>
      </c>
      <c r="G7" s="871">
        <v>2</v>
      </c>
      <c r="H7" s="871">
        <v>3</v>
      </c>
      <c r="I7" s="871">
        <v>4</v>
      </c>
      <c r="J7" s="871">
        <v>5</v>
      </c>
      <c r="K7" s="871">
        <v>6</v>
      </c>
      <c r="L7" s="871">
        <v>7</v>
      </c>
      <c r="M7" s="871">
        <v>8</v>
      </c>
      <c r="N7" s="871">
        <v>9</v>
      </c>
      <c r="O7" s="871" t="s">
        <v>516</v>
      </c>
      <c r="P7" s="875"/>
      <c r="Q7" s="875"/>
      <c r="R7" s="271" t="s">
        <v>517</v>
      </c>
      <c r="S7" s="272" t="s">
        <v>518</v>
      </c>
      <c r="T7" s="862"/>
    </row>
    <row r="8" spans="1:22">
      <c r="A8" s="856"/>
      <c r="B8" s="868"/>
      <c r="C8" s="869"/>
      <c r="D8" s="870"/>
      <c r="E8" s="842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5"/>
      <c r="Q8" s="875"/>
      <c r="R8" s="273" t="s">
        <v>519</v>
      </c>
      <c r="S8" s="274" t="s">
        <v>519</v>
      </c>
      <c r="T8" s="863"/>
    </row>
    <row r="9" spans="1:22" ht="20.25" customHeight="1">
      <c r="A9" s="275" t="s">
        <v>520</v>
      </c>
      <c r="B9" s="877">
        <v>54432</v>
      </c>
      <c r="C9" s="878"/>
      <c r="D9" s="247">
        <v>135648</v>
      </c>
      <c r="E9" s="247">
        <v>54121</v>
      </c>
      <c r="F9" s="247">
        <v>16250</v>
      </c>
      <c r="G9" s="247">
        <v>13983</v>
      </c>
      <c r="H9" s="247">
        <v>10649</v>
      </c>
      <c r="I9" s="247">
        <v>9215</v>
      </c>
      <c r="J9" s="247">
        <v>2914</v>
      </c>
      <c r="K9" s="247">
        <v>817</v>
      </c>
      <c r="L9" s="247">
        <v>247</v>
      </c>
      <c r="M9" s="247">
        <v>43</v>
      </c>
      <c r="N9" s="247">
        <v>3</v>
      </c>
      <c r="O9" s="248" t="s">
        <v>311</v>
      </c>
      <c r="P9" s="247">
        <v>134595</v>
      </c>
      <c r="Q9" s="276">
        <v>2.4900000000000002</v>
      </c>
      <c r="R9" s="247">
        <v>239</v>
      </c>
      <c r="S9" s="247">
        <v>572</v>
      </c>
      <c r="T9" s="277">
        <v>12</v>
      </c>
    </row>
    <row r="10" spans="1:22" ht="20.25" customHeight="1">
      <c r="A10" s="278" t="s">
        <v>521</v>
      </c>
      <c r="B10" s="872">
        <v>55384</v>
      </c>
      <c r="C10" s="873"/>
      <c r="D10" s="247">
        <v>131706</v>
      </c>
      <c r="E10" s="247">
        <v>54772</v>
      </c>
      <c r="F10" s="247">
        <v>17958</v>
      </c>
      <c r="G10" s="247">
        <v>15041</v>
      </c>
      <c r="H10" s="247">
        <v>10009</v>
      </c>
      <c r="I10" s="247">
        <v>8178</v>
      </c>
      <c r="J10" s="247">
        <v>2627</v>
      </c>
      <c r="K10" s="247">
        <v>706</v>
      </c>
      <c r="L10" s="247">
        <v>200</v>
      </c>
      <c r="M10" s="247">
        <v>38</v>
      </c>
      <c r="N10" s="247">
        <v>10</v>
      </c>
      <c r="O10" s="248">
        <v>5</v>
      </c>
      <c r="P10" s="247">
        <v>129994</v>
      </c>
      <c r="Q10" s="276">
        <v>2.37</v>
      </c>
      <c r="R10" s="247">
        <v>191</v>
      </c>
      <c r="S10" s="247">
        <v>233</v>
      </c>
      <c r="T10" s="279">
        <v>17</v>
      </c>
    </row>
    <row r="11" spans="1:22" ht="20.25" customHeight="1">
      <c r="A11" s="278" t="s">
        <v>522</v>
      </c>
      <c r="B11" s="872">
        <v>57880</v>
      </c>
      <c r="C11" s="873"/>
      <c r="D11" s="247">
        <v>130282</v>
      </c>
      <c r="E11" s="247">
        <v>57848</v>
      </c>
      <c r="F11" s="247">
        <v>21828</v>
      </c>
      <c r="G11" s="247">
        <v>15783</v>
      </c>
      <c r="H11" s="247">
        <v>9574</v>
      </c>
      <c r="I11" s="247">
        <v>7394</v>
      </c>
      <c r="J11" s="247">
        <v>2384</v>
      </c>
      <c r="K11" s="247">
        <v>649</v>
      </c>
      <c r="L11" s="247">
        <v>183</v>
      </c>
      <c r="M11" s="247">
        <v>44</v>
      </c>
      <c r="N11" s="247">
        <v>5</v>
      </c>
      <c r="O11" s="248">
        <v>4</v>
      </c>
      <c r="P11" s="247">
        <v>129225</v>
      </c>
      <c r="Q11" s="276">
        <v>2.23</v>
      </c>
      <c r="R11" s="247">
        <v>378</v>
      </c>
      <c r="S11" s="247">
        <v>219</v>
      </c>
      <c r="T11" s="279">
        <v>22</v>
      </c>
    </row>
    <row r="12" spans="1:22" s="150" customFormat="1" ht="20.25" customHeight="1">
      <c r="A12" s="278" t="s">
        <v>523</v>
      </c>
      <c r="B12" s="872">
        <v>55825</v>
      </c>
      <c r="C12" s="873"/>
      <c r="D12" s="247">
        <v>123576</v>
      </c>
      <c r="E12" s="247">
        <v>55780</v>
      </c>
      <c r="F12" s="247">
        <v>21498</v>
      </c>
      <c r="G12" s="247">
        <v>15718</v>
      </c>
      <c r="H12" s="247">
        <v>8944</v>
      </c>
      <c r="I12" s="247">
        <v>6699</v>
      </c>
      <c r="J12" s="247">
        <v>2158</v>
      </c>
      <c r="K12" s="247">
        <v>562</v>
      </c>
      <c r="L12" s="247">
        <v>158</v>
      </c>
      <c r="M12" s="247">
        <v>33</v>
      </c>
      <c r="N12" s="247">
        <v>8</v>
      </c>
      <c r="O12" s="248">
        <v>2</v>
      </c>
      <c r="P12" s="247">
        <v>122187</v>
      </c>
      <c r="Q12" s="276">
        <v>2.19</v>
      </c>
      <c r="R12" s="247">
        <v>390</v>
      </c>
      <c r="S12" s="247">
        <v>316</v>
      </c>
      <c r="T12" s="279">
        <v>27</v>
      </c>
    </row>
    <row r="13" spans="1:22" s="254" customFormat="1" ht="20.25" customHeight="1" thickBot="1">
      <c r="A13" s="280" t="s">
        <v>498</v>
      </c>
      <c r="B13" s="879">
        <v>57379</v>
      </c>
      <c r="C13" s="880"/>
      <c r="D13" s="257">
        <v>119764</v>
      </c>
      <c r="E13" s="257">
        <v>57320</v>
      </c>
      <c r="F13" s="281">
        <v>24643</v>
      </c>
      <c r="G13" s="281">
        <v>16025</v>
      </c>
      <c r="H13" s="281">
        <v>8556</v>
      </c>
      <c r="I13" s="281">
        <v>5752</v>
      </c>
      <c r="J13" s="281">
        <v>1786</v>
      </c>
      <c r="K13" s="281">
        <v>400</v>
      </c>
      <c r="L13" s="281">
        <v>120</v>
      </c>
      <c r="M13" s="281">
        <v>23</v>
      </c>
      <c r="N13" s="281">
        <v>9</v>
      </c>
      <c r="O13" s="281">
        <v>6</v>
      </c>
      <c r="P13" s="257">
        <v>117868</v>
      </c>
      <c r="Q13" s="282">
        <v>2.06</v>
      </c>
      <c r="R13" s="257">
        <v>591</v>
      </c>
      <c r="S13" s="257">
        <v>310</v>
      </c>
      <c r="T13" s="283">
        <v>2</v>
      </c>
    </row>
    <row r="14" spans="1:22" s="254" customFormat="1" ht="5.45" customHeight="1">
      <c r="A14" s="284"/>
      <c r="B14" s="285"/>
      <c r="C14" s="285"/>
      <c r="D14" s="285"/>
      <c r="E14" s="285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285"/>
      <c r="Q14" s="286"/>
      <c r="R14" s="285"/>
      <c r="S14" s="285"/>
    </row>
    <row r="15" spans="1:22">
      <c r="B15" s="133" t="s">
        <v>524</v>
      </c>
    </row>
    <row r="16" spans="1:22" ht="23.25" customHeight="1"/>
    <row r="17" spans="1:24" s="287" customFormat="1" ht="23.25" customHeight="1"/>
    <row r="18" spans="1:24" s="287" customFormat="1" ht="18.75">
      <c r="A18" s="881" t="s">
        <v>525</v>
      </c>
      <c r="B18" s="881"/>
      <c r="C18" s="881"/>
      <c r="D18" s="881"/>
      <c r="E18" s="881"/>
      <c r="F18" s="881"/>
      <c r="G18" s="881"/>
      <c r="H18" s="881"/>
      <c r="I18" s="881"/>
      <c r="J18" s="881"/>
      <c r="K18" s="881"/>
      <c r="L18" s="881"/>
      <c r="M18" s="881"/>
      <c r="N18" s="881"/>
      <c r="O18" s="881"/>
      <c r="P18" s="881"/>
      <c r="Q18" s="881"/>
      <c r="R18" s="881"/>
      <c r="S18" s="881"/>
      <c r="T18" s="881"/>
      <c r="U18" s="881"/>
      <c r="V18" s="881"/>
      <c r="W18" s="881"/>
    </row>
    <row r="19" spans="1:24" s="287" customFormat="1" ht="7.5" customHeight="1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</row>
    <row r="20" spans="1:24" s="287" customFormat="1">
      <c r="B20" s="289"/>
      <c r="C20" s="289"/>
      <c r="D20" s="289"/>
      <c r="E20" s="289"/>
      <c r="F20" s="289"/>
      <c r="G20" s="289"/>
      <c r="H20" s="289"/>
      <c r="I20" s="289"/>
      <c r="J20" s="289"/>
      <c r="K20" s="290" t="s">
        <v>526</v>
      </c>
      <c r="L20" s="289" t="s">
        <v>438</v>
      </c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</row>
    <row r="21" spans="1:24" s="287" customFormat="1" ht="7.5" customHeight="1" thickBot="1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</row>
    <row r="22" spans="1:24" s="287" customFormat="1" ht="15.75" customHeight="1">
      <c r="A22" s="882" t="s">
        <v>527</v>
      </c>
      <c r="B22" s="882"/>
      <c r="C22" s="883"/>
      <c r="D22" s="888" t="s">
        <v>528</v>
      </c>
      <c r="E22" s="891" t="s">
        <v>529</v>
      </c>
      <c r="F22" s="892"/>
      <c r="G22" s="892"/>
      <c r="H22" s="892"/>
      <c r="I22" s="892"/>
      <c r="J22" s="892"/>
      <c r="K22" s="892"/>
      <c r="L22" s="892"/>
      <c r="M22" s="892"/>
      <c r="N22" s="892"/>
      <c r="O22" s="892"/>
      <c r="P22" s="892"/>
      <c r="Q22" s="892"/>
      <c r="R22" s="892"/>
      <c r="S22" s="892"/>
      <c r="T22" s="892"/>
      <c r="U22" s="893"/>
      <c r="V22" s="292"/>
      <c r="W22" s="293"/>
      <c r="X22" s="832" t="s">
        <v>530</v>
      </c>
    </row>
    <row r="23" spans="1:24" s="287" customFormat="1" ht="15.75" customHeight="1">
      <c r="A23" s="884"/>
      <c r="B23" s="884"/>
      <c r="C23" s="885"/>
      <c r="D23" s="889"/>
      <c r="E23" s="898" t="s">
        <v>528</v>
      </c>
      <c r="F23" s="899" t="s">
        <v>531</v>
      </c>
      <c r="G23" s="900"/>
      <c r="H23" s="900"/>
      <c r="I23" s="900"/>
      <c r="J23" s="901"/>
      <c r="K23" s="899" t="s">
        <v>532</v>
      </c>
      <c r="L23" s="900"/>
      <c r="M23" s="900"/>
      <c r="N23" s="900"/>
      <c r="O23" s="900"/>
      <c r="P23" s="900"/>
      <c r="Q23" s="900"/>
      <c r="R23" s="900"/>
      <c r="S23" s="900"/>
      <c r="T23" s="900"/>
      <c r="U23" s="901"/>
      <c r="V23" s="294"/>
      <c r="W23" s="295"/>
      <c r="X23" s="897"/>
    </row>
    <row r="24" spans="1:24" s="287" customFormat="1" ht="15.75" customHeight="1">
      <c r="A24" s="884"/>
      <c r="B24" s="884"/>
      <c r="C24" s="885"/>
      <c r="D24" s="889"/>
      <c r="E24" s="889"/>
      <c r="F24" s="898" t="s">
        <v>528</v>
      </c>
      <c r="G24" s="296" t="s">
        <v>533</v>
      </c>
      <c r="H24" s="296" t="s">
        <v>534</v>
      </c>
      <c r="I24" s="296" t="s">
        <v>535</v>
      </c>
      <c r="J24" s="296" t="s">
        <v>536</v>
      </c>
      <c r="K24" s="902" t="s">
        <v>528</v>
      </c>
      <c r="L24" s="296" t="s">
        <v>534</v>
      </c>
      <c r="M24" s="296" t="s">
        <v>534</v>
      </c>
      <c r="N24" s="296" t="s">
        <v>537</v>
      </c>
      <c r="O24" s="296" t="s">
        <v>534</v>
      </c>
      <c r="P24" s="296" t="s">
        <v>534</v>
      </c>
      <c r="Q24" s="296" t="s">
        <v>537</v>
      </c>
      <c r="R24" s="296" t="s">
        <v>537</v>
      </c>
      <c r="S24" s="296" t="s">
        <v>537</v>
      </c>
      <c r="T24" s="296" t="s">
        <v>538</v>
      </c>
      <c r="U24" s="297" t="s">
        <v>539</v>
      </c>
      <c r="V24" s="294"/>
      <c r="W24" s="295"/>
      <c r="X24" s="897"/>
    </row>
    <row r="25" spans="1:24" s="287" customFormat="1" ht="15.75" customHeight="1">
      <c r="A25" s="884"/>
      <c r="B25" s="884"/>
      <c r="C25" s="885"/>
      <c r="D25" s="889"/>
      <c r="E25" s="889"/>
      <c r="F25" s="889"/>
      <c r="G25" s="298" t="s">
        <v>540</v>
      </c>
      <c r="H25" s="298" t="s">
        <v>541</v>
      </c>
      <c r="I25" s="298" t="s">
        <v>541</v>
      </c>
      <c r="J25" s="298" t="s">
        <v>541</v>
      </c>
      <c r="K25" s="903"/>
      <c r="L25" s="298" t="s">
        <v>542</v>
      </c>
      <c r="M25" s="298" t="s">
        <v>543</v>
      </c>
      <c r="N25" s="298" t="s">
        <v>544</v>
      </c>
      <c r="O25" s="298" t="s">
        <v>544</v>
      </c>
      <c r="P25" s="298" t="s">
        <v>545</v>
      </c>
      <c r="Q25" s="298" t="s">
        <v>544</v>
      </c>
      <c r="R25" s="298" t="s">
        <v>546</v>
      </c>
      <c r="S25" s="298" t="s">
        <v>547</v>
      </c>
      <c r="T25" s="298" t="s">
        <v>548</v>
      </c>
      <c r="U25" s="299" t="s">
        <v>549</v>
      </c>
      <c r="V25" s="300" t="s">
        <v>550</v>
      </c>
      <c r="W25" s="301" t="s">
        <v>551</v>
      </c>
      <c r="X25" s="897"/>
    </row>
    <row r="26" spans="1:24" s="287" customFormat="1" ht="15.75" customHeight="1">
      <c r="A26" s="884"/>
      <c r="B26" s="884"/>
      <c r="C26" s="885"/>
      <c r="D26" s="889"/>
      <c r="E26" s="889"/>
      <c r="F26" s="889"/>
      <c r="G26" s="298" t="s">
        <v>552</v>
      </c>
      <c r="H26" s="298" t="s">
        <v>553</v>
      </c>
      <c r="I26" s="298" t="s">
        <v>553</v>
      </c>
      <c r="J26" s="298" t="s">
        <v>553</v>
      </c>
      <c r="K26" s="903"/>
      <c r="L26" s="298" t="s">
        <v>553</v>
      </c>
      <c r="M26" s="298" t="s">
        <v>554</v>
      </c>
      <c r="N26" s="298" t="s">
        <v>542</v>
      </c>
      <c r="O26" s="298" t="s">
        <v>543</v>
      </c>
      <c r="P26" s="302" t="s">
        <v>555</v>
      </c>
      <c r="Q26" s="298" t="s">
        <v>545</v>
      </c>
      <c r="R26" s="298" t="s">
        <v>556</v>
      </c>
      <c r="S26" s="298" t="s">
        <v>546</v>
      </c>
      <c r="T26" s="298" t="s">
        <v>557</v>
      </c>
      <c r="U26" s="299" t="s">
        <v>558</v>
      </c>
      <c r="V26" s="300" t="s">
        <v>559</v>
      </c>
      <c r="W26" s="301"/>
      <c r="X26" s="897"/>
    </row>
    <row r="27" spans="1:24" s="287" customFormat="1" ht="15.75" customHeight="1">
      <c r="A27" s="884"/>
      <c r="B27" s="884"/>
      <c r="C27" s="885"/>
      <c r="D27" s="889"/>
      <c r="E27" s="889"/>
      <c r="F27" s="889"/>
      <c r="G27" s="298"/>
      <c r="H27" s="298" t="s">
        <v>552</v>
      </c>
      <c r="I27" s="298" t="s">
        <v>552</v>
      </c>
      <c r="J27" s="298" t="s">
        <v>552</v>
      </c>
      <c r="K27" s="903"/>
      <c r="L27" s="298" t="s">
        <v>552</v>
      </c>
      <c r="M27" s="298" t="s">
        <v>560</v>
      </c>
      <c r="N27" s="298" t="s">
        <v>553</v>
      </c>
      <c r="O27" s="298" t="s">
        <v>554</v>
      </c>
      <c r="P27" s="298" t="s">
        <v>561</v>
      </c>
      <c r="Q27" s="298" t="s">
        <v>562</v>
      </c>
      <c r="R27" s="298" t="s">
        <v>563</v>
      </c>
      <c r="S27" s="298" t="s">
        <v>556</v>
      </c>
      <c r="T27" s="298" t="s">
        <v>564</v>
      </c>
      <c r="U27" s="299" t="s">
        <v>552</v>
      </c>
      <c r="V27" s="300" t="s">
        <v>552</v>
      </c>
      <c r="W27" s="301"/>
      <c r="X27" s="897"/>
    </row>
    <row r="28" spans="1:24" s="287" customFormat="1" ht="15.75" customHeight="1">
      <c r="A28" s="884"/>
      <c r="B28" s="884"/>
      <c r="C28" s="885"/>
      <c r="D28" s="889"/>
      <c r="E28" s="889"/>
      <c r="F28" s="889"/>
      <c r="G28" s="298"/>
      <c r="H28" s="298"/>
      <c r="I28" s="298"/>
      <c r="J28" s="298"/>
      <c r="K28" s="903"/>
      <c r="L28" s="298"/>
      <c r="M28" s="298" t="s">
        <v>552</v>
      </c>
      <c r="N28" s="298" t="s">
        <v>552</v>
      </c>
      <c r="O28" s="298" t="s">
        <v>560</v>
      </c>
      <c r="P28" s="298" t="s">
        <v>565</v>
      </c>
      <c r="Q28" s="298" t="s">
        <v>566</v>
      </c>
      <c r="R28" s="298" t="s">
        <v>567</v>
      </c>
      <c r="S28" s="298" t="s">
        <v>557</v>
      </c>
      <c r="T28" s="298"/>
      <c r="U28" s="299"/>
      <c r="V28" s="300"/>
      <c r="W28" s="301" t="s">
        <v>552</v>
      </c>
      <c r="X28" s="897"/>
    </row>
    <row r="29" spans="1:24" s="287" customFormat="1" ht="15.75" customHeight="1">
      <c r="A29" s="884"/>
      <c r="B29" s="884"/>
      <c r="C29" s="885"/>
      <c r="D29" s="889"/>
      <c r="E29" s="889"/>
      <c r="F29" s="889"/>
      <c r="G29" s="298"/>
      <c r="H29" s="298"/>
      <c r="I29" s="298"/>
      <c r="J29" s="298"/>
      <c r="K29" s="903"/>
      <c r="L29" s="298"/>
      <c r="M29" s="298"/>
      <c r="N29" s="298"/>
      <c r="O29" s="298" t="s">
        <v>552</v>
      </c>
      <c r="P29" s="298" t="s">
        <v>568</v>
      </c>
      <c r="Q29" s="298" t="s">
        <v>569</v>
      </c>
      <c r="R29" s="298" t="s">
        <v>569</v>
      </c>
      <c r="S29" s="298" t="s">
        <v>564</v>
      </c>
      <c r="T29" s="298"/>
      <c r="U29" s="299"/>
      <c r="V29" s="294"/>
      <c r="W29" s="295"/>
      <c r="X29" s="897"/>
    </row>
    <row r="30" spans="1:24" s="287" customFormat="1" ht="15.75" customHeight="1">
      <c r="A30" s="884"/>
      <c r="B30" s="884"/>
      <c r="C30" s="885"/>
      <c r="D30" s="889"/>
      <c r="E30" s="889"/>
      <c r="F30" s="889"/>
      <c r="G30" s="298"/>
      <c r="H30" s="298"/>
      <c r="I30" s="298"/>
      <c r="J30" s="298"/>
      <c r="K30" s="903"/>
      <c r="L30" s="298"/>
      <c r="M30" s="298"/>
      <c r="N30" s="298"/>
      <c r="O30" s="298"/>
      <c r="P30" s="298" t="s">
        <v>553</v>
      </c>
      <c r="Q30" s="298" t="s">
        <v>557</v>
      </c>
      <c r="R30" s="298" t="s">
        <v>557</v>
      </c>
      <c r="S30" s="298"/>
      <c r="T30" s="298"/>
      <c r="U30" s="299"/>
      <c r="V30" s="294"/>
      <c r="W30" s="295"/>
      <c r="X30" s="897"/>
    </row>
    <row r="31" spans="1:24" s="287" customFormat="1" ht="15.75" customHeight="1">
      <c r="A31" s="886"/>
      <c r="B31" s="886"/>
      <c r="C31" s="887"/>
      <c r="D31" s="890"/>
      <c r="E31" s="890"/>
      <c r="F31" s="890"/>
      <c r="G31" s="303"/>
      <c r="H31" s="303"/>
      <c r="I31" s="303"/>
      <c r="J31" s="303"/>
      <c r="K31" s="904"/>
      <c r="L31" s="303"/>
      <c r="M31" s="303"/>
      <c r="N31" s="303"/>
      <c r="O31" s="303"/>
      <c r="P31" s="303" t="s">
        <v>552</v>
      </c>
      <c r="Q31" s="303" t="s">
        <v>564</v>
      </c>
      <c r="R31" s="303" t="s">
        <v>564</v>
      </c>
      <c r="S31" s="303"/>
      <c r="T31" s="303"/>
      <c r="U31" s="304"/>
      <c r="V31" s="305"/>
      <c r="W31" s="306"/>
      <c r="X31" s="833"/>
    </row>
    <row r="32" spans="1:24" s="287" customFormat="1" ht="15.75" customHeight="1">
      <c r="A32" s="894" t="s">
        <v>570</v>
      </c>
      <c r="B32" s="894"/>
      <c r="C32" s="307" t="s">
        <v>571</v>
      </c>
      <c r="D32" s="308">
        <v>57320</v>
      </c>
      <c r="E32" s="309">
        <v>32071</v>
      </c>
      <c r="F32" s="309">
        <v>29678</v>
      </c>
      <c r="G32" s="309">
        <v>10466</v>
      </c>
      <c r="H32" s="309">
        <v>12565</v>
      </c>
      <c r="I32" s="309">
        <v>959</v>
      </c>
      <c r="J32" s="309">
        <v>5688</v>
      </c>
      <c r="K32" s="309">
        <v>2393</v>
      </c>
      <c r="L32" s="309">
        <v>42</v>
      </c>
      <c r="M32" s="309">
        <v>249</v>
      </c>
      <c r="N32" s="309">
        <v>140</v>
      </c>
      <c r="O32" s="309">
        <v>512</v>
      </c>
      <c r="P32" s="309">
        <v>89</v>
      </c>
      <c r="Q32" s="309">
        <v>297</v>
      </c>
      <c r="R32" s="309">
        <v>30</v>
      </c>
      <c r="S32" s="309">
        <v>53</v>
      </c>
      <c r="T32" s="309">
        <v>372</v>
      </c>
      <c r="U32" s="309">
        <v>609</v>
      </c>
      <c r="V32" s="309">
        <v>576</v>
      </c>
      <c r="W32" s="309">
        <v>24643</v>
      </c>
      <c r="X32" s="310" t="s">
        <v>572</v>
      </c>
    </row>
    <row r="33" spans="1:24" s="287" customFormat="1" ht="15.75" customHeight="1">
      <c r="A33" s="895" t="s">
        <v>573</v>
      </c>
      <c r="B33" s="895"/>
      <c r="C33" s="311" t="s">
        <v>574</v>
      </c>
      <c r="D33" s="312">
        <v>117868</v>
      </c>
      <c r="E33" s="309">
        <v>91767</v>
      </c>
      <c r="F33" s="309">
        <v>82714</v>
      </c>
      <c r="G33" s="309">
        <v>20932</v>
      </c>
      <c r="H33" s="309">
        <v>45975</v>
      </c>
      <c r="I33" s="309">
        <v>2190</v>
      </c>
      <c r="J33" s="309">
        <v>13617</v>
      </c>
      <c r="K33" s="309">
        <v>9053</v>
      </c>
      <c r="L33" s="309">
        <v>168</v>
      </c>
      <c r="M33" s="309">
        <v>747</v>
      </c>
      <c r="N33" s="309">
        <v>813</v>
      </c>
      <c r="O33" s="309">
        <v>2409</v>
      </c>
      <c r="P33" s="309">
        <v>282</v>
      </c>
      <c r="Q33" s="309">
        <v>1367</v>
      </c>
      <c r="R33" s="309">
        <v>152</v>
      </c>
      <c r="S33" s="309">
        <v>347</v>
      </c>
      <c r="T33" s="309">
        <v>768</v>
      </c>
      <c r="U33" s="309">
        <v>2000</v>
      </c>
      <c r="V33" s="309">
        <v>1383</v>
      </c>
      <c r="W33" s="309">
        <v>24643</v>
      </c>
      <c r="X33" s="310" t="s">
        <v>575</v>
      </c>
    </row>
    <row r="34" spans="1:24" s="287" customFormat="1" ht="15.75" customHeight="1">
      <c r="A34" s="288" t="s">
        <v>576</v>
      </c>
      <c r="B34" s="288"/>
      <c r="C34" s="288"/>
      <c r="D34" s="312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10"/>
    </row>
    <row r="35" spans="1:24" s="287" customFormat="1" ht="15.75" customHeight="1">
      <c r="A35" s="896" t="s">
        <v>577</v>
      </c>
      <c r="B35" s="896"/>
      <c r="D35" s="312"/>
      <c r="E35" s="309"/>
      <c r="F35" s="309"/>
      <c r="G35" s="313"/>
      <c r="H35" s="309"/>
      <c r="I35" s="309"/>
      <c r="J35" s="309"/>
      <c r="K35" s="309"/>
      <c r="L35" s="313"/>
      <c r="M35" s="313"/>
      <c r="N35" s="309"/>
      <c r="O35" s="309"/>
      <c r="P35" s="309"/>
      <c r="Q35" s="309"/>
      <c r="R35" s="309"/>
      <c r="S35" s="309"/>
      <c r="T35" s="313"/>
      <c r="U35" s="309"/>
      <c r="V35" s="309"/>
      <c r="W35" s="313"/>
      <c r="X35" s="310"/>
    </row>
    <row r="36" spans="1:24" s="287" customFormat="1" ht="15.75" customHeight="1">
      <c r="A36" s="314"/>
      <c r="B36" s="315" t="s">
        <v>578</v>
      </c>
      <c r="C36" s="311" t="s">
        <v>579</v>
      </c>
      <c r="D36" s="312">
        <v>3160</v>
      </c>
      <c r="E36" s="309">
        <v>3149</v>
      </c>
      <c r="F36" s="309">
        <v>2896</v>
      </c>
      <c r="G36" s="313">
        <v>0</v>
      </c>
      <c r="H36" s="309">
        <v>2596</v>
      </c>
      <c r="I36" s="309">
        <v>12</v>
      </c>
      <c r="J36" s="309">
        <v>288</v>
      </c>
      <c r="K36" s="309">
        <v>253</v>
      </c>
      <c r="L36" s="313">
        <v>0</v>
      </c>
      <c r="M36" s="313">
        <v>0</v>
      </c>
      <c r="N36" s="309">
        <v>37</v>
      </c>
      <c r="O36" s="309">
        <v>59</v>
      </c>
      <c r="P36" s="309">
        <v>1</v>
      </c>
      <c r="Q36" s="309">
        <v>60</v>
      </c>
      <c r="R36" s="309">
        <v>4</v>
      </c>
      <c r="S36" s="309">
        <v>22</v>
      </c>
      <c r="T36" s="313">
        <v>0</v>
      </c>
      <c r="U36" s="309">
        <v>70</v>
      </c>
      <c r="V36" s="316">
        <v>11</v>
      </c>
      <c r="W36" s="313">
        <v>0</v>
      </c>
      <c r="X36" s="310" t="s">
        <v>580</v>
      </c>
    </row>
    <row r="37" spans="1:24" s="287" customFormat="1" ht="15.75" customHeight="1">
      <c r="A37" s="317"/>
      <c r="B37" s="315" t="s">
        <v>581</v>
      </c>
      <c r="C37" s="311" t="s">
        <v>582</v>
      </c>
      <c r="D37" s="312">
        <v>12292</v>
      </c>
      <c r="E37" s="309">
        <f>+F37+K37</f>
        <v>12240</v>
      </c>
      <c r="F37" s="309">
        <f>SUM(G37:J37)</f>
        <v>10962</v>
      </c>
      <c r="G37" s="313">
        <v>0</v>
      </c>
      <c r="H37" s="309">
        <v>10073</v>
      </c>
      <c r="I37" s="309">
        <v>34</v>
      </c>
      <c r="J37" s="309">
        <v>855</v>
      </c>
      <c r="K37" s="309">
        <f>SUM(L37:U37)</f>
        <v>1278</v>
      </c>
      <c r="L37" s="313">
        <v>0</v>
      </c>
      <c r="M37" s="313">
        <v>0</v>
      </c>
      <c r="N37" s="309">
        <v>220</v>
      </c>
      <c r="O37" s="309">
        <v>290</v>
      </c>
      <c r="P37" s="309">
        <v>7</v>
      </c>
      <c r="Q37" s="309">
        <v>301</v>
      </c>
      <c r="R37" s="309">
        <v>31</v>
      </c>
      <c r="S37" s="309">
        <v>144</v>
      </c>
      <c r="T37" s="313">
        <v>0</v>
      </c>
      <c r="U37" s="309">
        <v>285</v>
      </c>
      <c r="V37" s="316">
        <v>52</v>
      </c>
      <c r="W37" s="313">
        <v>0</v>
      </c>
      <c r="X37" s="310" t="s">
        <v>583</v>
      </c>
    </row>
    <row r="38" spans="1:24" s="287" customFormat="1" ht="15.75" customHeight="1">
      <c r="A38" s="896" t="s">
        <v>584</v>
      </c>
      <c r="B38" s="896"/>
      <c r="C38" s="311"/>
      <c r="D38" s="312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10"/>
    </row>
    <row r="39" spans="1:24" s="287" customFormat="1" ht="15.75" customHeight="1">
      <c r="A39" s="314"/>
      <c r="B39" s="315" t="s">
        <v>578</v>
      </c>
      <c r="C39" s="311" t="s">
        <v>585</v>
      </c>
      <c r="D39" s="312">
        <v>8872</v>
      </c>
      <c r="E39" s="309">
        <v>8818</v>
      </c>
      <c r="F39" s="309">
        <v>8039</v>
      </c>
      <c r="G39" s="313">
        <v>0</v>
      </c>
      <c r="H39" s="309">
        <v>6471</v>
      </c>
      <c r="I39" s="309">
        <v>155</v>
      </c>
      <c r="J39" s="309">
        <v>1413</v>
      </c>
      <c r="K39" s="309">
        <v>779</v>
      </c>
      <c r="L39" s="313">
        <v>0</v>
      </c>
      <c r="M39" s="313">
        <v>0</v>
      </c>
      <c r="N39" s="309">
        <v>89</v>
      </c>
      <c r="O39" s="309">
        <v>228</v>
      </c>
      <c r="P39" s="309">
        <v>15</v>
      </c>
      <c r="Q39" s="309">
        <v>190</v>
      </c>
      <c r="R39" s="309">
        <v>6</v>
      </c>
      <c r="S39" s="309">
        <v>43</v>
      </c>
      <c r="T39" s="309">
        <v>2</v>
      </c>
      <c r="U39" s="309">
        <v>206</v>
      </c>
      <c r="V39" s="316">
        <v>51</v>
      </c>
      <c r="W39" s="309">
        <v>3</v>
      </c>
      <c r="X39" s="310" t="s">
        <v>585</v>
      </c>
    </row>
    <row r="40" spans="1:24" s="287" customFormat="1" ht="15.75" customHeight="1" thickBot="1">
      <c r="A40" s="318"/>
      <c r="B40" s="319" t="s">
        <v>581</v>
      </c>
      <c r="C40" s="320" t="s">
        <v>586</v>
      </c>
      <c r="D40" s="321">
        <v>34040</v>
      </c>
      <c r="E40" s="322">
        <f>+F40+K40</f>
        <v>33824</v>
      </c>
      <c r="F40" s="322">
        <f>SUM(G40:J40)</f>
        <v>30085</v>
      </c>
      <c r="G40" s="323">
        <v>0</v>
      </c>
      <c r="H40" s="322">
        <v>25612</v>
      </c>
      <c r="I40" s="322">
        <v>428</v>
      </c>
      <c r="J40" s="322">
        <v>4045</v>
      </c>
      <c r="K40" s="322">
        <f>SUM(L40:U40)</f>
        <v>3739</v>
      </c>
      <c r="L40" s="323">
        <v>0</v>
      </c>
      <c r="M40" s="323">
        <v>0</v>
      </c>
      <c r="N40" s="322">
        <v>528</v>
      </c>
      <c r="O40" s="322">
        <v>1136</v>
      </c>
      <c r="P40" s="322">
        <v>54</v>
      </c>
      <c r="Q40" s="322">
        <v>907</v>
      </c>
      <c r="R40" s="322">
        <v>42</v>
      </c>
      <c r="S40" s="322">
        <v>284</v>
      </c>
      <c r="T40" s="322">
        <v>5</v>
      </c>
      <c r="U40" s="322">
        <v>783</v>
      </c>
      <c r="V40" s="324">
        <v>213</v>
      </c>
      <c r="W40" s="322">
        <v>3</v>
      </c>
      <c r="X40" s="325" t="s">
        <v>586</v>
      </c>
    </row>
    <row r="41" spans="1:24" s="287" customFormat="1" ht="5.45" customHeight="1">
      <c r="A41" s="288"/>
      <c r="B41" s="311"/>
      <c r="C41" s="311"/>
      <c r="D41" s="311"/>
      <c r="E41" s="288"/>
      <c r="F41" s="326"/>
      <c r="G41" s="326"/>
      <c r="H41" s="326"/>
      <c r="I41" s="327"/>
      <c r="J41" s="326"/>
      <c r="K41" s="326"/>
      <c r="L41" s="326"/>
      <c r="M41" s="326"/>
      <c r="N41" s="327"/>
      <c r="O41" s="327"/>
      <c r="P41" s="326"/>
      <c r="Q41" s="326"/>
      <c r="R41" s="326"/>
      <c r="S41" s="326"/>
      <c r="T41" s="326"/>
      <c r="U41" s="326"/>
      <c r="V41" s="326"/>
      <c r="W41" s="326"/>
    </row>
    <row r="42" spans="1:24" s="287" customFormat="1">
      <c r="B42" s="170" t="s">
        <v>587</v>
      </c>
      <c r="C42" s="170"/>
    </row>
    <row r="43" spans="1:24" s="287" customFormat="1">
      <c r="B43" s="170" t="s">
        <v>588</v>
      </c>
      <c r="C43" s="170"/>
    </row>
    <row r="44" spans="1:24" s="287" customFormat="1" ht="11.25"/>
  </sheetData>
  <mergeCells count="42">
    <mergeCell ref="A32:B32"/>
    <mergeCell ref="A33:B33"/>
    <mergeCell ref="A35:B35"/>
    <mergeCell ref="A38:B38"/>
    <mergeCell ref="X22:X31"/>
    <mergeCell ref="E23:E31"/>
    <mergeCell ref="F23:J23"/>
    <mergeCell ref="K23:U23"/>
    <mergeCell ref="F24:F31"/>
    <mergeCell ref="K24:K31"/>
    <mergeCell ref="B12:C12"/>
    <mergeCell ref="B13:C13"/>
    <mergeCell ref="A18:W18"/>
    <mergeCell ref="A22:C31"/>
    <mergeCell ref="D22:D31"/>
    <mergeCell ref="E22:U22"/>
    <mergeCell ref="B11:C11"/>
    <mergeCell ref="P6:P8"/>
    <mergeCell ref="Q6:Q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9:C9"/>
    <mergeCell ref="B10:C10"/>
    <mergeCell ref="A1:V1"/>
    <mergeCell ref="A3:V3"/>
    <mergeCell ref="A4:S4"/>
    <mergeCell ref="A5:A8"/>
    <mergeCell ref="B5:D5"/>
    <mergeCell ref="E5:Q5"/>
    <mergeCell ref="T5:T8"/>
    <mergeCell ref="B6:C8"/>
    <mergeCell ref="D6:D8"/>
    <mergeCell ref="E6:O6"/>
  </mergeCells>
  <phoneticPr fontId="2"/>
  <pageMargins left="0.78740157480314965" right="0.39370078740157483" top="1.1811023622047245" bottom="0.59055118110236227" header="0.51181102362204722" footer="0.51181102362204722"/>
  <pageSetup paperSize="9" scale="44" firstPageNumber="23" orientation="portrait" useFirstPageNumber="1" r:id="rId1"/>
  <headerFooter alignWithMargins="0">
    <evenHeader>&amp;L&amp;P　〔3〕国勢調査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78"/>
  <sheetViews>
    <sheetView view="pageBreakPreview" zoomScaleNormal="100" zoomScaleSheetLayoutView="100" workbookViewId="0">
      <selection activeCell="J15" sqref="J15:K15"/>
    </sheetView>
  </sheetViews>
  <sheetFormatPr defaultRowHeight="12"/>
  <cols>
    <col min="1" max="1" width="2.25" style="329" customWidth="1"/>
    <col min="2" max="2" width="13.625" style="329" customWidth="1"/>
    <col min="3" max="3" width="13.5" style="329" customWidth="1"/>
    <col min="4" max="11" width="7" style="329" customWidth="1"/>
    <col min="12" max="12" width="6.625" style="329" customWidth="1"/>
    <col min="13" max="13" width="7.25" style="329" customWidth="1"/>
    <col min="14" max="21" width="6.625" style="329" customWidth="1"/>
    <col min="22" max="22" width="6.625" style="328" customWidth="1"/>
    <col min="23" max="24" width="9" style="329"/>
    <col min="25" max="25" width="7.375" style="329" customWidth="1"/>
    <col min="26" max="16384" width="9" style="329"/>
  </cols>
  <sheetData>
    <row r="1" spans="1:23" ht="18.75" customHeight="1">
      <c r="A1" s="909" t="s">
        <v>751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909"/>
      <c r="P1" s="909"/>
      <c r="Q1" s="909"/>
      <c r="R1" s="909"/>
      <c r="S1" s="909"/>
      <c r="T1" s="909"/>
      <c r="U1" s="909"/>
    </row>
    <row r="2" spans="1:23" ht="7.5" customHeight="1"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23" s="168" customFormat="1" ht="12" customHeight="1">
      <c r="B3" s="170"/>
      <c r="C3" s="170"/>
      <c r="D3" s="170"/>
      <c r="E3" s="170"/>
      <c r="F3" s="170"/>
      <c r="G3" s="170"/>
      <c r="H3" s="170"/>
      <c r="I3" s="170"/>
      <c r="J3" s="170"/>
      <c r="K3" s="168" t="s">
        <v>750</v>
      </c>
      <c r="L3" s="170"/>
      <c r="N3" s="170"/>
      <c r="O3" s="170"/>
      <c r="P3" s="170"/>
      <c r="Q3" s="170"/>
      <c r="R3" s="170"/>
      <c r="S3" s="170"/>
      <c r="T3" s="170"/>
      <c r="U3" s="170"/>
    </row>
    <row r="4" spans="1:23" ht="7.5" customHeight="1" thickBot="1"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W4" s="331"/>
    </row>
    <row r="5" spans="1:23" s="175" customFormat="1" ht="15.75" customHeight="1">
      <c r="A5" s="828" t="s">
        <v>263</v>
      </c>
      <c r="B5" s="829"/>
      <c r="C5" s="883" t="s">
        <v>589</v>
      </c>
      <c r="D5" s="905" t="s">
        <v>590</v>
      </c>
      <c r="E5" s="829"/>
      <c r="F5" s="905" t="s">
        <v>591</v>
      </c>
      <c r="G5" s="829"/>
      <c r="H5" s="832" t="s">
        <v>592</v>
      </c>
      <c r="I5" s="829"/>
      <c r="J5" s="832" t="s">
        <v>593</v>
      </c>
      <c r="K5" s="829"/>
      <c r="L5" s="832" t="s">
        <v>594</v>
      </c>
      <c r="M5" s="829"/>
      <c r="N5" s="832" t="s">
        <v>595</v>
      </c>
      <c r="O5" s="829"/>
      <c r="P5" s="905" t="s">
        <v>596</v>
      </c>
      <c r="Q5" s="829"/>
      <c r="R5" s="905" t="s">
        <v>597</v>
      </c>
      <c r="S5" s="829"/>
      <c r="T5" s="832" t="s">
        <v>598</v>
      </c>
      <c r="U5" s="829"/>
      <c r="V5" s="834" t="s">
        <v>287</v>
      </c>
    </row>
    <row r="6" spans="1:23" s="175" customFormat="1" ht="15.75" customHeight="1">
      <c r="A6" s="830"/>
      <c r="B6" s="831"/>
      <c r="C6" s="831"/>
      <c r="D6" s="833"/>
      <c r="E6" s="831"/>
      <c r="F6" s="833"/>
      <c r="G6" s="831"/>
      <c r="H6" s="833"/>
      <c r="I6" s="831"/>
      <c r="J6" s="833"/>
      <c r="K6" s="831"/>
      <c r="L6" s="833"/>
      <c r="M6" s="831"/>
      <c r="N6" s="833"/>
      <c r="O6" s="831"/>
      <c r="P6" s="833"/>
      <c r="Q6" s="831"/>
      <c r="R6" s="833"/>
      <c r="S6" s="831"/>
      <c r="T6" s="833"/>
      <c r="U6" s="831"/>
      <c r="V6" s="835"/>
    </row>
    <row r="7" spans="1:23" ht="15.75" customHeight="1">
      <c r="A7" s="906" t="s">
        <v>599</v>
      </c>
      <c r="B7" s="907"/>
      <c r="C7" s="332">
        <f>+C9+C11+C13+C15+C17+C19+C21+C23+C25+C27+C31+C33+C35+C41+C49+C51+C53+C55+C43+C45+C47+C57+C59+C61+C63+C65+C67+C69+C71+C73+C75+C77+C163+C165+C167+C169+C171+C173+C79+C153+C155+C157+C159+C161+C83+C85+C87+C89+C91+C93+C95+C97+C99+C101+C103+C105+C81+C107+C109+C111+C113+C115+C117+C119+C121+C123+C125+C127+C129+C131+C133+C135+C137+C139+C141+C143+C145+C147+C149+C37+C151+C29</f>
        <v>117868</v>
      </c>
      <c r="D7" s="908">
        <f>+D9+D11+D13+D15+D17+D19+D21+D23+D25+D27+D31+D33+D35+D41+D49+D51+D53+D55+D43+D45+D47+D57+D59+D61+D63+D65+D67+D69+D71+D73+D75+D77+D163+D165+D167+D169+D171+D173+D79+D153+D155+D157+D159+D161+D83+D85+D87+D89+D91+D93+D95+D97+D99+D101+D103+D105+D81+D107+D109+D111+D113+D115+D117+D119+D121+D123+D125+D127+D129+D131+D133+D135+D137+D139+D141+D143+D145+D147+D149+D37+D151+D29</f>
        <v>91767</v>
      </c>
      <c r="E7" s="908"/>
      <c r="F7" s="908">
        <f>+F9+F11+F13+F15+F17+F19+F21+F23+F25+F27+F31+F33+F35+F41+F49+F51+F53+F55+F43+F45+F47+F57+F59+F61+F63+F65+F67+F69+F71+F73+F75+F77+F163+F165+F167+F169+F171+F173+F79+F153+F155+F157+F159+F161+F83+F85+F87+F89+F91+F93+F95+F97+F99+F101+F103+F105+F81+F107+F109+F111+F113+F115+F117+F119+F121+F123+F125+F127+F129+F131+F133+F135+F137+F139+F141+F143+F145+F147+F149+F37+F151+F29</f>
        <v>82714</v>
      </c>
      <c r="G7" s="908"/>
      <c r="H7" s="908">
        <f>+H9+H11+H13+H15+H17+H19+H21+H23+H25+H27+H31+H33+H35+H41+H49+H51+H53+H55+H43+H45+H47+H57+H59+H61+H63+H65+H67+H69+H71+H73+H75+H77+H163+H165+H167+H169+H171+H173+H79+H153+H155+H157+H159+H161+H83+H85+H87+H89+H91+H93+H95+H97+H99+H101+H103+H105+H81+H107+H109+H111+H113+H115+H117+H119+H121+H123+H125+H127+H129+H131+H133+H135+H137+H139+H141+H143+H145+H147+H149+H37+H151+H29</f>
        <v>20932</v>
      </c>
      <c r="I7" s="908"/>
      <c r="J7" s="908">
        <f>+J9+J11+J13+J15+J17+J19+J21+J23+J25+J27+J31+J33+J35+J41+J49+J51+J53+J55+J43+J45+J47+J57+J59+J61+J63+J65+J67+J69+J71+J73+J75+J77+J163+J165+J167+J169+J171+J173+J79+J153+J155+J157+J159+J161+J83+J85+J87+J89+J91+J93+J95+J97+J99+J101+J103+J105+J81+J107+J109+J111+J113+J115+J117+J119+J121+J123+J125+J127+J129+J131+J133+J135+J137+J139+J141+J143+J145+J147+J149+J37+J151+J29</f>
        <v>45975</v>
      </c>
      <c r="K7" s="908"/>
      <c r="L7" s="908">
        <f>+L9+L11+L13+L15+L17+L19+L21+L23+L25+L27+L31+L33+L35+L41+L49+L51+L53+L55+L43+L45+L47+L57+L59+L61+L63+L65+L67+L69+L71+L73+L75+L77+L163+L165+L167+L169+L171+L173+L79+L153+L155+L157+L159+L161+L83+L85+L87+L89+L91+L93+L95+L97+L99+L101+L103+L105+L81+L107+L109+L111+L113+L115+L117+L119+L121+L123+L125+L127+L129+L131+L133+L135+L137+L139+L141+L143+L145+L147+L149+L37+L151+L29</f>
        <v>9053</v>
      </c>
      <c r="M7" s="908"/>
      <c r="N7" s="908">
        <f>+N9+N11+N13+N15+N17+N19+N21+N23+N25+N27+N31+N33+N35+N41+N49+N51+N53+N55+N43+N45+N47+N57+N59+N61+N63+N65+N67+N69+N71+N73+N75+N77+N163+N165+N167+N169+N171+N173+N79+N153+N155+N157+N159+N161+N83+N85+N87+N89+N91+N93+N95+N97+N99+N101+N103+N105+N81+N107+N109+N111+N113+N115+N117+N119+N121+N123+N125+N127+N129+N131+N133+N135+N137+N139+N141+N143+N145+N147+N149+N37+N151+N29</f>
        <v>1383</v>
      </c>
      <c r="O7" s="908"/>
      <c r="P7" s="908">
        <f>+P9+P11+P13+P15+P17+P19+P21+P23+P25+P27+P31+P33+P35+P41+P49+P51+P53+P55+P43+P45+P47+P57+P59+P61+P63+P65+P67+P69+P71+P73+P75+P77+P163+P165+P167+P169+P171+P173+P79+P153+P155+P157+P159+P161+P83+P85+P87+P89+P91+P93+P95+P97+P99+P101+P103+P105+P81+P107+P109+P111+P113+P115+P117+P119+P121+P123+P125+P127+P129+P131+P133+P135+P137+P139+P141+P143+P145+P147+P149+P37+P151+P29</f>
        <v>24643</v>
      </c>
      <c r="Q7" s="908"/>
      <c r="R7" s="908">
        <f>+R9+R11+R13+R15+R17+R19+R21+R23+R25+R27+R31+R33+R35+R41+R49+R51+R53+R55+R43+R45+R47+R57+R59+R61+R63+R65+R67+R69+R71+R73+R75+R77+R163+R165+R167+R169+R171+R173+R79+R153+R155+R157+R159+R161+R83+R85+R87+R89+R91+R93+R95+R97+R99+R101+R103+R105+R81+R107+R109+R111+R113+R115+R117+R119+R121+R123+R125+R127+R129+R131+R133+R135+R137+R139+R141+R143+R145+R147+R149+R37+R151+R29</f>
        <v>75</v>
      </c>
      <c r="S7" s="908"/>
      <c r="T7" s="908">
        <f>+T9+T11+T13+T15+T17+T19+T21+T23+T25+T27+T31+T33+T35+T41+T49+T51+T53+T55+T43+T45+T47+T57+T59+T61+T63+T65+T67+T69+T71+T73+T75+T77+T163+T165+T167+T169+T171+T173+T79+T153+T155+T157+T159+T161+T83+T85+T87+T89+T91+T93+T95+T97+T99+T101+T103+T105+T81+T107+T109+T111+T113+T115+T117+T119+T121+T123+T125+T127+T129+T131+T133+T135+T137+T139+T141+T143+T145+T147+T149+T37+T151+T29</f>
        <v>6334</v>
      </c>
      <c r="U7" s="914"/>
      <c r="V7" s="333" t="s">
        <v>600</v>
      </c>
      <c r="W7" s="331"/>
    </row>
    <row r="8" spans="1:23" s="339" customFormat="1" ht="15.75" customHeight="1">
      <c r="A8" s="334"/>
      <c r="B8" s="335"/>
      <c r="C8" s="336">
        <f>+C10+C12+C14+C16+C40+C18+C20+C22+C24+C26+C28+C32+C34+C36+C42+C50+C52+C54+C56+C44+C46+C48+C58+C60+C62+C64+C66+C68+C70+C72+C74+C76+C78+C164+C166+C168+C170+C172+C174+C80+C154+C156+C158+C160+C162+C84+C86+C88+C90+C92+C94+C96+C98+C100+C102+C104+C106+C82+C108+C110+C112+C114+C116+C118+C120+C122+C124+C126+C128+C130+C132+C134+C136+C138+C140+C142+C144+C146+C148+C150+C38+C152+C30</f>
        <v>57320</v>
      </c>
      <c r="D8" s="910">
        <f>+D10+D12+D14+D16+D18+D20+D22+D24+D26+D28+D32+D34+D36+D42+D50+D52+D54+D56+D44+D46+D48+D58+D60+D62+D64+D66+D68+D70+D72+D74+D76+D78+D164+D166+D168+D170+D172+D174+D80+D154+D156+D158+D160+D162+D84+D86+D88+D90+D92+D94+D96+D98+D100+D102+D104+D106+D82+D108+D110+D112+D114+D116+D118+D120+D122+D124+D126+D128+D130+D132+D134+D136+D138+D140+D142+D144+D146+D148+D150+D38+D152+D30</f>
        <v>32071</v>
      </c>
      <c r="E8" s="910"/>
      <c r="F8" s="910">
        <f>+F10+F12+F14+F16+F18+F20+F22+F24+F26+F28+F32+F34+F36+F42+F50+F52+F54+F56+F44+F46+F48+F58+F60+F62+F64+F66+F68+F70+F72+F74+F76+F78+F164+F166+F168+F170+F172+F174+F80+F154+F156+F158+F160+F162+F84+F86+F88+F90+F92+F94+F96+F98+F100+F102+F104+F106+F82+F108+F110+F112+F114+F116+F118+F120+F122+F124+F126+F128+F130+F132+F134+F136+F138+F140+F142+F144+F146+F148+F150+F38+F152+F30</f>
        <v>29678</v>
      </c>
      <c r="G8" s="910"/>
      <c r="H8" s="910">
        <f>+H10+H12+H14+H16+H18+H20+H22+H24+H26+H28+H32+H34+H36+H42+H50+H52+H54+H56+H44+H46+H48+H58+H60+H62+H64+H66+H68+H70+H72+H74+H76+H78+H164+H166+H168+H170+H172+H174+H80+H154+H156+H158+H160+H162+H84+H86+H88+H90+H92+H94+H96+H98+H100+H102+H104+H106+H82+H108+H110+H112+H114+H116+H118+H120+H122+H124+H126+H128+H130+H132+H134+H136+H138+H140+H142+H144+H146+H148+H150+H38+H152+H30</f>
        <v>10466</v>
      </c>
      <c r="I8" s="910"/>
      <c r="J8" s="910">
        <f>+J10+J12+J14+J16+J18+J20+J22+J24+J26+J28+J32+J34+J36+J42+J50+J52+J54+J56+J44+J46+J48+J58+J60+J62+J64+J66+J68+J70+J72+J74+J76+J78+J164+J166+J168+J170+J172+J174+J80+J154+J156+J158+J160+J162+J84+J86+J88+J90+J92+J94+J96+J98+J100+J102+J104+J106+J82+J108+J110+J112+J114+J116+J118+J120+J122+J124+J126+J128+J130+J132+J134+J136+J138+J140+J142+J144+J146+J148+J150+J38+J152+J30</f>
        <v>12565</v>
      </c>
      <c r="K8" s="910"/>
      <c r="L8" s="910">
        <f>+L10+L12+L14+L16+L18+L20+L22+L24+L26+L28+L32+L34+L36+L42+L50+L52+L54+L56+L44+L46+L48+L58+L60+L62+L64+L66+L68+L70+L72+L74+L76+L78+L164+L166+L168+L170+L172+L174+L80+L154+L156+L158+L160+L162+L84+L86+L88+L90+L92+L94+L96+L98+L100+L102+L104+L106+L82+L108+L110+L112+L114+L116+L118+L120+L122+L124+L126+L128+L130+L132+L134+L136+L138+L140+L142+L144+L146+L148+L150+L38+L152+L30</f>
        <v>2393</v>
      </c>
      <c r="M8" s="910"/>
      <c r="N8" s="910">
        <f>+N10+N12+N14+N16+N18+N20+N22+N24+N26+N28+N32+N34+N36+N42+N50+N52+N54+N56+N44+N46+N48+N58+N60+N62+N64+N66+N68+N70+N72+N74+N76+N78+N164+N166+N168+N170+N172+N174+N80+N154+N156+N158+N160+N162+N84+N86+N88+N90+N92+N94+N96+N98+N100+N102+N104+N106+N82+N108+N110+N112+N114+N116+N118+N120+N122+N124+N126+N128+N130+N132+N134+N136+N138+N140+N142+N144+N146+N148+N150+N38+N152+N30</f>
        <v>576</v>
      </c>
      <c r="O8" s="910"/>
      <c r="P8" s="910">
        <f>+P10+P12+P14+P16+P18+P20+P22+P24+P26+P28+P32+P34+P36+P42+P50+P52+P54+P56+P44+P46+P48+P58+P60+P62+P64+P66+P68+P70+P72+P74+P76+P78+P164+P166+P168+P170+P172+P174+P80+P154+P156+P158+P160+P162+P84+P86+P88+P90+P92+P94+P96+P98+P100+P102+P104+P106+P82+P108+P110+P112+P114+P116+P118+P120+P122+P124+P126+P128+P130+P132+P134+P136+P138+P140+P142+P144+P146+P148+P150+P38+P152+P30</f>
        <v>24643</v>
      </c>
      <c r="Q8" s="910"/>
      <c r="R8" s="910">
        <f>+R10+R12+R14+R16+R18+R20+R22+R24+R26+R28+R32+R34+R36+R42+R50+R52+R54+R56+R44+R46+R48+R58+R60+R62+R64+R66+R68+R70+R72+R74+R76+R78+R164+R166+R168+R170+R172+R174+R80+R154+R156+R158+R160+R162+R84+R86+R88+R90+R92+R94+R96+R98+R100+R102+R104+R106+R82+R108+R110+R112+R114+R116+R118+R120+R122+R124+R126+R128+R130+R132+R134+R136+R138+R140+R142+R144+R146+R148+R150+R38+R152+R30</f>
        <v>30</v>
      </c>
      <c r="S8" s="910"/>
      <c r="T8" s="910">
        <f>+T10+T12+T14+T16+T18+T20+T22+T24+T26+T28+T32+T34+T36+T42+T50+T52+T54+T56+T44+T46+T48+T58+T60+T62+T64+T66+T68+T70+T72+T74+T76+T78+T164+T166+T168+T170+T172+T174+T80+T154+T156+T158+T160+T162+T84+T86+T88+T90+T92+T94+T96+T98+T100+T102+T104+T106+T82+T108+T110+T112+T114+T116+T118+T120+T122+T124+T126+T128+T130+T132+T134+T136+T138+T140+T142+T144+T146+T148+T150+T38+T152+T30</f>
        <v>1395</v>
      </c>
      <c r="U8" s="911"/>
      <c r="V8" s="337"/>
      <c r="W8" s="338"/>
    </row>
    <row r="9" spans="1:23" ht="15.75" customHeight="1">
      <c r="B9" s="340" t="s">
        <v>178</v>
      </c>
      <c r="C9" s="341">
        <f t="shared" ref="C9:C72" si="0">+F9+L9+N9+P9+R9</f>
        <v>1208</v>
      </c>
      <c r="D9" s="912">
        <v>849</v>
      </c>
      <c r="E9" s="912"/>
      <c r="F9" s="912">
        <v>718</v>
      </c>
      <c r="G9" s="912"/>
      <c r="H9" s="912">
        <v>252</v>
      </c>
      <c r="I9" s="912"/>
      <c r="J9" s="912">
        <v>302</v>
      </c>
      <c r="K9" s="912"/>
      <c r="L9" s="912">
        <v>131</v>
      </c>
      <c r="M9" s="912"/>
      <c r="N9" s="913">
        <v>20</v>
      </c>
      <c r="O9" s="913"/>
      <c r="P9" s="913">
        <v>337</v>
      </c>
      <c r="Q9" s="913"/>
      <c r="R9" s="913">
        <v>2</v>
      </c>
      <c r="S9" s="913"/>
      <c r="T9" s="913">
        <v>71</v>
      </c>
      <c r="U9" s="920"/>
      <c r="V9" s="342" t="s">
        <v>601</v>
      </c>
      <c r="W9" s="331"/>
    </row>
    <row r="10" spans="1:23" s="339" customFormat="1" ht="15.75" customHeight="1">
      <c r="B10" s="343"/>
      <c r="C10" s="344">
        <f t="shared" si="0"/>
        <v>668</v>
      </c>
      <c r="D10" s="918">
        <v>320</v>
      </c>
      <c r="E10" s="918"/>
      <c r="F10" s="918">
        <v>284</v>
      </c>
      <c r="G10" s="918"/>
      <c r="H10" s="918">
        <v>126</v>
      </c>
      <c r="I10" s="918"/>
      <c r="J10" s="918">
        <v>88</v>
      </c>
      <c r="K10" s="918"/>
      <c r="L10" s="918">
        <v>36</v>
      </c>
      <c r="M10" s="918"/>
      <c r="N10" s="918">
        <v>10</v>
      </c>
      <c r="O10" s="918"/>
      <c r="P10" s="918">
        <v>337</v>
      </c>
      <c r="Q10" s="918"/>
      <c r="R10" s="918">
        <v>1</v>
      </c>
      <c r="S10" s="918"/>
      <c r="T10" s="918">
        <v>15</v>
      </c>
      <c r="U10" s="921"/>
      <c r="V10" s="345"/>
      <c r="W10" s="338"/>
    </row>
    <row r="11" spans="1:23" ht="15.75" customHeight="1">
      <c r="B11" s="340" t="s">
        <v>180</v>
      </c>
      <c r="C11" s="341">
        <f t="shared" si="0"/>
        <v>712</v>
      </c>
      <c r="D11" s="915">
        <v>586</v>
      </c>
      <c r="E11" s="915"/>
      <c r="F11" s="915">
        <v>513</v>
      </c>
      <c r="G11" s="915"/>
      <c r="H11" s="915">
        <v>152</v>
      </c>
      <c r="I11" s="915"/>
      <c r="J11" s="915">
        <v>271</v>
      </c>
      <c r="K11" s="915"/>
      <c r="L11" s="915">
        <v>73</v>
      </c>
      <c r="M11" s="915"/>
      <c r="N11" s="916">
        <v>0</v>
      </c>
      <c r="O11" s="916"/>
      <c r="P11" s="915">
        <v>126</v>
      </c>
      <c r="Q11" s="915"/>
      <c r="R11" s="916">
        <v>0</v>
      </c>
      <c r="S11" s="916"/>
      <c r="T11" s="915">
        <v>50</v>
      </c>
      <c r="U11" s="917"/>
      <c r="V11" s="342" t="s">
        <v>180</v>
      </c>
      <c r="W11" s="331"/>
    </row>
    <row r="12" spans="1:23" s="339" customFormat="1" ht="15.75" customHeight="1">
      <c r="B12" s="343"/>
      <c r="C12" s="344">
        <f t="shared" si="0"/>
        <v>337</v>
      </c>
      <c r="D12" s="918">
        <v>211</v>
      </c>
      <c r="E12" s="918"/>
      <c r="F12" s="918">
        <v>192</v>
      </c>
      <c r="G12" s="918"/>
      <c r="H12" s="918">
        <v>76</v>
      </c>
      <c r="I12" s="918"/>
      <c r="J12" s="918">
        <v>77</v>
      </c>
      <c r="K12" s="918"/>
      <c r="L12" s="918">
        <v>19</v>
      </c>
      <c r="M12" s="918"/>
      <c r="N12" s="919">
        <v>0</v>
      </c>
      <c r="O12" s="919"/>
      <c r="P12" s="918">
        <v>126</v>
      </c>
      <c r="Q12" s="918"/>
      <c r="R12" s="919">
        <v>0</v>
      </c>
      <c r="S12" s="919"/>
      <c r="T12" s="918">
        <v>11</v>
      </c>
      <c r="U12" s="921"/>
      <c r="V12" s="345"/>
      <c r="W12" s="338"/>
    </row>
    <row r="13" spans="1:23" ht="15.75" customHeight="1">
      <c r="B13" s="340" t="s">
        <v>182</v>
      </c>
      <c r="C13" s="341">
        <f t="shared" si="0"/>
        <v>3773</v>
      </c>
      <c r="D13" s="915">
        <v>2789</v>
      </c>
      <c r="E13" s="915"/>
      <c r="F13" s="915">
        <v>2524</v>
      </c>
      <c r="G13" s="915"/>
      <c r="H13" s="915">
        <v>664</v>
      </c>
      <c r="I13" s="915"/>
      <c r="J13" s="915">
        <v>1331</v>
      </c>
      <c r="K13" s="915"/>
      <c r="L13" s="915">
        <v>265</v>
      </c>
      <c r="M13" s="915"/>
      <c r="N13" s="915">
        <v>61</v>
      </c>
      <c r="O13" s="915"/>
      <c r="P13" s="915">
        <v>921</v>
      </c>
      <c r="Q13" s="915"/>
      <c r="R13" s="915">
        <v>2</v>
      </c>
      <c r="S13" s="915"/>
      <c r="T13" s="915">
        <v>186</v>
      </c>
      <c r="U13" s="917"/>
      <c r="V13" s="342" t="s">
        <v>182</v>
      </c>
      <c r="W13" s="331"/>
    </row>
    <row r="14" spans="1:23" s="339" customFormat="1" ht="15.75" customHeight="1">
      <c r="B14" s="343"/>
      <c r="C14" s="344">
        <f t="shared" si="0"/>
        <v>1933</v>
      </c>
      <c r="D14" s="918">
        <v>985</v>
      </c>
      <c r="E14" s="918"/>
      <c r="F14" s="918">
        <v>916</v>
      </c>
      <c r="G14" s="918"/>
      <c r="H14" s="918">
        <v>332</v>
      </c>
      <c r="I14" s="918"/>
      <c r="J14" s="918">
        <v>357</v>
      </c>
      <c r="K14" s="918"/>
      <c r="L14" s="918">
        <v>69</v>
      </c>
      <c r="M14" s="918"/>
      <c r="N14" s="918">
        <v>26</v>
      </c>
      <c r="O14" s="918"/>
      <c r="P14" s="918">
        <v>921</v>
      </c>
      <c r="Q14" s="918"/>
      <c r="R14" s="918">
        <v>1</v>
      </c>
      <c r="S14" s="918"/>
      <c r="T14" s="918">
        <v>38</v>
      </c>
      <c r="U14" s="921"/>
      <c r="V14" s="345"/>
      <c r="W14" s="338"/>
    </row>
    <row r="15" spans="1:23" ht="15.75" customHeight="1">
      <c r="B15" s="340" t="s">
        <v>184</v>
      </c>
      <c r="C15" s="341">
        <f t="shared" si="0"/>
        <v>1033</v>
      </c>
      <c r="D15" s="913">
        <v>864</v>
      </c>
      <c r="E15" s="913"/>
      <c r="F15" s="913">
        <v>795</v>
      </c>
      <c r="G15" s="913"/>
      <c r="H15" s="913">
        <v>168</v>
      </c>
      <c r="I15" s="913"/>
      <c r="J15" s="913">
        <v>520</v>
      </c>
      <c r="K15" s="913"/>
      <c r="L15" s="913">
        <v>69</v>
      </c>
      <c r="M15" s="913"/>
      <c r="N15" s="913">
        <v>17</v>
      </c>
      <c r="O15" s="913"/>
      <c r="P15" s="913">
        <v>152</v>
      </c>
      <c r="Q15" s="913"/>
      <c r="R15" s="916">
        <v>0</v>
      </c>
      <c r="S15" s="916"/>
      <c r="T15" s="913">
        <v>47</v>
      </c>
      <c r="U15" s="920"/>
      <c r="V15" s="342" t="s">
        <v>184</v>
      </c>
      <c r="W15" s="331"/>
    </row>
    <row r="16" spans="1:23" s="339" customFormat="1" ht="15.75" customHeight="1">
      <c r="A16" s="346"/>
      <c r="B16" s="347"/>
      <c r="C16" s="348">
        <f t="shared" si="0"/>
        <v>450</v>
      </c>
      <c r="D16" s="923">
        <v>290</v>
      </c>
      <c r="E16" s="923"/>
      <c r="F16" s="923">
        <v>271</v>
      </c>
      <c r="G16" s="923"/>
      <c r="H16" s="923">
        <v>84</v>
      </c>
      <c r="I16" s="923"/>
      <c r="J16" s="923">
        <v>141</v>
      </c>
      <c r="K16" s="923"/>
      <c r="L16" s="923">
        <v>19</v>
      </c>
      <c r="M16" s="923"/>
      <c r="N16" s="923">
        <v>8</v>
      </c>
      <c r="O16" s="923"/>
      <c r="P16" s="923">
        <v>152</v>
      </c>
      <c r="Q16" s="923"/>
      <c r="R16" s="922">
        <v>0</v>
      </c>
      <c r="S16" s="922"/>
      <c r="T16" s="923">
        <v>11</v>
      </c>
      <c r="U16" s="924"/>
      <c r="V16" s="349"/>
      <c r="W16" s="338"/>
    </row>
    <row r="17" spans="1:23" ht="15.75" customHeight="1">
      <c r="B17" s="340" t="s">
        <v>186</v>
      </c>
      <c r="C17" s="341">
        <f t="shared" si="0"/>
        <v>1323</v>
      </c>
      <c r="D17" s="915">
        <v>1076</v>
      </c>
      <c r="E17" s="915"/>
      <c r="F17" s="915">
        <v>932</v>
      </c>
      <c r="G17" s="915"/>
      <c r="H17" s="915">
        <v>172</v>
      </c>
      <c r="I17" s="915"/>
      <c r="J17" s="915">
        <v>609</v>
      </c>
      <c r="K17" s="915"/>
      <c r="L17" s="915">
        <v>144</v>
      </c>
      <c r="M17" s="915"/>
      <c r="N17" s="915">
        <v>22</v>
      </c>
      <c r="O17" s="915"/>
      <c r="P17" s="915">
        <v>225</v>
      </c>
      <c r="Q17" s="915"/>
      <c r="R17" s="916">
        <v>0</v>
      </c>
      <c r="S17" s="916"/>
      <c r="T17" s="915">
        <v>112</v>
      </c>
      <c r="U17" s="917"/>
      <c r="V17" s="342" t="s">
        <v>186</v>
      </c>
      <c r="W17" s="331"/>
    </row>
    <row r="18" spans="1:23" s="339" customFormat="1" ht="15.75" customHeight="1">
      <c r="B18" s="343"/>
      <c r="C18" s="344">
        <f t="shared" si="0"/>
        <v>578</v>
      </c>
      <c r="D18" s="918">
        <v>345</v>
      </c>
      <c r="E18" s="918"/>
      <c r="F18" s="918">
        <v>311</v>
      </c>
      <c r="G18" s="918"/>
      <c r="H18" s="918">
        <v>86</v>
      </c>
      <c r="I18" s="918"/>
      <c r="J18" s="918">
        <v>163</v>
      </c>
      <c r="K18" s="918"/>
      <c r="L18" s="918">
        <v>34</v>
      </c>
      <c r="M18" s="918"/>
      <c r="N18" s="918">
        <v>8</v>
      </c>
      <c r="O18" s="918"/>
      <c r="P18" s="918">
        <v>225</v>
      </c>
      <c r="Q18" s="918"/>
      <c r="R18" s="919">
        <v>0</v>
      </c>
      <c r="S18" s="919"/>
      <c r="T18" s="918">
        <v>23</v>
      </c>
      <c r="U18" s="921"/>
      <c r="V18" s="345"/>
      <c r="W18" s="338"/>
    </row>
    <row r="19" spans="1:23" ht="15.75" customHeight="1">
      <c r="B19" s="340" t="s">
        <v>188</v>
      </c>
      <c r="C19" s="341">
        <f>+F19+L19+N19+P19+R19</f>
        <v>3553</v>
      </c>
      <c r="D19" s="915">
        <v>3082</v>
      </c>
      <c r="E19" s="915"/>
      <c r="F19" s="915">
        <v>2836</v>
      </c>
      <c r="G19" s="915"/>
      <c r="H19" s="915">
        <v>678</v>
      </c>
      <c r="I19" s="915"/>
      <c r="J19" s="915">
        <v>1594</v>
      </c>
      <c r="K19" s="915"/>
      <c r="L19" s="915">
        <v>246</v>
      </c>
      <c r="M19" s="915"/>
      <c r="N19" s="915">
        <v>48</v>
      </c>
      <c r="O19" s="915"/>
      <c r="P19" s="915">
        <v>423</v>
      </c>
      <c r="Q19" s="915"/>
      <c r="R19" s="916">
        <v>0</v>
      </c>
      <c r="S19" s="916"/>
      <c r="T19" s="915">
        <v>205</v>
      </c>
      <c r="U19" s="917"/>
      <c r="V19" s="342" t="s">
        <v>188</v>
      </c>
      <c r="W19" s="331"/>
    </row>
    <row r="20" spans="1:23" s="339" customFormat="1" ht="15.75" customHeight="1">
      <c r="B20" s="343"/>
      <c r="C20" s="344">
        <f>+F20+L20+N20+P20+R20</f>
        <v>1499</v>
      </c>
      <c r="D20" s="925">
        <v>1060</v>
      </c>
      <c r="E20" s="925"/>
      <c r="F20" s="925">
        <v>998</v>
      </c>
      <c r="G20" s="925"/>
      <c r="H20" s="925">
        <v>339</v>
      </c>
      <c r="I20" s="925"/>
      <c r="J20" s="925">
        <v>427</v>
      </c>
      <c r="K20" s="925"/>
      <c r="L20" s="925">
        <v>62</v>
      </c>
      <c r="M20" s="925"/>
      <c r="N20" s="925">
        <v>16</v>
      </c>
      <c r="O20" s="925"/>
      <c r="P20" s="925">
        <v>423</v>
      </c>
      <c r="Q20" s="925"/>
      <c r="R20" s="929">
        <v>0</v>
      </c>
      <c r="S20" s="929"/>
      <c r="T20" s="925">
        <v>46</v>
      </c>
      <c r="U20" s="928"/>
      <c r="V20" s="345"/>
      <c r="W20" s="338"/>
    </row>
    <row r="21" spans="1:23" ht="15.75" customHeight="1">
      <c r="B21" s="340" t="s">
        <v>190</v>
      </c>
      <c r="C21" s="341">
        <f t="shared" si="0"/>
        <v>3001</v>
      </c>
      <c r="D21" s="926">
        <v>2354</v>
      </c>
      <c r="E21" s="926"/>
      <c r="F21" s="926">
        <v>2177</v>
      </c>
      <c r="G21" s="926"/>
      <c r="H21" s="926">
        <v>470</v>
      </c>
      <c r="I21" s="926"/>
      <c r="J21" s="926">
        <v>1337</v>
      </c>
      <c r="K21" s="926"/>
      <c r="L21" s="926">
        <v>177</v>
      </c>
      <c r="M21" s="926"/>
      <c r="N21" s="926">
        <v>35</v>
      </c>
      <c r="O21" s="926"/>
      <c r="P21" s="926">
        <v>603</v>
      </c>
      <c r="Q21" s="926"/>
      <c r="R21" s="926">
        <v>9</v>
      </c>
      <c r="S21" s="926"/>
      <c r="T21" s="926">
        <v>111</v>
      </c>
      <c r="U21" s="927"/>
      <c r="V21" s="342" t="s">
        <v>190</v>
      </c>
      <c r="W21" s="331"/>
    </row>
    <row r="22" spans="1:23" s="339" customFormat="1" ht="15.75" customHeight="1">
      <c r="B22" s="343"/>
      <c r="C22" s="344">
        <f t="shared" si="0"/>
        <v>1418</v>
      </c>
      <c r="D22" s="925">
        <v>800</v>
      </c>
      <c r="E22" s="925"/>
      <c r="F22" s="925">
        <v>753</v>
      </c>
      <c r="G22" s="925"/>
      <c r="H22" s="925">
        <v>235</v>
      </c>
      <c r="I22" s="925"/>
      <c r="J22" s="925">
        <v>365</v>
      </c>
      <c r="K22" s="925"/>
      <c r="L22" s="925">
        <v>47</v>
      </c>
      <c r="M22" s="925"/>
      <c r="N22" s="925">
        <v>12</v>
      </c>
      <c r="O22" s="925"/>
      <c r="P22" s="925">
        <v>603</v>
      </c>
      <c r="Q22" s="925"/>
      <c r="R22" s="925">
        <v>3</v>
      </c>
      <c r="S22" s="925"/>
      <c r="T22" s="925">
        <v>24</v>
      </c>
      <c r="U22" s="928"/>
      <c r="V22" s="345"/>
      <c r="W22" s="338"/>
    </row>
    <row r="23" spans="1:23" ht="15.75" customHeight="1">
      <c r="B23" s="340" t="s">
        <v>192</v>
      </c>
      <c r="C23" s="350">
        <f t="shared" si="0"/>
        <v>2049</v>
      </c>
      <c r="D23" s="915">
        <v>1652</v>
      </c>
      <c r="E23" s="915"/>
      <c r="F23" s="915">
        <v>1470</v>
      </c>
      <c r="G23" s="915"/>
      <c r="H23" s="915">
        <v>368</v>
      </c>
      <c r="I23" s="915"/>
      <c r="J23" s="915">
        <v>843</v>
      </c>
      <c r="K23" s="915"/>
      <c r="L23" s="915">
        <v>182</v>
      </c>
      <c r="M23" s="915"/>
      <c r="N23" s="915">
        <v>26</v>
      </c>
      <c r="O23" s="915"/>
      <c r="P23" s="915">
        <v>369</v>
      </c>
      <c r="Q23" s="915"/>
      <c r="R23" s="915">
        <v>2</v>
      </c>
      <c r="S23" s="915"/>
      <c r="T23" s="915">
        <v>101</v>
      </c>
      <c r="U23" s="917"/>
      <c r="V23" s="342" t="s">
        <v>192</v>
      </c>
      <c r="W23" s="331"/>
    </row>
    <row r="24" spans="1:23" s="339" customFormat="1" ht="15.75" customHeight="1">
      <c r="A24" s="338"/>
      <c r="B24" s="343"/>
      <c r="C24" s="344">
        <f t="shared" si="0"/>
        <v>962</v>
      </c>
      <c r="D24" s="925">
        <v>580</v>
      </c>
      <c r="E24" s="925"/>
      <c r="F24" s="925">
        <v>531</v>
      </c>
      <c r="G24" s="925"/>
      <c r="H24" s="925">
        <v>184</v>
      </c>
      <c r="I24" s="925"/>
      <c r="J24" s="925">
        <v>235</v>
      </c>
      <c r="K24" s="925"/>
      <c r="L24" s="925">
        <v>49</v>
      </c>
      <c r="M24" s="925"/>
      <c r="N24" s="925">
        <v>12</v>
      </c>
      <c r="O24" s="925"/>
      <c r="P24" s="925">
        <v>369</v>
      </c>
      <c r="Q24" s="925"/>
      <c r="R24" s="925">
        <v>1</v>
      </c>
      <c r="S24" s="925"/>
      <c r="T24" s="925">
        <v>22</v>
      </c>
      <c r="U24" s="928"/>
      <c r="V24" s="345"/>
      <c r="W24" s="338"/>
    </row>
    <row r="25" spans="1:23" ht="15.75" customHeight="1">
      <c r="A25" s="331"/>
      <c r="B25" s="340" t="s">
        <v>194</v>
      </c>
      <c r="C25" s="341">
        <f t="shared" si="0"/>
        <v>1373</v>
      </c>
      <c r="D25" s="915">
        <v>949</v>
      </c>
      <c r="E25" s="915"/>
      <c r="F25" s="915">
        <v>815</v>
      </c>
      <c r="G25" s="915"/>
      <c r="H25" s="915">
        <v>198</v>
      </c>
      <c r="I25" s="915"/>
      <c r="J25" s="915">
        <v>463</v>
      </c>
      <c r="K25" s="915"/>
      <c r="L25" s="915">
        <v>134</v>
      </c>
      <c r="M25" s="915"/>
      <c r="N25" s="915">
        <v>18</v>
      </c>
      <c r="O25" s="915"/>
      <c r="P25" s="915">
        <v>406</v>
      </c>
      <c r="Q25" s="915"/>
      <c r="R25" s="916">
        <v>0</v>
      </c>
      <c r="S25" s="916"/>
      <c r="T25" s="915">
        <v>93</v>
      </c>
      <c r="U25" s="917"/>
      <c r="V25" s="342" t="s">
        <v>194</v>
      </c>
      <c r="W25" s="331"/>
    </row>
    <row r="26" spans="1:23" s="339" customFormat="1" ht="15.75" customHeight="1">
      <c r="A26" s="346"/>
      <c r="B26" s="347"/>
      <c r="C26" s="348">
        <f t="shared" si="0"/>
        <v>746</v>
      </c>
      <c r="D26" s="930">
        <v>332</v>
      </c>
      <c r="E26" s="930"/>
      <c r="F26" s="930">
        <v>295</v>
      </c>
      <c r="G26" s="930"/>
      <c r="H26" s="930">
        <v>99</v>
      </c>
      <c r="I26" s="930"/>
      <c r="J26" s="930">
        <v>130</v>
      </c>
      <c r="K26" s="930"/>
      <c r="L26" s="930">
        <v>37</v>
      </c>
      <c r="M26" s="930"/>
      <c r="N26" s="930">
        <v>8</v>
      </c>
      <c r="O26" s="930"/>
      <c r="P26" s="930">
        <v>406</v>
      </c>
      <c r="Q26" s="930"/>
      <c r="R26" s="931">
        <v>0</v>
      </c>
      <c r="S26" s="931"/>
      <c r="T26" s="930">
        <v>21</v>
      </c>
      <c r="U26" s="932"/>
      <c r="V26" s="349"/>
      <c r="W26" s="338"/>
    </row>
    <row r="27" spans="1:23" ht="15.75" customHeight="1">
      <c r="B27" s="340" t="s">
        <v>196</v>
      </c>
      <c r="C27" s="341">
        <f t="shared" si="0"/>
        <v>1234</v>
      </c>
      <c r="D27" s="915">
        <v>1110</v>
      </c>
      <c r="E27" s="915"/>
      <c r="F27" s="915">
        <v>1016</v>
      </c>
      <c r="G27" s="915"/>
      <c r="H27" s="915">
        <v>182</v>
      </c>
      <c r="I27" s="915"/>
      <c r="J27" s="915">
        <v>648</v>
      </c>
      <c r="K27" s="915"/>
      <c r="L27" s="915">
        <v>94</v>
      </c>
      <c r="M27" s="915"/>
      <c r="N27" s="915">
        <v>10</v>
      </c>
      <c r="O27" s="915"/>
      <c r="P27" s="915">
        <v>114</v>
      </c>
      <c r="Q27" s="915"/>
      <c r="R27" s="916">
        <v>0</v>
      </c>
      <c r="S27" s="916"/>
      <c r="T27" s="915">
        <v>80</v>
      </c>
      <c r="U27" s="917"/>
      <c r="V27" s="342" t="s">
        <v>196</v>
      </c>
      <c r="W27" s="331"/>
    </row>
    <row r="28" spans="1:23" s="339" customFormat="1" ht="15.75" customHeight="1">
      <c r="B28" s="343"/>
      <c r="C28" s="344">
        <f t="shared" si="0"/>
        <v>474</v>
      </c>
      <c r="D28" s="925">
        <v>356</v>
      </c>
      <c r="E28" s="925"/>
      <c r="F28" s="925">
        <v>334</v>
      </c>
      <c r="G28" s="925"/>
      <c r="H28" s="925">
        <v>91</v>
      </c>
      <c r="I28" s="925"/>
      <c r="J28" s="925">
        <v>171</v>
      </c>
      <c r="K28" s="925"/>
      <c r="L28" s="925">
        <v>22</v>
      </c>
      <c r="M28" s="925"/>
      <c r="N28" s="925">
        <v>4</v>
      </c>
      <c r="O28" s="925"/>
      <c r="P28" s="925">
        <v>114</v>
      </c>
      <c r="Q28" s="925"/>
      <c r="R28" s="929">
        <v>0</v>
      </c>
      <c r="S28" s="929"/>
      <c r="T28" s="925">
        <v>17</v>
      </c>
      <c r="U28" s="928"/>
      <c r="V28" s="345"/>
      <c r="W28" s="338"/>
    </row>
    <row r="29" spans="1:23" s="339" customFormat="1" ht="15.75" customHeight="1">
      <c r="B29" s="343" t="s">
        <v>602</v>
      </c>
      <c r="C29" s="351">
        <f t="shared" si="0"/>
        <v>0</v>
      </c>
      <c r="D29" s="916">
        <v>0</v>
      </c>
      <c r="E29" s="916"/>
      <c r="F29" s="916">
        <v>0</v>
      </c>
      <c r="G29" s="916"/>
      <c r="H29" s="916">
        <v>0</v>
      </c>
      <c r="I29" s="916"/>
      <c r="J29" s="916">
        <v>0</v>
      </c>
      <c r="K29" s="916"/>
      <c r="L29" s="916">
        <v>0</v>
      </c>
      <c r="M29" s="916"/>
      <c r="N29" s="916">
        <v>0</v>
      </c>
      <c r="O29" s="916"/>
      <c r="P29" s="916">
        <v>0</v>
      </c>
      <c r="Q29" s="916"/>
      <c r="R29" s="916">
        <v>0</v>
      </c>
      <c r="S29" s="916"/>
      <c r="T29" s="916">
        <v>0</v>
      </c>
      <c r="U29" s="933"/>
      <c r="V29" s="345" t="s">
        <v>602</v>
      </c>
      <c r="W29" s="338"/>
    </row>
    <row r="30" spans="1:23" s="339" customFormat="1" ht="15.75" customHeight="1">
      <c r="B30" s="343"/>
      <c r="C30" s="352">
        <f t="shared" si="0"/>
        <v>0</v>
      </c>
      <c r="D30" s="929">
        <v>0</v>
      </c>
      <c r="E30" s="929"/>
      <c r="F30" s="929">
        <v>0</v>
      </c>
      <c r="G30" s="929"/>
      <c r="H30" s="929">
        <v>0</v>
      </c>
      <c r="I30" s="929"/>
      <c r="J30" s="929">
        <v>0</v>
      </c>
      <c r="K30" s="929"/>
      <c r="L30" s="929">
        <v>0</v>
      </c>
      <c r="M30" s="929"/>
      <c r="N30" s="929">
        <v>0</v>
      </c>
      <c r="O30" s="929"/>
      <c r="P30" s="929">
        <v>0</v>
      </c>
      <c r="Q30" s="929"/>
      <c r="R30" s="929">
        <v>0</v>
      </c>
      <c r="S30" s="929"/>
      <c r="T30" s="929">
        <v>0</v>
      </c>
      <c r="U30" s="934"/>
      <c r="V30" s="345"/>
      <c r="W30" s="338"/>
    </row>
    <row r="31" spans="1:23" ht="15.75" customHeight="1">
      <c r="B31" s="340" t="s">
        <v>200</v>
      </c>
      <c r="C31" s="341">
        <f t="shared" si="0"/>
        <v>880</v>
      </c>
      <c r="D31" s="926">
        <v>577</v>
      </c>
      <c r="E31" s="926"/>
      <c r="F31" s="926">
        <v>513</v>
      </c>
      <c r="G31" s="926"/>
      <c r="H31" s="926">
        <v>148</v>
      </c>
      <c r="I31" s="926"/>
      <c r="J31" s="926">
        <v>225</v>
      </c>
      <c r="K31" s="926"/>
      <c r="L31" s="926">
        <v>64</v>
      </c>
      <c r="M31" s="926"/>
      <c r="N31" s="926">
        <v>16</v>
      </c>
      <c r="O31" s="926"/>
      <c r="P31" s="926">
        <v>285</v>
      </c>
      <c r="Q31" s="926"/>
      <c r="R31" s="926">
        <v>2</v>
      </c>
      <c r="S31" s="926"/>
      <c r="T31" s="926">
        <v>36</v>
      </c>
      <c r="U31" s="927"/>
      <c r="V31" s="342" t="s">
        <v>200</v>
      </c>
      <c r="W31" s="331"/>
    </row>
    <row r="32" spans="1:23" s="339" customFormat="1" ht="15.75" customHeight="1">
      <c r="B32" s="343"/>
      <c r="C32" s="344">
        <f t="shared" si="0"/>
        <v>510</v>
      </c>
      <c r="D32" s="925">
        <v>218</v>
      </c>
      <c r="E32" s="925"/>
      <c r="F32" s="925">
        <v>199</v>
      </c>
      <c r="G32" s="925"/>
      <c r="H32" s="925">
        <v>74</v>
      </c>
      <c r="I32" s="925"/>
      <c r="J32" s="925">
        <v>62</v>
      </c>
      <c r="K32" s="925"/>
      <c r="L32" s="925">
        <v>19</v>
      </c>
      <c r="M32" s="925"/>
      <c r="N32" s="925">
        <v>6</v>
      </c>
      <c r="O32" s="925"/>
      <c r="P32" s="925">
        <v>285</v>
      </c>
      <c r="Q32" s="925"/>
      <c r="R32" s="925">
        <v>1</v>
      </c>
      <c r="S32" s="925"/>
      <c r="T32" s="925">
        <v>8</v>
      </c>
      <c r="U32" s="928"/>
      <c r="V32" s="345"/>
      <c r="W32" s="338"/>
    </row>
    <row r="33" spans="1:23" ht="15.75" customHeight="1">
      <c r="B33" s="340" t="s">
        <v>202</v>
      </c>
      <c r="C33" s="341">
        <f t="shared" si="0"/>
        <v>3729</v>
      </c>
      <c r="D33" s="926">
        <v>2981</v>
      </c>
      <c r="E33" s="926"/>
      <c r="F33" s="926">
        <v>2602</v>
      </c>
      <c r="G33" s="926"/>
      <c r="H33" s="926">
        <v>678</v>
      </c>
      <c r="I33" s="926"/>
      <c r="J33" s="926">
        <v>1464</v>
      </c>
      <c r="K33" s="926"/>
      <c r="L33" s="926">
        <v>379</v>
      </c>
      <c r="M33" s="926"/>
      <c r="N33" s="926">
        <v>40</v>
      </c>
      <c r="O33" s="926"/>
      <c r="P33" s="926">
        <v>708</v>
      </c>
      <c r="Q33" s="926"/>
      <c r="R33" s="916">
        <v>0</v>
      </c>
      <c r="S33" s="916"/>
      <c r="T33" s="926">
        <v>297</v>
      </c>
      <c r="U33" s="927"/>
      <c r="V33" s="342" t="s">
        <v>202</v>
      </c>
      <c r="W33" s="331"/>
    </row>
    <row r="34" spans="1:23" s="339" customFormat="1" ht="15.75" customHeight="1">
      <c r="B34" s="343"/>
      <c r="C34" s="344">
        <f t="shared" si="0"/>
        <v>1746</v>
      </c>
      <c r="D34" s="925">
        <v>1021</v>
      </c>
      <c r="E34" s="925"/>
      <c r="F34" s="925">
        <v>922</v>
      </c>
      <c r="G34" s="925"/>
      <c r="H34" s="925">
        <v>339</v>
      </c>
      <c r="I34" s="925"/>
      <c r="J34" s="925">
        <v>392</v>
      </c>
      <c r="K34" s="925"/>
      <c r="L34" s="925">
        <v>99</v>
      </c>
      <c r="M34" s="925"/>
      <c r="N34" s="925">
        <v>17</v>
      </c>
      <c r="O34" s="925"/>
      <c r="P34" s="925">
        <v>708</v>
      </c>
      <c r="Q34" s="925"/>
      <c r="R34" s="929">
        <v>0</v>
      </c>
      <c r="S34" s="929"/>
      <c r="T34" s="925">
        <v>67</v>
      </c>
      <c r="U34" s="928"/>
      <c r="V34" s="345"/>
      <c r="W34" s="338"/>
    </row>
    <row r="35" spans="1:23" ht="15.75" customHeight="1">
      <c r="B35" s="340" t="s">
        <v>204</v>
      </c>
      <c r="C35" s="341">
        <f t="shared" si="0"/>
        <v>1958</v>
      </c>
      <c r="D35" s="935">
        <v>1374</v>
      </c>
      <c r="E35" s="935"/>
      <c r="F35" s="935">
        <v>1161</v>
      </c>
      <c r="G35" s="935"/>
      <c r="H35" s="935">
        <v>346</v>
      </c>
      <c r="I35" s="935"/>
      <c r="J35" s="935">
        <v>579</v>
      </c>
      <c r="K35" s="935"/>
      <c r="L35" s="935">
        <v>213</v>
      </c>
      <c r="M35" s="935"/>
      <c r="N35" s="935">
        <v>24</v>
      </c>
      <c r="O35" s="935"/>
      <c r="P35" s="935">
        <v>557</v>
      </c>
      <c r="Q35" s="935"/>
      <c r="R35" s="935">
        <v>3</v>
      </c>
      <c r="S35" s="935"/>
      <c r="T35" s="935">
        <v>130</v>
      </c>
      <c r="U35" s="936"/>
      <c r="V35" s="342" t="s">
        <v>204</v>
      </c>
      <c r="W35" s="331"/>
    </row>
    <row r="36" spans="1:23" s="339" customFormat="1" ht="15.75" customHeight="1">
      <c r="A36" s="346"/>
      <c r="B36" s="347"/>
      <c r="C36" s="348">
        <f t="shared" si="0"/>
        <v>1055</v>
      </c>
      <c r="D36" s="930">
        <v>485</v>
      </c>
      <c r="E36" s="930"/>
      <c r="F36" s="930">
        <v>430</v>
      </c>
      <c r="G36" s="930"/>
      <c r="H36" s="930">
        <v>173</v>
      </c>
      <c r="I36" s="930"/>
      <c r="J36" s="930">
        <v>158</v>
      </c>
      <c r="K36" s="930"/>
      <c r="L36" s="930">
        <v>55</v>
      </c>
      <c r="M36" s="930"/>
      <c r="N36" s="930">
        <v>12</v>
      </c>
      <c r="O36" s="930"/>
      <c r="P36" s="930">
        <v>557</v>
      </c>
      <c r="Q36" s="930"/>
      <c r="R36" s="930">
        <v>1</v>
      </c>
      <c r="S36" s="930"/>
      <c r="T36" s="930">
        <v>26</v>
      </c>
      <c r="U36" s="932"/>
      <c r="V36" s="349"/>
      <c r="W36" s="338"/>
    </row>
    <row r="37" spans="1:23" ht="15.75" customHeight="1">
      <c r="B37" s="340" t="s">
        <v>206</v>
      </c>
      <c r="C37" s="341">
        <f>+F37+L37+N37+P37+R37</f>
        <v>166</v>
      </c>
      <c r="D37" s="926">
        <v>152</v>
      </c>
      <c r="E37" s="926"/>
      <c r="F37" s="926">
        <v>127</v>
      </c>
      <c r="G37" s="926"/>
      <c r="H37" s="926">
        <v>38</v>
      </c>
      <c r="I37" s="926"/>
      <c r="J37" s="926">
        <v>55</v>
      </c>
      <c r="K37" s="926"/>
      <c r="L37" s="926">
        <v>25</v>
      </c>
      <c r="M37" s="926"/>
      <c r="N37" s="916">
        <v>0</v>
      </c>
      <c r="O37" s="916"/>
      <c r="P37" s="926">
        <v>14</v>
      </c>
      <c r="Q37" s="926"/>
      <c r="R37" s="916">
        <v>0</v>
      </c>
      <c r="S37" s="916"/>
      <c r="T37" s="926">
        <v>25</v>
      </c>
      <c r="U37" s="927"/>
      <c r="V37" s="353" t="s">
        <v>206</v>
      </c>
      <c r="W37" s="331"/>
    </row>
    <row r="38" spans="1:23" s="339" customFormat="1" ht="15.75" customHeight="1">
      <c r="B38" s="343"/>
      <c r="C38" s="344">
        <f>+F38+L38+N38+P38+R38</f>
        <v>65</v>
      </c>
      <c r="D38" s="925">
        <v>51</v>
      </c>
      <c r="E38" s="925"/>
      <c r="F38" s="925">
        <v>46</v>
      </c>
      <c r="G38" s="925"/>
      <c r="H38" s="925">
        <v>19</v>
      </c>
      <c r="I38" s="925"/>
      <c r="J38" s="925">
        <v>14</v>
      </c>
      <c r="K38" s="925"/>
      <c r="L38" s="925">
        <v>5</v>
      </c>
      <c r="M38" s="925"/>
      <c r="N38" s="929">
        <v>0</v>
      </c>
      <c r="O38" s="929"/>
      <c r="P38" s="925">
        <v>14</v>
      </c>
      <c r="Q38" s="925"/>
      <c r="R38" s="929">
        <v>0</v>
      </c>
      <c r="S38" s="929"/>
      <c r="T38" s="925">
        <v>5</v>
      </c>
      <c r="U38" s="928"/>
      <c r="V38" s="345"/>
      <c r="W38" s="338"/>
    </row>
    <row r="39" spans="1:23" s="339" customFormat="1" ht="15.75" customHeight="1">
      <c r="B39" s="343" t="s">
        <v>327</v>
      </c>
      <c r="C39" s="354">
        <f>+F39+L39+N39+P39+R39</f>
        <v>0</v>
      </c>
      <c r="D39" s="916">
        <v>0</v>
      </c>
      <c r="E39" s="916"/>
      <c r="F39" s="916">
        <v>0</v>
      </c>
      <c r="G39" s="916"/>
      <c r="H39" s="916">
        <v>0</v>
      </c>
      <c r="I39" s="916"/>
      <c r="J39" s="916">
        <v>0</v>
      </c>
      <c r="K39" s="916"/>
      <c r="L39" s="916">
        <v>0</v>
      </c>
      <c r="M39" s="916"/>
      <c r="N39" s="916">
        <v>0</v>
      </c>
      <c r="O39" s="916"/>
      <c r="P39" s="916">
        <v>0</v>
      </c>
      <c r="Q39" s="916"/>
      <c r="R39" s="916">
        <v>0</v>
      </c>
      <c r="S39" s="916"/>
      <c r="T39" s="916">
        <v>0</v>
      </c>
      <c r="U39" s="933"/>
      <c r="V39" s="345" t="s">
        <v>327</v>
      </c>
      <c r="W39" s="338"/>
    </row>
    <row r="40" spans="1:23" s="339" customFormat="1" ht="15.75" customHeight="1">
      <c r="B40" s="343"/>
      <c r="C40" s="355">
        <f>+F40+L40+N40+P40+R40</f>
        <v>0</v>
      </c>
      <c r="D40" s="929">
        <v>0</v>
      </c>
      <c r="E40" s="929"/>
      <c r="F40" s="929">
        <v>0</v>
      </c>
      <c r="G40" s="929"/>
      <c r="H40" s="929">
        <v>0</v>
      </c>
      <c r="I40" s="929"/>
      <c r="J40" s="929">
        <v>0</v>
      </c>
      <c r="K40" s="929"/>
      <c r="L40" s="929">
        <v>0</v>
      </c>
      <c r="M40" s="929"/>
      <c r="N40" s="929">
        <v>0</v>
      </c>
      <c r="O40" s="929"/>
      <c r="P40" s="929">
        <v>0</v>
      </c>
      <c r="Q40" s="929"/>
      <c r="R40" s="929">
        <v>0</v>
      </c>
      <c r="S40" s="929"/>
      <c r="T40" s="929">
        <v>0</v>
      </c>
      <c r="U40" s="934"/>
      <c r="V40" s="345"/>
      <c r="W40" s="338"/>
    </row>
    <row r="41" spans="1:23" ht="15.75" customHeight="1">
      <c r="B41" s="340" t="s">
        <v>210</v>
      </c>
      <c r="C41" s="341">
        <f t="shared" si="0"/>
        <v>1264</v>
      </c>
      <c r="D41" s="926">
        <v>1096</v>
      </c>
      <c r="E41" s="926"/>
      <c r="F41" s="926">
        <v>1000</v>
      </c>
      <c r="G41" s="926"/>
      <c r="H41" s="926">
        <v>220</v>
      </c>
      <c r="I41" s="926"/>
      <c r="J41" s="926">
        <v>620</v>
      </c>
      <c r="K41" s="926"/>
      <c r="L41" s="926">
        <v>96</v>
      </c>
      <c r="M41" s="926"/>
      <c r="N41" s="926">
        <v>10</v>
      </c>
      <c r="O41" s="926"/>
      <c r="P41" s="926">
        <v>158</v>
      </c>
      <c r="Q41" s="926"/>
      <c r="R41" s="916">
        <v>0</v>
      </c>
      <c r="S41" s="916"/>
      <c r="T41" s="926">
        <v>64</v>
      </c>
      <c r="U41" s="927"/>
      <c r="V41" s="342" t="s">
        <v>210</v>
      </c>
      <c r="W41" s="331"/>
    </row>
    <row r="42" spans="1:23" s="339" customFormat="1" ht="15.75" customHeight="1">
      <c r="B42" s="343"/>
      <c r="C42" s="344">
        <f t="shared" si="0"/>
        <v>525</v>
      </c>
      <c r="D42" s="925">
        <v>363</v>
      </c>
      <c r="E42" s="925"/>
      <c r="F42" s="925">
        <v>339</v>
      </c>
      <c r="G42" s="925"/>
      <c r="H42" s="925">
        <v>110</v>
      </c>
      <c r="I42" s="925"/>
      <c r="J42" s="925">
        <v>164</v>
      </c>
      <c r="K42" s="925"/>
      <c r="L42" s="925">
        <v>24</v>
      </c>
      <c r="M42" s="925"/>
      <c r="N42" s="925">
        <v>4</v>
      </c>
      <c r="O42" s="925"/>
      <c r="P42" s="925">
        <v>158</v>
      </c>
      <c r="Q42" s="925"/>
      <c r="R42" s="929">
        <v>0</v>
      </c>
      <c r="S42" s="929"/>
      <c r="T42" s="925">
        <v>13</v>
      </c>
      <c r="U42" s="928"/>
      <c r="V42" s="345"/>
      <c r="W42" s="338"/>
    </row>
    <row r="43" spans="1:23" ht="15.75" customHeight="1">
      <c r="B43" s="340" t="s">
        <v>603</v>
      </c>
      <c r="C43" s="341">
        <f t="shared" si="0"/>
        <v>1451</v>
      </c>
      <c r="D43" s="926">
        <v>1199</v>
      </c>
      <c r="E43" s="926"/>
      <c r="F43" s="926">
        <v>1131</v>
      </c>
      <c r="G43" s="926"/>
      <c r="H43" s="926">
        <v>230</v>
      </c>
      <c r="I43" s="926"/>
      <c r="J43" s="926">
        <v>695</v>
      </c>
      <c r="K43" s="926"/>
      <c r="L43" s="926">
        <v>68</v>
      </c>
      <c r="M43" s="926"/>
      <c r="N43" s="926">
        <v>12</v>
      </c>
      <c r="O43" s="926"/>
      <c r="P43" s="926">
        <v>240</v>
      </c>
      <c r="Q43" s="926"/>
      <c r="R43" s="916">
        <v>0</v>
      </c>
      <c r="S43" s="916"/>
      <c r="T43" s="926">
        <v>51</v>
      </c>
      <c r="U43" s="927"/>
      <c r="V43" s="356" t="s">
        <v>330</v>
      </c>
      <c r="W43" s="331"/>
    </row>
    <row r="44" spans="1:23" s="339" customFormat="1" ht="15.75" customHeight="1">
      <c r="B44" s="343"/>
      <c r="C44" s="344">
        <f t="shared" si="0"/>
        <v>648</v>
      </c>
      <c r="D44" s="925">
        <v>403</v>
      </c>
      <c r="E44" s="925"/>
      <c r="F44" s="925">
        <v>384</v>
      </c>
      <c r="G44" s="925"/>
      <c r="H44" s="925">
        <v>115</v>
      </c>
      <c r="I44" s="925"/>
      <c r="J44" s="925">
        <v>181</v>
      </c>
      <c r="K44" s="925"/>
      <c r="L44" s="925">
        <v>19</v>
      </c>
      <c r="M44" s="925"/>
      <c r="N44" s="925">
        <v>5</v>
      </c>
      <c r="O44" s="925"/>
      <c r="P44" s="925">
        <v>240</v>
      </c>
      <c r="Q44" s="925"/>
      <c r="R44" s="929">
        <v>0</v>
      </c>
      <c r="S44" s="929"/>
      <c r="T44" s="925">
        <v>12</v>
      </c>
      <c r="U44" s="928"/>
      <c r="V44" s="357"/>
      <c r="W44" s="338"/>
    </row>
    <row r="45" spans="1:23" ht="15.75" customHeight="1">
      <c r="A45" s="331"/>
      <c r="B45" s="358" t="s">
        <v>604</v>
      </c>
      <c r="C45" s="341">
        <f t="shared" si="0"/>
        <v>1168</v>
      </c>
      <c r="D45" s="926">
        <v>1006</v>
      </c>
      <c r="E45" s="926"/>
      <c r="F45" s="926">
        <v>933</v>
      </c>
      <c r="G45" s="926"/>
      <c r="H45" s="926">
        <v>212</v>
      </c>
      <c r="I45" s="926"/>
      <c r="J45" s="926">
        <v>426</v>
      </c>
      <c r="K45" s="926"/>
      <c r="L45" s="926">
        <v>73</v>
      </c>
      <c r="M45" s="926"/>
      <c r="N45" s="926">
        <v>7</v>
      </c>
      <c r="O45" s="926"/>
      <c r="P45" s="926">
        <v>155</v>
      </c>
      <c r="Q45" s="926"/>
      <c r="R45" s="916">
        <v>0</v>
      </c>
      <c r="S45" s="916"/>
      <c r="T45" s="926">
        <v>62</v>
      </c>
      <c r="U45" s="927"/>
      <c r="V45" s="356" t="s">
        <v>332</v>
      </c>
      <c r="W45" s="331"/>
    </row>
    <row r="46" spans="1:23" s="339" customFormat="1" ht="15.75" customHeight="1">
      <c r="A46" s="346"/>
      <c r="B46" s="347"/>
      <c r="C46" s="348">
        <f t="shared" si="0"/>
        <v>507</v>
      </c>
      <c r="D46" s="930">
        <v>350</v>
      </c>
      <c r="E46" s="930"/>
      <c r="F46" s="930">
        <v>330</v>
      </c>
      <c r="G46" s="930"/>
      <c r="H46" s="930">
        <v>106</v>
      </c>
      <c r="I46" s="930"/>
      <c r="J46" s="930">
        <v>111</v>
      </c>
      <c r="K46" s="930"/>
      <c r="L46" s="930">
        <v>20</v>
      </c>
      <c r="M46" s="930"/>
      <c r="N46" s="930">
        <v>2</v>
      </c>
      <c r="O46" s="930"/>
      <c r="P46" s="930">
        <v>155</v>
      </c>
      <c r="Q46" s="930"/>
      <c r="R46" s="931">
        <v>0</v>
      </c>
      <c r="S46" s="931"/>
      <c r="T46" s="930">
        <v>16</v>
      </c>
      <c r="U46" s="932"/>
      <c r="V46" s="359"/>
      <c r="W46" s="338"/>
    </row>
    <row r="47" spans="1:23" ht="15.75" customHeight="1">
      <c r="B47" s="358" t="s">
        <v>605</v>
      </c>
      <c r="C47" s="341">
        <f t="shared" si="0"/>
        <v>957</v>
      </c>
      <c r="D47" s="937">
        <v>845</v>
      </c>
      <c r="E47" s="937"/>
      <c r="F47" s="937">
        <v>749</v>
      </c>
      <c r="G47" s="937"/>
      <c r="H47" s="937">
        <v>124</v>
      </c>
      <c r="I47" s="937"/>
      <c r="J47" s="937">
        <v>534</v>
      </c>
      <c r="K47" s="937"/>
      <c r="L47" s="937">
        <v>96</v>
      </c>
      <c r="M47" s="937"/>
      <c r="N47" s="937">
        <v>5</v>
      </c>
      <c r="O47" s="937"/>
      <c r="P47" s="937">
        <v>107</v>
      </c>
      <c r="Q47" s="937"/>
      <c r="R47" s="916">
        <v>0</v>
      </c>
      <c r="S47" s="916"/>
      <c r="T47" s="937">
        <v>81</v>
      </c>
      <c r="U47" s="938"/>
      <c r="V47" s="356" t="s">
        <v>334</v>
      </c>
      <c r="W47" s="331"/>
    </row>
    <row r="48" spans="1:23" s="339" customFormat="1" ht="15.75" customHeight="1">
      <c r="B48" s="343"/>
      <c r="C48" s="344">
        <f t="shared" si="0"/>
        <v>370</v>
      </c>
      <c r="D48" s="925">
        <v>261</v>
      </c>
      <c r="E48" s="925"/>
      <c r="F48" s="925">
        <v>238</v>
      </c>
      <c r="G48" s="925"/>
      <c r="H48" s="925">
        <v>62</v>
      </c>
      <c r="I48" s="925"/>
      <c r="J48" s="925">
        <v>140</v>
      </c>
      <c r="K48" s="925"/>
      <c r="L48" s="925">
        <v>23</v>
      </c>
      <c r="M48" s="925"/>
      <c r="N48" s="925">
        <v>2</v>
      </c>
      <c r="O48" s="925"/>
      <c r="P48" s="925">
        <v>107</v>
      </c>
      <c r="Q48" s="925"/>
      <c r="R48" s="929">
        <v>0</v>
      </c>
      <c r="S48" s="929"/>
      <c r="T48" s="925">
        <v>19</v>
      </c>
      <c r="U48" s="928"/>
      <c r="V48" s="357"/>
      <c r="W48" s="338"/>
    </row>
    <row r="49" spans="1:23" ht="15.75" customHeight="1">
      <c r="B49" s="340" t="s">
        <v>606</v>
      </c>
      <c r="C49" s="341">
        <f t="shared" si="0"/>
        <v>183</v>
      </c>
      <c r="D49" s="937">
        <v>143</v>
      </c>
      <c r="E49" s="937"/>
      <c r="F49" s="937">
        <v>132</v>
      </c>
      <c r="G49" s="937"/>
      <c r="H49" s="937">
        <v>40</v>
      </c>
      <c r="I49" s="937"/>
      <c r="J49" s="937">
        <v>70</v>
      </c>
      <c r="K49" s="937"/>
      <c r="L49" s="937">
        <v>11</v>
      </c>
      <c r="M49" s="937"/>
      <c r="N49" s="937">
        <v>4</v>
      </c>
      <c r="O49" s="937"/>
      <c r="P49" s="937">
        <v>36</v>
      </c>
      <c r="Q49" s="937"/>
      <c r="R49" s="916">
        <v>0</v>
      </c>
      <c r="S49" s="916"/>
      <c r="T49" s="937">
        <v>8</v>
      </c>
      <c r="U49" s="938"/>
      <c r="V49" s="342" t="s">
        <v>336</v>
      </c>
      <c r="W49" s="331"/>
    </row>
    <row r="50" spans="1:23" s="339" customFormat="1" ht="15.75" customHeight="1">
      <c r="B50" s="343"/>
      <c r="C50" s="344">
        <f t="shared" si="0"/>
        <v>88</v>
      </c>
      <c r="D50" s="925">
        <v>50</v>
      </c>
      <c r="E50" s="925"/>
      <c r="F50" s="925">
        <v>47</v>
      </c>
      <c r="G50" s="925"/>
      <c r="H50" s="925">
        <v>20</v>
      </c>
      <c r="I50" s="925"/>
      <c r="J50" s="925">
        <v>18</v>
      </c>
      <c r="K50" s="925"/>
      <c r="L50" s="925">
        <v>3</v>
      </c>
      <c r="M50" s="925"/>
      <c r="N50" s="925">
        <v>2</v>
      </c>
      <c r="O50" s="925"/>
      <c r="P50" s="925">
        <v>36</v>
      </c>
      <c r="Q50" s="925"/>
      <c r="R50" s="929">
        <v>0</v>
      </c>
      <c r="S50" s="929"/>
      <c r="T50" s="925">
        <v>2</v>
      </c>
      <c r="U50" s="928"/>
      <c r="V50" s="345"/>
      <c r="W50" s="338"/>
    </row>
    <row r="51" spans="1:23" ht="15.75" customHeight="1">
      <c r="B51" s="340" t="s">
        <v>607</v>
      </c>
      <c r="C51" s="341">
        <f t="shared" si="0"/>
        <v>1390</v>
      </c>
      <c r="D51" s="937">
        <v>1179</v>
      </c>
      <c r="E51" s="937"/>
      <c r="F51" s="937">
        <v>1066</v>
      </c>
      <c r="G51" s="937"/>
      <c r="H51" s="937">
        <v>222</v>
      </c>
      <c r="I51" s="937"/>
      <c r="J51" s="937">
        <v>661</v>
      </c>
      <c r="K51" s="937"/>
      <c r="L51" s="937">
        <v>113</v>
      </c>
      <c r="M51" s="937"/>
      <c r="N51" s="937">
        <v>21</v>
      </c>
      <c r="O51" s="937"/>
      <c r="P51" s="937">
        <v>190</v>
      </c>
      <c r="Q51" s="937"/>
      <c r="R51" s="916">
        <v>0</v>
      </c>
      <c r="S51" s="916"/>
      <c r="T51" s="937">
        <v>83</v>
      </c>
      <c r="U51" s="938"/>
      <c r="V51" s="342" t="s">
        <v>338</v>
      </c>
      <c r="W51" s="331"/>
    </row>
    <row r="52" spans="1:23" s="339" customFormat="1" ht="15.75" customHeight="1" thickBot="1">
      <c r="A52" s="360"/>
      <c r="B52" s="361"/>
      <c r="C52" s="362">
        <f t="shared" si="0"/>
        <v>587</v>
      </c>
      <c r="D52" s="939">
        <v>389</v>
      </c>
      <c r="E52" s="939"/>
      <c r="F52" s="939">
        <v>362</v>
      </c>
      <c r="G52" s="939"/>
      <c r="H52" s="939">
        <v>111</v>
      </c>
      <c r="I52" s="939"/>
      <c r="J52" s="939">
        <v>178</v>
      </c>
      <c r="K52" s="939"/>
      <c r="L52" s="939">
        <v>27</v>
      </c>
      <c r="M52" s="939"/>
      <c r="N52" s="939">
        <v>8</v>
      </c>
      <c r="O52" s="939"/>
      <c r="P52" s="939">
        <v>190</v>
      </c>
      <c r="Q52" s="939"/>
      <c r="R52" s="940">
        <v>0</v>
      </c>
      <c r="S52" s="940"/>
      <c r="T52" s="939">
        <v>16</v>
      </c>
      <c r="U52" s="941"/>
      <c r="V52" s="363"/>
      <c r="W52" s="338"/>
    </row>
    <row r="53" spans="1:23" ht="15.75" customHeight="1">
      <c r="A53" s="331"/>
      <c r="B53" s="340" t="s">
        <v>608</v>
      </c>
      <c r="C53" s="341">
        <f t="shared" si="0"/>
        <v>2053</v>
      </c>
      <c r="D53" s="937">
        <v>1718</v>
      </c>
      <c r="E53" s="937"/>
      <c r="F53" s="937">
        <v>1510</v>
      </c>
      <c r="G53" s="937"/>
      <c r="H53" s="937">
        <v>418</v>
      </c>
      <c r="I53" s="937"/>
      <c r="J53" s="937">
        <v>854</v>
      </c>
      <c r="K53" s="937"/>
      <c r="L53" s="937">
        <v>208</v>
      </c>
      <c r="M53" s="937"/>
      <c r="N53" s="937">
        <v>22</v>
      </c>
      <c r="O53" s="937"/>
      <c r="P53" s="937">
        <v>313</v>
      </c>
      <c r="Q53" s="937"/>
      <c r="R53" s="916">
        <v>0</v>
      </c>
      <c r="S53" s="916"/>
      <c r="T53" s="926">
        <v>169</v>
      </c>
      <c r="U53" s="927"/>
      <c r="V53" s="342" t="s">
        <v>340</v>
      </c>
      <c r="W53" s="331"/>
    </row>
    <row r="54" spans="1:23" s="339" customFormat="1" ht="15.75" customHeight="1">
      <c r="A54" s="338"/>
      <c r="B54" s="343"/>
      <c r="C54" s="344">
        <f t="shared" si="0"/>
        <v>911</v>
      </c>
      <c r="D54" s="925">
        <v>591</v>
      </c>
      <c r="E54" s="925"/>
      <c r="F54" s="925">
        <v>543</v>
      </c>
      <c r="G54" s="925"/>
      <c r="H54" s="925">
        <v>209</v>
      </c>
      <c r="I54" s="925"/>
      <c r="J54" s="925">
        <v>230</v>
      </c>
      <c r="K54" s="925"/>
      <c r="L54" s="925">
        <v>48</v>
      </c>
      <c r="M54" s="925"/>
      <c r="N54" s="925">
        <v>7</v>
      </c>
      <c r="O54" s="925"/>
      <c r="P54" s="925">
        <v>313</v>
      </c>
      <c r="Q54" s="925"/>
      <c r="R54" s="929">
        <v>0</v>
      </c>
      <c r="S54" s="929"/>
      <c r="T54" s="925">
        <v>35</v>
      </c>
      <c r="U54" s="928"/>
      <c r="V54" s="345"/>
      <c r="W54" s="338"/>
    </row>
    <row r="55" spans="1:23" ht="15.75" customHeight="1">
      <c r="B55" s="340" t="s">
        <v>609</v>
      </c>
      <c r="C55" s="341">
        <f t="shared" si="0"/>
        <v>279</v>
      </c>
      <c r="D55" s="937">
        <v>255</v>
      </c>
      <c r="E55" s="937"/>
      <c r="F55" s="937">
        <v>234</v>
      </c>
      <c r="G55" s="937"/>
      <c r="H55" s="937">
        <v>26</v>
      </c>
      <c r="I55" s="937"/>
      <c r="J55" s="937">
        <v>178</v>
      </c>
      <c r="K55" s="937"/>
      <c r="L55" s="937">
        <v>21</v>
      </c>
      <c r="M55" s="937"/>
      <c r="N55" s="937">
        <v>3</v>
      </c>
      <c r="O55" s="937"/>
      <c r="P55" s="937">
        <v>21</v>
      </c>
      <c r="Q55" s="937"/>
      <c r="R55" s="916">
        <v>0</v>
      </c>
      <c r="S55" s="916"/>
      <c r="T55" s="926">
        <v>17</v>
      </c>
      <c r="U55" s="927"/>
      <c r="V55" s="342" t="s">
        <v>342</v>
      </c>
      <c r="W55" s="331"/>
    </row>
    <row r="56" spans="1:23" s="339" customFormat="1" ht="15.75" customHeight="1">
      <c r="B56" s="343"/>
      <c r="C56" s="344">
        <f t="shared" si="0"/>
        <v>99</v>
      </c>
      <c r="D56" s="925">
        <v>77</v>
      </c>
      <c r="E56" s="925"/>
      <c r="F56" s="925">
        <v>72</v>
      </c>
      <c r="G56" s="925"/>
      <c r="H56" s="925">
        <v>13</v>
      </c>
      <c r="I56" s="925"/>
      <c r="J56" s="925">
        <v>48</v>
      </c>
      <c r="K56" s="925"/>
      <c r="L56" s="925">
        <v>5</v>
      </c>
      <c r="M56" s="925"/>
      <c r="N56" s="925">
        <v>1</v>
      </c>
      <c r="O56" s="925"/>
      <c r="P56" s="925">
        <v>21</v>
      </c>
      <c r="Q56" s="925"/>
      <c r="R56" s="929">
        <v>0</v>
      </c>
      <c r="S56" s="929"/>
      <c r="T56" s="925">
        <v>4</v>
      </c>
      <c r="U56" s="928"/>
      <c r="V56" s="345"/>
      <c r="W56" s="338"/>
    </row>
    <row r="57" spans="1:23" ht="15.75" customHeight="1">
      <c r="B57" s="358" t="s">
        <v>226</v>
      </c>
      <c r="C57" s="341">
        <f t="shared" si="0"/>
        <v>1244</v>
      </c>
      <c r="D57" s="937">
        <v>990</v>
      </c>
      <c r="E57" s="937"/>
      <c r="F57" s="937">
        <v>878</v>
      </c>
      <c r="G57" s="937"/>
      <c r="H57" s="937">
        <v>198</v>
      </c>
      <c r="I57" s="937"/>
      <c r="J57" s="937">
        <v>539</v>
      </c>
      <c r="K57" s="937"/>
      <c r="L57" s="937">
        <v>112</v>
      </c>
      <c r="M57" s="937"/>
      <c r="N57" s="937">
        <v>13</v>
      </c>
      <c r="O57" s="937"/>
      <c r="P57" s="937">
        <v>241</v>
      </c>
      <c r="Q57" s="937"/>
      <c r="R57" s="916">
        <v>0</v>
      </c>
      <c r="S57" s="916"/>
      <c r="T57" s="926">
        <v>80</v>
      </c>
      <c r="U57" s="927"/>
      <c r="V57" s="342" t="s">
        <v>226</v>
      </c>
      <c r="W57" s="331"/>
    </row>
    <row r="58" spans="1:23" s="339" customFormat="1" ht="15.75" customHeight="1">
      <c r="B58" s="343"/>
      <c r="C58" s="344">
        <f t="shared" si="0"/>
        <v>572</v>
      </c>
      <c r="D58" s="925">
        <v>326</v>
      </c>
      <c r="E58" s="925"/>
      <c r="F58" s="925">
        <v>298</v>
      </c>
      <c r="G58" s="925"/>
      <c r="H58" s="925">
        <v>99</v>
      </c>
      <c r="I58" s="925"/>
      <c r="J58" s="925">
        <v>144</v>
      </c>
      <c r="K58" s="925"/>
      <c r="L58" s="925">
        <v>28</v>
      </c>
      <c r="M58" s="925"/>
      <c r="N58" s="925">
        <v>5</v>
      </c>
      <c r="O58" s="925"/>
      <c r="P58" s="925">
        <v>241</v>
      </c>
      <c r="Q58" s="925"/>
      <c r="R58" s="929">
        <v>0</v>
      </c>
      <c r="S58" s="929"/>
      <c r="T58" s="925">
        <v>17</v>
      </c>
      <c r="U58" s="928"/>
      <c r="V58" s="345"/>
      <c r="W58" s="338"/>
    </row>
    <row r="59" spans="1:23" s="339" customFormat="1" ht="15.75" customHeight="1">
      <c r="B59" s="343" t="s">
        <v>228</v>
      </c>
      <c r="C59" s="341">
        <f t="shared" si="0"/>
        <v>1140</v>
      </c>
      <c r="D59" s="926">
        <v>952</v>
      </c>
      <c r="E59" s="926"/>
      <c r="F59" s="926">
        <v>829</v>
      </c>
      <c r="G59" s="926"/>
      <c r="H59" s="926">
        <v>178</v>
      </c>
      <c r="I59" s="926"/>
      <c r="J59" s="926">
        <v>492</v>
      </c>
      <c r="K59" s="926"/>
      <c r="L59" s="926">
        <v>123</v>
      </c>
      <c r="M59" s="926"/>
      <c r="N59" s="926">
        <v>6</v>
      </c>
      <c r="O59" s="926"/>
      <c r="P59" s="926">
        <v>182</v>
      </c>
      <c r="Q59" s="926"/>
      <c r="R59" s="916">
        <v>0</v>
      </c>
      <c r="S59" s="916"/>
      <c r="T59" s="926">
        <v>100</v>
      </c>
      <c r="U59" s="927"/>
      <c r="V59" s="345" t="s">
        <v>610</v>
      </c>
      <c r="W59" s="338"/>
    </row>
    <row r="60" spans="1:23" s="339" customFormat="1" ht="15.75" customHeight="1">
      <c r="B60" s="343"/>
      <c r="C60" s="344">
        <f t="shared" si="0"/>
        <v>500</v>
      </c>
      <c r="D60" s="925">
        <v>315</v>
      </c>
      <c r="E60" s="925"/>
      <c r="F60" s="925">
        <v>285</v>
      </c>
      <c r="G60" s="925"/>
      <c r="H60" s="925">
        <v>89</v>
      </c>
      <c r="I60" s="925"/>
      <c r="J60" s="925">
        <v>133</v>
      </c>
      <c r="K60" s="925"/>
      <c r="L60" s="925">
        <v>30</v>
      </c>
      <c r="M60" s="925"/>
      <c r="N60" s="925">
        <v>3</v>
      </c>
      <c r="O60" s="925"/>
      <c r="P60" s="925">
        <v>182</v>
      </c>
      <c r="Q60" s="925"/>
      <c r="R60" s="929">
        <v>0</v>
      </c>
      <c r="S60" s="929"/>
      <c r="T60" s="925">
        <v>23</v>
      </c>
      <c r="U60" s="928"/>
      <c r="V60" s="345"/>
      <c r="W60" s="338"/>
    </row>
    <row r="61" spans="1:23" ht="15.75" customHeight="1">
      <c r="B61" s="340" t="s">
        <v>230</v>
      </c>
      <c r="C61" s="341">
        <f t="shared" si="0"/>
        <v>245</v>
      </c>
      <c r="D61" s="926">
        <v>187</v>
      </c>
      <c r="E61" s="926"/>
      <c r="F61" s="926">
        <v>162</v>
      </c>
      <c r="G61" s="926"/>
      <c r="H61" s="926">
        <v>38</v>
      </c>
      <c r="I61" s="926"/>
      <c r="J61" s="926">
        <v>91</v>
      </c>
      <c r="K61" s="926"/>
      <c r="L61" s="926">
        <v>25</v>
      </c>
      <c r="M61" s="926"/>
      <c r="N61" s="926">
        <v>2</v>
      </c>
      <c r="O61" s="926"/>
      <c r="P61" s="926">
        <v>56</v>
      </c>
      <c r="Q61" s="926"/>
      <c r="R61" s="916">
        <v>0</v>
      </c>
      <c r="S61" s="916"/>
      <c r="T61" s="926">
        <v>12</v>
      </c>
      <c r="U61" s="927"/>
      <c r="V61" s="342" t="s">
        <v>230</v>
      </c>
      <c r="W61" s="331"/>
    </row>
    <row r="62" spans="1:23" s="339" customFormat="1" ht="15.75" customHeight="1">
      <c r="A62" s="346"/>
      <c r="B62" s="347"/>
      <c r="C62" s="348">
        <f t="shared" si="0"/>
        <v>123</v>
      </c>
      <c r="D62" s="930">
        <v>66</v>
      </c>
      <c r="E62" s="930"/>
      <c r="F62" s="930">
        <v>59</v>
      </c>
      <c r="G62" s="930"/>
      <c r="H62" s="930">
        <v>19</v>
      </c>
      <c r="I62" s="930"/>
      <c r="J62" s="930">
        <v>26</v>
      </c>
      <c r="K62" s="930"/>
      <c r="L62" s="930">
        <v>7</v>
      </c>
      <c r="M62" s="930"/>
      <c r="N62" s="930">
        <v>1</v>
      </c>
      <c r="O62" s="930"/>
      <c r="P62" s="930">
        <v>56</v>
      </c>
      <c r="Q62" s="930"/>
      <c r="R62" s="931">
        <v>0</v>
      </c>
      <c r="S62" s="931"/>
      <c r="T62" s="930">
        <v>3</v>
      </c>
      <c r="U62" s="932"/>
      <c r="V62" s="345"/>
      <c r="W62" s="338"/>
    </row>
    <row r="63" spans="1:23" ht="15.75" customHeight="1">
      <c r="A63" s="331"/>
      <c r="B63" s="340" t="s">
        <v>232</v>
      </c>
      <c r="C63" s="341">
        <f t="shared" si="0"/>
        <v>1394</v>
      </c>
      <c r="D63" s="926">
        <v>846</v>
      </c>
      <c r="E63" s="926"/>
      <c r="F63" s="926">
        <v>785</v>
      </c>
      <c r="G63" s="926"/>
      <c r="H63" s="926">
        <v>198</v>
      </c>
      <c r="I63" s="926"/>
      <c r="J63" s="926">
        <v>424</v>
      </c>
      <c r="K63" s="926"/>
      <c r="L63" s="926">
        <v>61</v>
      </c>
      <c r="M63" s="926"/>
      <c r="N63" s="926">
        <v>8</v>
      </c>
      <c r="O63" s="926"/>
      <c r="P63" s="926">
        <v>540</v>
      </c>
      <c r="Q63" s="926"/>
      <c r="R63" s="916">
        <v>0</v>
      </c>
      <c r="S63" s="916"/>
      <c r="T63" s="926">
        <v>30</v>
      </c>
      <c r="U63" s="927"/>
      <c r="V63" s="364" t="s">
        <v>232</v>
      </c>
      <c r="W63" s="331"/>
    </row>
    <row r="64" spans="1:23" s="339" customFormat="1" ht="15.75" customHeight="1">
      <c r="A64" s="338"/>
      <c r="B64" s="343"/>
      <c r="C64" s="344">
        <f t="shared" si="0"/>
        <v>847</v>
      </c>
      <c r="D64" s="925">
        <v>303</v>
      </c>
      <c r="E64" s="925"/>
      <c r="F64" s="925">
        <v>284</v>
      </c>
      <c r="G64" s="925"/>
      <c r="H64" s="925">
        <v>99</v>
      </c>
      <c r="I64" s="925"/>
      <c r="J64" s="925">
        <v>114</v>
      </c>
      <c r="K64" s="925"/>
      <c r="L64" s="925">
        <v>19</v>
      </c>
      <c r="M64" s="925"/>
      <c r="N64" s="925">
        <v>4</v>
      </c>
      <c r="O64" s="925"/>
      <c r="P64" s="925">
        <v>540</v>
      </c>
      <c r="Q64" s="925"/>
      <c r="R64" s="929">
        <v>0</v>
      </c>
      <c r="S64" s="929"/>
      <c r="T64" s="925">
        <v>7</v>
      </c>
      <c r="U64" s="928"/>
      <c r="V64" s="345"/>
      <c r="W64" s="338"/>
    </row>
    <row r="65" spans="1:23" ht="15.75" customHeight="1">
      <c r="B65" s="340" t="s">
        <v>234</v>
      </c>
      <c r="C65" s="341">
        <f t="shared" si="0"/>
        <v>1193</v>
      </c>
      <c r="D65" s="926">
        <v>900</v>
      </c>
      <c r="E65" s="926"/>
      <c r="F65" s="926">
        <v>848</v>
      </c>
      <c r="G65" s="926"/>
      <c r="H65" s="926">
        <v>254</v>
      </c>
      <c r="I65" s="926"/>
      <c r="J65" s="926">
        <v>366</v>
      </c>
      <c r="K65" s="926"/>
      <c r="L65" s="926">
        <v>52</v>
      </c>
      <c r="M65" s="926"/>
      <c r="N65" s="926">
        <v>8</v>
      </c>
      <c r="O65" s="926"/>
      <c r="P65" s="926">
        <v>285</v>
      </c>
      <c r="Q65" s="926"/>
      <c r="R65" s="916">
        <v>0</v>
      </c>
      <c r="S65" s="916"/>
      <c r="T65" s="926">
        <v>31</v>
      </c>
      <c r="U65" s="927"/>
      <c r="V65" s="342" t="s">
        <v>234</v>
      </c>
      <c r="W65" s="331"/>
    </row>
    <row r="66" spans="1:23" s="339" customFormat="1" ht="15.75" customHeight="1">
      <c r="B66" s="343"/>
      <c r="C66" s="344">
        <f t="shared" si="0"/>
        <v>633</v>
      </c>
      <c r="D66" s="925">
        <v>344</v>
      </c>
      <c r="E66" s="925"/>
      <c r="F66" s="925">
        <v>329</v>
      </c>
      <c r="G66" s="925"/>
      <c r="H66" s="925">
        <v>127</v>
      </c>
      <c r="I66" s="925"/>
      <c r="J66" s="925">
        <v>103</v>
      </c>
      <c r="K66" s="925"/>
      <c r="L66" s="925">
        <v>15</v>
      </c>
      <c r="M66" s="925"/>
      <c r="N66" s="925">
        <v>4</v>
      </c>
      <c r="O66" s="925"/>
      <c r="P66" s="925">
        <v>285</v>
      </c>
      <c r="Q66" s="925"/>
      <c r="R66" s="929">
        <v>0</v>
      </c>
      <c r="S66" s="929"/>
      <c r="T66" s="925">
        <v>7</v>
      </c>
      <c r="U66" s="928"/>
      <c r="V66" s="345"/>
      <c r="W66" s="338"/>
    </row>
    <row r="67" spans="1:23" ht="15.75" customHeight="1">
      <c r="B67" s="340" t="s">
        <v>236</v>
      </c>
      <c r="C67" s="341">
        <f t="shared" si="0"/>
        <v>2616</v>
      </c>
      <c r="D67" s="926">
        <v>1684</v>
      </c>
      <c r="E67" s="926"/>
      <c r="F67" s="926">
        <v>1512</v>
      </c>
      <c r="G67" s="926"/>
      <c r="H67" s="926">
        <v>462</v>
      </c>
      <c r="I67" s="926"/>
      <c r="J67" s="926">
        <v>736</v>
      </c>
      <c r="K67" s="926"/>
      <c r="L67" s="926">
        <v>172</v>
      </c>
      <c r="M67" s="926"/>
      <c r="N67" s="926">
        <v>35</v>
      </c>
      <c r="O67" s="926"/>
      <c r="P67" s="926">
        <v>897</v>
      </c>
      <c r="Q67" s="926"/>
      <c r="R67" s="916">
        <v>0</v>
      </c>
      <c r="S67" s="916"/>
      <c r="T67" s="926">
        <v>108</v>
      </c>
      <c r="U67" s="927"/>
      <c r="V67" s="342" t="s">
        <v>236</v>
      </c>
      <c r="W67" s="331"/>
    </row>
    <row r="68" spans="1:23" s="339" customFormat="1" ht="15.75" customHeight="1">
      <c r="B68" s="343"/>
      <c r="C68" s="344">
        <f t="shared" si="0"/>
        <v>1528</v>
      </c>
      <c r="D68" s="925">
        <v>614</v>
      </c>
      <c r="E68" s="925"/>
      <c r="F68" s="925">
        <v>567</v>
      </c>
      <c r="G68" s="925"/>
      <c r="H68" s="925">
        <v>231</v>
      </c>
      <c r="I68" s="925"/>
      <c r="J68" s="925">
        <v>204</v>
      </c>
      <c r="K68" s="925"/>
      <c r="L68" s="925">
        <v>47</v>
      </c>
      <c r="M68" s="925"/>
      <c r="N68" s="925">
        <v>17</v>
      </c>
      <c r="O68" s="925"/>
      <c r="P68" s="925">
        <v>897</v>
      </c>
      <c r="Q68" s="925"/>
      <c r="R68" s="929">
        <v>0</v>
      </c>
      <c r="S68" s="929"/>
      <c r="T68" s="925">
        <v>23</v>
      </c>
      <c r="U68" s="928"/>
      <c r="V68" s="345"/>
      <c r="W68" s="338"/>
    </row>
    <row r="69" spans="1:23" ht="15.75" customHeight="1">
      <c r="B69" s="340" t="s">
        <v>238</v>
      </c>
      <c r="C69" s="341">
        <f t="shared" si="0"/>
        <v>2006</v>
      </c>
      <c r="D69" s="915">
        <v>1726</v>
      </c>
      <c r="E69" s="915"/>
      <c r="F69" s="915">
        <v>1544</v>
      </c>
      <c r="G69" s="915"/>
      <c r="H69" s="915">
        <v>398</v>
      </c>
      <c r="I69" s="915"/>
      <c r="J69" s="915">
        <v>846</v>
      </c>
      <c r="K69" s="915"/>
      <c r="L69" s="915">
        <v>182</v>
      </c>
      <c r="M69" s="915"/>
      <c r="N69" s="915">
        <v>11</v>
      </c>
      <c r="O69" s="915"/>
      <c r="P69" s="915">
        <v>267</v>
      </c>
      <c r="Q69" s="915"/>
      <c r="R69" s="915">
        <v>2</v>
      </c>
      <c r="S69" s="915"/>
      <c r="T69" s="915">
        <v>152</v>
      </c>
      <c r="U69" s="917"/>
      <c r="V69" s="342" t="s">
        <v>238</v>
      </c>
      <c r="W69" s="331"/>
    </row>
    <row r="70" spans="1:23" s="339" customFormat="1" ht="15.75" customHeight="1">
      <c r="B70" s="343"/>
      <c r="C70" s="344">
        <f t="shared" si="0"/>
        <v>875</v>
      </c>
      <c r="D70" s="925">
        <v>602</v>
      </c>
      <c r="E70" s="925"/>
      <c r="F70" s="925">
        <v>559</v>
      </c>
      <c r="G70" s="925"/>
      <c r="H70" s="925">
        <v>199</v>
      </c>
      <c r="I70" s="925"/>
      <c r="J70" s="925">
        <v>232</v>
      </c>
      <c r="K70" s="925"/>
      <c r="L70" s="925">
        <v>43</v>
      </c>
      <c r="M70" s="925"/>
      <c r="N70" s="925">
        <v>5</v>
      </c>
      <c r="O70" s="925"/>
      <c r="P70" s="925">
        <v>267</v>
      </c>
      <c r="Q70" s="925"/>
      <c r="R70" s="925">
        <v>1</v>
      </c>
      <c r="S70" s="925"/>
      <c r="T70" s="925">
        <v>32</v>
      </c>
      <c r="U70" s="928"/>
      <c r="V70" s="345"/>
      <c r="W70" s="338"/>
    </row>
    <row r="71" spans="1:23" ht="15.75" customHeight="1">
      <c r="A71" s="331"/>
      <c r="B71" s="340" t="s">
        <v>240</v>
      </c>
      <c r="C71" s="341">
        <f t="shared" si="0"/>
        <v>2425</v>
      </c>
      <c r="D71" s="915">
        <v>1736</v>
      </c>
      <c r="E71" s="915"/>
      <c r="F71" s="915">
        <v>1573</v>
      </c>
      <c r="G71" s="915"/>
      <c r="H71" s="915">
        <v>462</v>
      </c>
      <c r="I71" s="915"/>
      <c r="J71" s="915">
        <v>825</v>
      </c>
      <c r="K71" s="915"/>
      <c r="L71" s="915">
        <v>163</v>
      </c>
      <c r="M71" s="915"/>
      <c r="N71" s="915">
        <v>45</v>
      </c>
      <c r="O71" s="915"/>
      <c r="P71" s="915">
        <v>640</v>
      </c>
      <c r="Q71" s="915"/>
      <c r="R71" s="915">
        <v>4</v>
      </c>
      <c r="S71" s="915"/>
      <c r="T71" s="915">
        <v>114</v>
      </c>
      <c r="U71" s="917"/>
      <c r="V71" s="342" t="s">
        <v>240</v>
      </c>
      <c r="W71" s="331"/>
    </row>
    <row r="72" spans="1:23" s="339" customFormat="1" ht="15.75" customHeight="1">
      <c r="A72" s="346"/>
      <c r="B72" s="347"/>
      <c r="C72" s="348">
        <f t="shared" si="0"/>
        <v>1296</v>
      </c>
      <c r="D72" s="930">
        <v>637</v>
      </c>
      <c r="E72" s="930"/>
      <c r="F72" s="930">
        <v>591</v>
      </c>
      <c r="G72" s="930"/>
      <c r="H72" s="930">
        <v>231</v>
      </c>
      <c r="I72" s="930"/>
      <c r="J72" s="930">
        <v>235</v>
      </c>
      <c r="K72" s="930"/>
      <c r="L72" s="930">
        <v>46</v>
      </c>
      <c r="M72" s="930"/>
      <c r="N72" s="930">
        <v>18</v>
      </c>
      <c r="O72" s="930"/>
      <c r="P72" s="930">
        <v>640</v>
      </c>
      <c r="Q72" s="930"/>
      <c r="R72" s="930">
        <v>1</v>
      </c>
      <c r="S72" s="930"/>
      <c r="T72" s="930">
        <v>25</v>
      </c>
      <c r="U72" s="932"/>
      <c r="V72" s="349"/>
      <c r="W72" s="338"/>
    </row>
    <row r="73" spans="1:23" ht="15.75" customHeight="1">
      <c r="B73" s="340" t="s">
        <v>242</v>
      </c>
      <c r="C73" s="341">
        <f t="shared" ref="C73:C136" si="1">+F73+L73+N73+P73+R73</f>
        <v>2993</v>
      </c>
      <c r="D73" s="926">
        <v>1988</v>
      </c>
      <c r="E73" s="926"/>
      <c r="F73" s="926">
        <v>1841</v>
      </c>
      <c r="G73" s="926"/>
      <c r="H73" s="926">
        <v>478</v>
      </c>
      <c r="I73" s="926"/>
      <c r="J73" s="926">
        <v>858</v>
      </c>
      <c r="K73" s="926"/>
      <c r="L73" s="926">
        <v>147</v>
      </c>
      <c r="M73" s="926"/>
      <c r="N73" s="926">
        <v>31</v>
      </c>
      <c r="O73" s="926"/>
      <c r="P73" s="926">
        <v>974</v>
      </c>
      <c r="Q73" s="926"/>
      <c r="R73" s="916">
        <v>0</v>
      </c>
      <c r="S73" s="916"/>
      <c r="T73" s="926">
        <v>86</v>
      </c>
      <c r="U73" s="927"/>
      <c r="V73" s="342" t="s">
        <v>242</v>
      </c>
      <c r="W73" s="331"/>
    </row>
    <row r="74" spans="1:23" s="339" customFormat="1" ht="15.75" customHeight="1">
      <c r="B74" s="343"/>
      <c r="C74" s="344">
        <f t="shared" si="1"/>
        <v>1731</v>
      </c>
      <c r="D74" s="925">
        <v>743</v>
      </c>
      <c r="E74" s="925"/>
      <c r="F74" s="925">
        <v>694</v>
      </c>
      <c r="G74" s="925"/>
      <c r="H74" s="925">
        <v>239</v>
      </c>
      <c r="I74" s="925"/>
      <c r="J74" s="925">
        <v>240</v>
      </c>
      <c r="K74" s="925"/>
      <c r="L74" s="925">
        <v>49</v>
      </c>
      <c r="M74" s="925"/>
      <c r="N74" s="925">
        <v>14</v>
      </c>
      <c r="O74" s="925"/>
      <c r="P74" s="925">
        <v>974</v>
      </c>
      <c r="Q74" s="925"/>
      <c r="R74" s="929">
        <v>0</v>
      </c>
      <c r="S74" s="929"/>
      <c r="T74" s="925">
        <v>22</v>
      </c>
      <c r="U74" s="928"/>
      <c r="V74" s="345"/>
      <c r="W74" s="338"/>
    </row>
    <row r="75" spans="1:23" ht="15.75" customHeight="1">
      <c r="A75" s="331"/>
      <c r="B75" s="340" t="s">
        <v>244</v>
      </c>
      <c r="C75" s="341">
        <f t="shared" si="1"/>
        <v>2749</v>
      </c>
      <c r="D75" s="937">
        <v>2048</v>
      </c>
      <c r="E75" s="937"/>
      <c r="F75" s="937">
        <v>1859</v>
      </c>
      <c r="G75" s="937"/>
      <c r="H75" s="937">
        <v>548</v>
      </c>
      <c r="I75" s="937"/>
      <c r="J75" s="937">
        <v>1002</v>
      </c>
      <c r="K75" s="937"/>
      <c r="L75" s="937">
        <v>189</v>
      </c>
      <c r="M75" s="937"/>
      <c r="N75" s="937">
        <v>32</v>
      </c>
      <c r="O75" s="937"/>
      <c r="P75" s="937">
        <v>669</v>
      </c>
      <c r="Q75" s="937"/>
      <c r="R75" s="916">
        <v>0</v>
      </c>
      <c r="S75" s="916"/>
      <c r="T75" s="937">
        <v>120</v>
      </c>
      <c r="U75" s="938"/>
      <c r="V75" s="342" t="s">
        <v>244</v>
      </c>
      <c r="W75" s="331"/>
    </row>
    <row r="76" spans="1:23" s="339" customFormat="1" ht="15.75" customHeight="1">
      <c r="A76" s="338"/>
      <c r="B76" s="343"/>
      <c r="C76" s="344">
        <f t="shared" si="1"/>
        <v>1432</v>
      </c>
      <c r="D76" s="925">
        <v>748</v>
      </c>
      <c r="E76" s="925"/>
      <c r="F76" s="925">
        <v>692</v>
      </c>
      <c r="G76" s="925"/>
      <c r="H76" s="925">
        <v>274</v>
      </c>
      <c r="I76" s="925"/>
      <c r="J76" s="925">
        <v>286</v>
      </c>
      <c r="K76" s="925"/>
      <c r="L76" s="925">
        <v>56</v>
      </c>
      <c r="M76" s="925"/>
      <c r="N76" s="925">
        <v>15</v>
      </c>
      <c r="O76" s="925"/>
      <c r="P76" s="925">
        <v>669</v>
      </c>
      <c r="Q76" s="925"/>
      <c r="R76" s="929">
        <v>0</v>
      </c>
      <c r="S76" s="929"/>
      <c r="T76" s="925">
        <v>27</v>
      </c>
      <c r="U76" s="928"/>
      <c r="V76" s="345"/>
      <c r="W76" s="338"/>
    </row>
    <row r="77" spans="1:23" ht="15.75" customHeight="1">
      <c r="A77" s="331"/>
      <c r="B77" s="340" t="s">
        <v>246</v>
      </c>
      <c r="C77" s="341">
        <f t="shared" si="1"/>
        <v>1414</v>
      </c>
      <c r="D77" s="915">
        <v>1103</v>
      </c>
      <c r="E77" s="915"/>
      <c r="F77" s="915">
        <v>934</v>
      </c>
      <c r="G77" s="915"/>
      <c r="H77" s="915">
        <v>252</v>
      </c>
      <c r="I77" s="915"/>
      <c r="J77" s="915">
        <v>526</v>
      </c>
      <c r="K77" s="915"/>
      <c r="L77" s="915">
        <v>169</v>
      </c>
      <c r="M77" s="915"/>
      <c r="N77" s="915">
        <v>20</v>
      </c>
      <c r="O77" s="915"/>
      <c r="P77" s="915">
        <v>291</v>
      </c>
      <c r="Q77" s="915"/>
      <c r="R77" s="916">
        <v>0</v>
      </c>
      <c r="S77" s="916"/>
      <c r="T77" s="926">
        <v>101</v>
      </c>
      <c r="U77" s="927"/>
      <c r="V77" s="342" t="s">
        <v>246</v>
      </c>
      <c r="W77" s="331"/>
    </row>
    <row r="78" spans="1:23" s="339" customFormat="1" ht="15.75" customHeight="1">
      <c r="A78" s="338"/>
      <c r="B78" s="343"/>
      <c r="C78" s="344">
        <f t="shared" si="1"/>
        <v>676</v>
      </c>
      <c r="D78" s="925">
        <v>377</v>
      </c>
      <c r="E78" s="925"/>
      <c r="F78" s="925">
        <v>333</v>
      </c>
      <c r="G78" s="925"/>
      <c r="H78" s="925">
        <v>126</v>
      </c>
      <c r="I78" s="925"/>
      <c r="J78" s="925">
        <v>144</v>
      </c>
      <c r="K78" s="925"/>
      <c r="L78" s="925">
        <v>44</v>
      </c>
      <c r="M78" s="925"/>
      <c r="N78" s="925">
        <v>8</v>
      </c>
      <c r="O78" s="925"/>
      <c r="P78" s="925">
        <v>291</v>
      </c>
      <c r="Q78" s="925"/>
      <c r="R78" s="929">
        <v>0</v>
      </c>
      <c r="S78" s="929"/>
      <c r="T78" s="925">
        <v>21</v>
      </c>
      <c r="U78" s="928"/>
      <c r="V78" s="345"/>
      <c r="W78" s="338"/>
    </row>
    <row r="79" spans="1:23" s="331" customFormat="1" ht="15.75" customHeight="1">
      <c r="B79" s="340" t="s">
        <v>248</v>
      </c>
      <c r="C79" s="341">
        <f t="shared" si="1"/>
        <v>1325</v>
      </c>
      <c r="D79" s="937">
        <v>980</v>
      </c>
      <c r="E79" s="937"/>
      <c r="F79" s="937">
        <v>878</v>
      </c>
      <c r="G79" s="937"/>
      <c r="H79" s="937">
        <v>240</v>
      </c>
      <c r="I79" s="937"/>
      <c r="J79" s="937">
        <v>445</v>
      </c>
      <c r="K79" s="937"/>
      <c r="L79" s="937">
        <v>102</v>
      </c>
      <c r="M79" s="937"/>
      <c r="N79" s="937">
        <v>10</v>
      </c>
      <c r="O79" s="937"/>
      <c r="P79" s="937">
        <v>332</v>
      </c>
      <c r="Q79" s="937"/>
      <c r="R79" s="937">
        <v>3</v>
      </c>
      <c r="S79" s="937"/>
      <c r="T79" s="937">
        <v>66</v>
      </c>
      <c r="U79" s="938"/>
      <c r="V79" s="342" t="s">
        <v>248</v>
      </c>
    </row>
    <row r="80" spans="1:23" s="338" customFormat="1" ht="15.75" customHeight="1">
      <c r="B80" s="343"/>
      <c r="C80" s="344">
        <f t="shared" si="1"/>
        <v>687</v>
      </c>
      <c r="D80" s="942">
        <v>349</v>
      </c>
      <c r="E80" s="942"/>
      <c r="F80" s="942">
        <v>322</v>
      </c>
      <c r="G80" s="942"/>
      <c r="H80" s="942">
        <v>120</v>
      </c>
      <c r="I80" s="942"/>
      <c r="J80" s="942">
        <v>121</v>
      </c>
      <c r="K80" s="942"/>
      <c r="L80" s="942">
        <v>27</v>
      </c>
      <c r="M80" s="942"/>
      <c r="N80" s="942">
        <v>5</v>
      </c>
      <c r="O80" s="942"/>
      <c r="P80" s="942">
        <v>332</v>
      </c>
      <c r="Q80" s="942"/>
      <c r="R80" s="942">
        <v>1</v>
      </c>
      <c r="S80" s="942"/>
      <c r="T80" s="942">
        <v>14</v>
      </c>
      <c r="U80" s="943"/>
      <c r="V80" s="345"/>
    </row>
    <row r="81" spans="1:23" ht="15.75" customHeight="1">
      <c r="A81" s="331"/>
      <c r="B81" s="340" t="s">
        <v>250</v>
      </c>
      <c r="C81" s="341">
        <f>+F81+L81+N81+P81+R81</f>
        <v>937</v>
      </c>
      <c r="D81" s="937">
        <v>824</v>
      </c>
      <c r="E81" s="937"/>
      <c r="F81" s="937">
        <v>745</v>
      </c>
      <c r="G81" s="937"/>
      <c r="H81" s="937">
        <v>172</v>
      </c>
      <c r="I81" s="937"/>
      <c r="J81" s="937">
        <v>465</v>
      </c>
      <c r="K81" s="937"/>
      <c r="L81" s="937">
        <v>79</v>
      </c>
      <c r="M81" s="937"/>
      <c r="N81" s="937">
        <v>8</v>
      </c>
      <c r="O81" s="937"/>
      <c r="P81" s="937">
        <v>105</v>
      </c>
      <c r="Q81" s="937"/>
      <c r="R81" s="916">
        <v>0</v>
      </c>
      <c r="S81" s="916"/>
      <c r="T81" s="937">
        <v>58</v>
      </c>
      <c r="U81" s="938"/>
      <c r="V81" s="342" t="s">
        <v>250</v>
      </c>
      <c r="W81" s="331"/>
    </row>
    <row r="82" spans="1:23" s="339" customFormat="1" ht="15.75" customHeight="1">
      <c r="A82" s="346"/>
      <c r="B82" s="347"/>
      <c r="C82" s="348">
        <f>+F82+L82+N82+P82+R82</f>
        <v>380</v>
      </c>
      <c r="D82" s="930">
        <v>272</v>
      </c>
      <c r="E82" s="930"/>
      <c r="F82" s="930">
        <v>253</v>
      </c>
      <c r="G82" s="930"/>
      <c r="H82" s="930">
        <v>86</v>
      </c>
      <c r="I82" s="930"/>
      <c r="J82" s="930">
        <v>124</v>
      </c>
      <c r="K82" s="930"/>
      <c r="L82" s="930">
        <v>19</v>
      </c>
      <c r="M82" s="930"/>
      <c r="N82" s="930">
        <v>3</v>
      </c>
      <c r="O82" s="930"/>
      <c r="P82" s="930">
        <v>105</v>
      </c>
      <c r="Q82" s="930"/>
      <c r="R82" s="931">
        <v>0</v>
      </c>
      <c r="S82" s="931"/>
      <c r="T82" s="930">
        <v>13</v>
      </c>
      <c r="U82" s="932"/>
      <c r="V82" s="349"/>
      <c r="W82" s="338"/>
    </row>
    <row r="83" spans="1:23" ht="15.75" customHeight="1">
      <c r="B83" s="340" t="s">
        <v>252</v>
      </c>
      <c r="C83" s="341">
        <f t="shared" si="1"/>
        <v>2861</v>
      </c>
      <c r="D83" s="937">
        <v>1897</v>
      </c>
      <c r="E83" s="937"/>
      <c r="F83" s="937">
        <v>1723</v>
      </c>
      <c r="G83" s="937"/>
      <c r="H83" s="937">
        <v>442</v>
      </c>
      <c r="I83" s="937"/>
      <c r="J83" s="937">
        <v>891</v>
      </c>
      <c r="K83" s="937"/>
      <c r="L83" s="937">
        <v>174</v>
      </c>
      <c r="M83" s="937"/>
      <c r="N83" s="937">
        <v>59</v>
      </c>
      <c r="O83" s="937"/>
      <c r="P83" s="937">
        <v>905</v>
      </c>
      <c r="Q83" s="937"/>
      <c r="R83" s="916">
        <v>0</v>
      </c>
      <c r="S83" s="916"/>
      <c r="T83" s="937">
        <v>100</v>
      </c>
      <c r="U83" s="938"/>
      <c r="V83" s="342" t="s">
        <v>252</v>
      </c>
      <c r="W83" s="331"/>
    </row>
    <row r="84" spans="1:23" s="339" customFormat="1" ht="15.75" customHeight="1">
      <c r="B84" s="343"/>
      <c r="C84" s="344">
        <f t="shared" si="1"/>
        <v>1623</v>
      </c>
      <c r="D84" s="944">
        <v>693</v>
      </c>
      <c r="E84" s="944"/>
      <c r="F84" s="944">
        <v>639</v>
      </c>
      <c r="G84" s="944"/>
      <c r="H84" s="944">
        <v>221</v>
      </c>
      <c r="I84" s="944"/>
      <c r="J84" s="944">
        <v>254</v>
      </c>
      <c r="K84" s="944"/>
      <c r="L84" s="944">
        <v>54</v>
      </c>
      <c r="M84" s="944"/>
      <c r="N84" s="944">
        <v>25</v>
      </c>
      <c r="O84" s="944"/>
      <c r="P84" s="944">
        <v>905</v>
      </c>
      <c r="Q84" s="944"/>
      <c r="R84" s="929">
        <v>0</v>
      </c>
      <c r="S84" s="929"/>
      <c r="T84" s="944">
        <v>25</v>
      </c>
      <c r="U84" s="945"/>
      <c r="V84" s="345"/>
      <c r="W84" s="338"/>
    </row>
    <row r="85" spans="1:23" ht="15.75" customHeight="1">
      <c r="B85" s="340" t="s">
        <v>254</v>
      </c>
      <c r="C85" s="341">
        <f t="shared" si="1"/>
        <v>388</v>
      </c>
      <c r="D85" s="937">
        <v>332</v>
      </c>
      <c r="E85" s="937"/>
      <c r="F85" s="937">
        <v>302</v>
      </c>
      <c r="G85" s="937"/>
      <c r="H85" s="937">
        <v>62</v>
      </c>
      <c r="I85" s="937"/>
      <c r="J85" s="937">
        <v>214</v>
      </c>
      <c r="K85" s="937"/>
      <c r="L85" s="937">
        <v>30</v>
      </c>
      <c r="M85" s="937"/>
      <c r="N85" s="937">
        <v>9</v>
      </c>
      <c r="O85" s="937"/>
      <c r="P85" s="937">
        <v>47</v>
      </c>
      <c r="Q85" s="937"/>
      <c r="R85" s="916">
        <v>0</v>
      </c>
      <c r="S85" s="916"/>
      <c r="T85" s="937">
        <v>16</v>
      </c>
      <c r="U85" s="938"/>
      <c r="V85" s="342" t="s">
        <v>254</v>
      </c>
      <c r="W85" s="331"/>
    </row>
    <row r="86" spans="1:23" s="339" customFormat="1" ht="15.75" customHeight="1">
      <c r="B86" s="343"/>
      <c r="C86" s="344">
        <f t="shared" si="1"/>
        <v>155</v>
      </c>
      <c r="D86" s="942">
        <v>104</v>
      </c>
      <c r="E86" s="942"/>
      <c r="F86" s="942">
        <v>96</v>
      </c>
      <c r="G86" s="942"/>
      <c r="H86" s="942">
        <v>31</v>
      </c>
      <c r="I86" s="942"/>
      <c r="J86" s="942">
        <v>55</v>
      </c>
      <c r="K86" s="942"/>
      <c r="L86" s="942">
        <v>8</v>
      </c>
      <c r="M86" s="942"/>
      <c r="N86" s="942">
        <v>4</v>
      </c>
      <c r="O86" s="942"/>
      <c r="P86" s="942">
        <v>47</v>
      </c>
      <c r="Q86" s="942"/>
      <c r="R86" s="929">
        <v>0</v>
      </c>
      <c r="S86" s="929"/>
      <c r="T86" s="942">
        <v>3</v>
      </c>
      <c r="U86" s="943"/>
      <c r="V86" s="345"/>
      <c r="W86" s="338"/>
    </row>
    <row r="87" spans="1:23" ht="15.75" customHeight="1">
      <c r="B87" s="340" t="s">
        <v>256</v>
      </c>
      <c r="C87" s="341">
        <f t="shared" si="1"/>
        <v>2815</v>
      </c>
      <c r="D87" s="926">
        <v>2373</v>
      </c>
      <c r="E87" s="926"/>
      <c r="F87" s="926">
        <v>2107</v>
      </c>
      <c r="G87" s="926"/>
      <c r="H87" s="926">
        <v>642</v>
      </c>
      <c r="I87" s="926"/>
      <c r="J87" s="926">
        <v>1097</v>
      </c>
      <c r="K87" s="926"/>
      <c r="L87" s="926">
        <v>266</v>
      </c>
      <c r="M87" s="926"/>
      <c r="N87" s="926">
        <v>47</v>
      </c>
      <c r="O87" s="926"/>
      <c r="P87" s="926">
        <v>395</v>
      </c>
      <c r="Q87" s="926"/>
      <c r="R87" s="916">
        <v>0</v>
      </c>
      <c r="S87" s="916"/>
      <c r="T87" s="926">
        <v>188</v>
      </c>
      <c r="U87" s="927"/>
      <c r="V87" s="342" t="s">
        <v>256</v>
      </c>
      <c r="W87" s="331"/>
    </row>
    <row r="88" spans="1:23" s="339" customFormat="1" ht="15.75" customHeight="1">
      <c r="A88" s="338"/>
      <c r="B88" s="343"/>
      <c r="C88" s="344">
        <f t="shared" si="1"/>
        <v>1254</v>
      </c>
      <c r="D88" s="942">
        <v>844</v>
      </c>
      <c r="E88" s="942"/>
      <c r="F88" s="942">
        <v>775</v>
      </c>
      <c r="G88" s="942"/>
      <c r="H88" s="942">
        <v>321</v>
      </c>
      <c r="I88" s="942"/>
      <c r="J88" s="942">
        <v>299</v>
      </c>
      <c r="K88" s="942"/>
      <c r="L88" s="942">
        <v>69</v>
      </c>
      <c r="M88" s="942"/>
      <c r="N88" s="942">
        <v>15</v>
      </c>
      <c r="O88" s="942"/>
      <c r="P88" s="942">
        <v>395</v>
      </c>
      <c r="Q88" s="942"/>
      <c r="R88" s="929">
        <v>0</v>
      </c>
      <c r="S88" s="929"/>
      <c r="T88" s="942">
        <v>42</v>
      </c>
      <c r="U88" s="943"/>
      <c r="V88" s="345"/>
      <c r="W88" s="338"/>
    </row>
    <row r="89" spans="1:23" ht="15.75" customHeight="1">
      <c r="A89" s="331"/>
      <c r="B89" s="340" t="s">
        <v>258</v>
      </c>
      <c r="C89" s="341">
        <f t="shared" si="1"/>
        <v>2592</v>
      </c>
      <c r="D89" s="926">
        <v>1835</v>
      </c>
      <c r="E89" s="926"/>
      <c r="F89" s="926">
        <v>1723</v>
      </c>
      <c r="G89" s="926"/>
      <c r="H89" s="926">
        <v>604</v>
      </c>
      <c r="I89" s="926"/>
      <c r="J89" s="926">
        <v>647</v>
      </c>
      <c r="K89" s="926"/>
      <c r="L89" s="926">
        <v>112</v>
      </c>
      <c r="M89" s="926"/>
      <c r="N89" s="926">
        <v>28</v>
      </c>
      <c r="O89" s="926"/>
      <c r="P89" s="926">
        <v>727</v>
      </c>
      <c r="Q89" s="926"/>
      <c r="R89" s="926">
        <v>2</v>
      </c>
      <c r="S89" s="926"/>
      <c r="T89" s="926">
        <v>56</v>
      </c>
      <c r="U89" s="927"/>
      <c r="V89" s="342" t="s">
        <v>258</v>
      </c>
      <c r="W89" s="331"/>
    </row>
    <row r="90" spans="1:23" s="339" customFormat="1" ht="15.75" customHeight="1">
      <c r="A90" s="338"/>
      <c r="B90" s="343"/>
      <c r="C90" s="344">
        <f t="shared" si="1"/>
        <v>1476</v>
      </c>
      <c r="D90" s="942">
        <v>738</v>
      </c>
      <c r="E90" s="942"/>
      <c r="F90" s="942">
        <v>700</v>
      </c>
      <c r="G90" s="942"/>
      <c r="H90" s="942">
        <v>302</v>
      </c>
      <c r="I90" s="942"/>
      <c r="J90" s="942">
        <v>183</v>
      </c>
      <c r="K90" s="942"/>
      <c r="L90" s="942">
        <v>38</v>
      </c>
      <c r="M90" s="942"/>
      <c r="N90" s="942">
        <v>10</v>
      </c>
      <c r="O90" s="942"/>
      <c r="P90" s="942">
        <v>727</v>
      </c>
      <c r="Q90" s="942"/>
      <c r="R90" s="942">
        <v>1</v>
      </c>
      <c r="S90" s="942"/>
      <c r="T90" s="942">
        <v>15</v>
      </c>
      <c r="U90" s="943"/>
      <c r="V90" s="345"/>
      <c r="W90" s="338"/>
    </row>
    <row r="91" spans="1:23" ht="15.75" customHeight="1">
      <c r="A91" s="331"/>
      <c r="B91" s="340" t="s">
        <v>177</v>
      </c>
      <c r="C91" s="341">
        <f t="shared" si="1"/>
        <v>1929</v>
      </c>
      <c r="D91" s="937">
        <v>1601</v>
      </c>
      <c r="E91" s="937"/>
      <c r="F91" s="937">
        <v>1418</v>
      </c>
      <c r="G91" s="937"/>
      <c r="H91" s="937">
        <v>300</v>
      </c>
      <c r="I91" s="937"/>
      <c r="J91" s="937">
        <v>831</v>
      </c>
      <c r="K91" s="937"/>
      <c r="L91" s="937">
        <v>183</v>
      </c>
      <c r="M91" s="937"/>
      <c r="N91" s="937">
        <v>27</v>
      </c>
      <c r="O91" s="937"/>
      <c r="P91" s="937">
        <v>296</v>
      </c>
      <c r="Q91" s="937"/>
      <c r="R91" s="937">
        <v>5</v>
      </c>
      <c r="S91" s="937"/>
      <c r="T91" s="937">
        <v>155</v>
      </c>
      <c r="U91" s="938"/>
      <c r="V91" s="342" t="s">
        <v>177</v>
      </c>
      <c r="W91" s="331"/>
    </row>
    <row r="92" spans="1:23" s="339" customFormat="1" ht="15.75" customHeight="1">
      <c r="A92" s="346"/>
      <c r="B92" s="347"/>
      <c r="C92" s="348">
        <f t="shared" si="1"/>
        <v>847</v>
      </c>
      <c r="D92" s="946">
        <v>536</v>
      </c>
      <c r="E92" s="946"/>
      <c r="F92" s="946">
        <v>492</v>
      </c>
      <c r="G92" s="946"/>
      <c r="H92" s="946">
        <v>150</v>
      </c>
      <c r="I92" s="946"/>
      <c r="J92" s="946">
        <v>223</v>
      </c>
      <c r="K92" s="946"/>
      <c r="L92" s="946">
        <v>44</v>
      </c>
      <c r="M92" s="946"/>
      <c r="N92" s="946">
        <v>13</v>
      </c>
      <c r="O92" s="946"/>
      <c r="P92" s="946">
        <v>296</v>
      </c>
      <c r="Q92" s="946"/>
      <c r="R92" s="946">
        <v>2</v>
      </c>
      <c r="S92" s="946"/>
      <c r="T92" s="946">
        <v>34</v>
      </c>
      <c r="U92" s="947"/>
      <c r="V92" s="349"/>
      <c r="W92" s="338"/>
    </row>
    <row r="93" spans="1:23" ht="15.75" customHeight="1">
      <c r="B93" s="340" t="s">
        <v>179</v>
      </c>
      <c r="C93" s="341">
        <f t="shared" si="1"/>
        <v>1344</v>
      </c>
      <c r="D93" s="937">
        <v>1061</v>
      </c>
      <c r="E93" s="937"/>
      <c r="F93" s="937">
        <v>909</v>
      </c>
      <c r="G93" s="937"/>
      <c r="H93" s="937">
        <v>254</v>
      </c>
      <c r="I93" s="937"/>
      <c r="J93" s="937">
        <v>498</v>
      </c>
      <c r="K93" s="937"/>
      <c r="L93" s="937">
        <v>152</v>
      </c>
      <c r="M93" s="937"/>
      <c r="N93" s="937">
        <v>8</v>
      </c>
      <c r="O93" s="937"/>
      <c r="P93" s="937">
        <v>275</v>
      </c>
      <c r="Q93" s="937"/>
      <c r="R93" s="916">
        <v>0</v>
      </c>
      <c r="S93" s="916"/>
      <c r="T93" s="937">
        <v>108</v>
      </c>
      <c r="U93" s="938"/>
      <c r="V93" s="342" t="s">
        <v>179</v>
      </c>
      <c r="W93" s="331"/>
    </row>
    <row r="94" spans="1:23" s="339" customFormat="1" ht="15.75" customHeight="1">
      <c r="B94" s="343"/>
      <c r="C94" s="344">
        <f t="shared" si="1"/>
        <v>653</v>
      </c>
      <c r="D94" s="942">
        <v>374</v>
      </c>
      <c r="E94" s="942"/>
      <c r="F94" s="942">
        <v>334</v>
      </c>
      <c r="G94" s="942"/>
      <c r="H94" s="942">
        <v>127</v>
      </c>
      <c r="I94" s="942"/>
      <c r="J94" s="942">
        <v>138</v>
      </c>
      <c r="K94" s="942"/>
      <c r="L94" s="942">
        <v>40</v>
      </c>
      <c r="M94" s="942"/>
      <c r="N94" s="942">
        <v>4</v>
      </c>
      <c r="O94" s="942"/>
      <c r="P94" s="942">
        <v>275</v>
      </c>
      <c r="Q94" s="942"/>
      <c r="R94" s="929">
        <v>0</v>
      </c>
      <c r="S94" s="929"/>
      <c r="T94" s="942">
        <v>23</v>
      </c>
      <c r="U94" s="943"/>
      <c r="V94" s="345"/>
      <c r="W94" s="338"/>
    </row>
    <row r="95" spans="1:23" ht="15.75" customHeight="1">
      <c r="B95" s="340" t="s">
        <v>181</v>
      </c>
      <c r="C95" s="341">
        <f t="shared" si="1"/>
        <v>1852</v>
      </c>
      <c r="D95" s="937">
        <v>1425</v>
      </c>
      <c r="E95" s="937"/>
      <c r="F95" s="937">
        <v>1223</v>
      </c>
      <c r="G95" s="937"/>
      <c r="H95" s="937">
        <v>348</v>
      </c>
      <c r="I95" s="937"/>
      <c r="J95" s="937">
        <v>632</v>
      </c>
      <c r="K95" s="937"/>
      <c r="L95" s="937">
        <v>202</v>
      </c>
      <c r="M95" s="937"/>
      <c r="N95" s="937">
        <v>23</v>
      </c>
      <c r="O95" s="937"/>
      <c r="P95" s="937">
        <v>400</v>
      </c>
      <c r="Q95" s="937"/>
      <c r="R95" s="937">
        <v>4</v>
      </c>
      <c r="S95" s="937"/>
      <c r="T95" s="937">
        <v>147</v>
      </c>
      <c r="U95" s="938"/>
      <c r="V95" s="342" t="s">
        <v>181</v>
      </c>
      <c r="W95" s="331"/>
    </row>
    <row r="96" spans="1:23" s="339" customFormat="1" ht="15.75" customHeight="1">
      <c r="B96" s="343"/>
      <c r="C96" s="344">
        <f t="shared" si="1"/>
        <v>915</v>
      </c>
      <c r="D96" s="925">
        <v>504</v>
      </c>
      <c r="E96" s="925"/>
      <c r="F96" s="925">
        <v>454</v>
      </c>
      <c r="G96" s="925"/>
      <c r="H96" s="925">
        <v>174</v>
      </c>
      <c r="I96" s="925"/>
      <c r="J96" s="925">
        <v>176</v>
      </c>
      <c r="K96" s="925"/>
      <c r="L96" s="925">
        <v>50</v>
      </c>
      <c r="M96" s="925"/>
      <c r="N96" s="925">
        <v>9</v>
      </c>
      <c r="O96" s="925"/>
      <c r="P96" s="925">
        <v>400</v>
      </c>
      <c r="Q96" s="925"/>
      <c r="R96" s="925">
        <v>2</v>
      </c>
      <c r="S96" s="925"/>
      <c r="T96" s="925">
        <v>30</v>
      </c>
      <c r="U96" s="928"/>
      <c r="V96" s="345"/>
      <c r="W96" s="338"/>
    </row>
    <row r="97" spans="1:23" ht="15.75" customHeight="1">
      <c r="B97" s="340" t="s">
        <v>183</v>
      </c>
      <c r="C97" s="341">
        <f t="shared" si="1"/>
        <v>336</v>
      </c>
      <c r="D97" s="926">
        <v>247</v>
      </c>
      <c r="E97" s="926"/>
      <c r="F97" s="926">
        <v>222</v>
      </c>
      <c r="G97" s="926"/>
      <c r="H97" s="926">
        <v>62</v>
      </c>
      <c r="I97" s="926"/>
      <c r="J97" s="926">
        <v>108</v>
      </c>
      <c r="K97" s="926"/>
      <c r="L97" s="926">
        <v>25</v>
      </c>
      <c r="M97" s="926"/>
      <c r="N97" s="926">
        <v>2</v>
      </c>
      <c r="O97" s="926"/>
      <c r="P97" s="926">
        <v>87</v>
      </c>
      <c r="Q97" s="926"/>
      <c r="R97" s="916">
        <v>0</v>
      </c>
      <c r="S97" s="916"/>
      <c r="T97" s="926">
        <v>12</v>
      </c>
      <c r="U97" s="927"/>
      <c r="V97" s="342" t="s">
        <v>183</v>
      </c>
      <c r="W97" s="331"/>
    </row>
    <row r="98" spans="1:23" s="339" customFormat="1" ht="15.75" customHeight="1" thickBot="1">
      <c r="A98" s="360"/>
      <c r="B98" s="361"/>
      <c r="C98" s="362">
        <f t="shared" si="1"/>
        <v>181</v>
      </c>
      <c r="D98" s="939">
        <v>93</v>
      </c>
      <c r="E98" s="939"/>
      <c r="F98" s="939">
        <v>85</v>
      </c>
      <c r="G98" s="939"/>
      <c r="H98" s="939">
        <v>31</v>
      </c>
      <c r="I98" s="939"/>
      <c r="J98" s="939">
        <v>31</v>
      </c>
      <c r="K98" s="939"/>
      <c r="L98" s="939">
        <v>8</v>
      </c>
      <c r="M98" s="939"/>
      <c r="N98" s="939">
        <v>1</v>
      </c>
      <c r="O98" s="939"/>
      <c r="P98" s="939">
        <v>87</v>
      </c>
      <c r="Q98" s="939"/>
      <c r="R98" s="940">
        <v>0</v>
      </c>
      <c r="S98" s="940"/>
      <c r="T98" s="939">
        <v>3</v>
      </c>
      <c r="U98" s="941"/>
      <c r="V98" s="363"/>
      <c r="W98" s="338"/>
    </row>
    <row r="99" spans="1:23" ht="15.75" customHeight="1">
      <c r="B99" s="340" t="s">
        <v>185</v>
      </c>
      <c r="C99" s="341">
        <f t="shared" si="1"/>
        <v>942</v>
      </c>
      <c r="D99" s="926">
        <v>685</v>
      </c>
      <c r="E99" s="926"/>
      <c r="F99" s="926">
        <v>644</v>
      </c>
      <c r="G99" s="926"/>
      <c r="H99" s="926">
        <v>176</v>
      </c>
      <c r="I99" s="926"/>
      <c r="J99" s="926">
        <v>388</v>
      </c>
      <c r="K99" s="926"/>
      <c r="L99" s="926">
        <v>41</v>
      </c>
      <c r="M99" s="926"/>
      <c r="N99" s="926">
        <v>20</v>
      </c>
      <c r="O99" s="926"/>
      <c r="P99" s="926">
        <v>237</v>
      </c>
      <c r="Q99" s="926"/>
      <c r="R99" s="916">
        <v>0</v>
      </c>
      <c r="S99" s="916"/>
      <c r="T99" s="926">
        <v>18</v>
      </c>
      <c r="U99" s="927"/>
      <c r="V99" s="342" t="s">
        <v>185</v>
      </c>
      <c r="W99" s="331"/>
    </row>
    <row r="100" spans="1:23" s="339" customFormat="1" ht="15.75" customHeight="1">
      <c r="B100" s="343"/>
      <c r="C100" s="344">
        <f t="shared" si="1"/>
        <v>496</v>
      </c>
      <c r="D100" s="944">
        <v>250</v>
      </c>
      <c r="E100" s="944"/>
      <c r="F100" s="944">
        <v>236</v>
      </c>
      <c r="G100" s="944"/>
      <c r="H100" s="944">
        <v>88</v>
      </c>
      <c r="I100" s="944"/>
      <c r="J100" s="944">
        <v>113</v>
      </c>
      <c r="K100" s="944"/>
      <c r="L100" s="944">
        <v>14</v>
      </c>
      <c r="M100" s="944"/>
      <c r="N100" s="944">
        <v>9</v>
      </c>
      <c r="O100" s="944"/>
      <c r="P100" s="944">
        <v>237</v>
      </c>
      <c r="Q100" s="944"/>
      <c r="R100" s="929">
        <v>0</v>
      </c>
      <c r="S100" s="929"/>
      <c r="T100" s="925">
        <v>5</v>
      </c>
      <c r="U100" s="928"/>
      <c r="V100" s="345"/>
      <c r="W100" s="338"/>
    </row>
    <row r="101" spans="1:23" ht="15.75" customHeight="1">
      <c r="B101" s="340" t="s">
        <v>187</v>
      </c>
      <c r="C101" s="341">
        <f t="shared" si="1"/>
        <v>3248</v>
      </c>
      <c r="D101" s="915">
        <v>2141</v>
      </c>
      <c r="E101" s="915"/>
      <c r="F101" s="915">
        <v>1961</v>
      </c>
      <c r="G101" s="915"/>
      <c r="H101" s="915">
        <v>528</v>
      </c>
      <c r="I101" s="915"/>
      <c r="J101" s="915">
        <v>1023</v>
      </c>
      <c r="K101" s="915"/>
      <c r="L101" s="915">
        <v>180</v>
      </c>
      <c r="M101" s="915"/>
      <c r="N101" s="915">
        <v>38</v>
      </c>
      <c r="O101" s="915"/>
      <c r="P101" s="915">
        <v>1064</v>
      </c>
      <c r="Q101" s="915"/>
      <c r="R101" s="915">
        <v>5</v>
      </c>
      <c r="S101" s="915"/>
      <c r="T101" s="915">
        <v>116</v>
      </c>
      <c r="U101" s="917"/>
      <c r="V101" s="342" t="s">
        <v>187</v>
      </c>
      <c r="W101" s="331"/>
    </row>
    <row r="102" spans="1:23" s="339" customFormat="1" ht="15.75" customHeight="1">
      <c r="B102" s="343"/>
      <c r="C102" s="344">
        <f t="shared" si="1"/>
        <v>1854</v>
      </c>
      <c r="D102" s="925">
        <v>772</v>
      </c>
      <c r="E102" s="925"/>
      <c r="F102" s="925">
        <v>721</v>
      </c>
      <c r="G102" s="925"/>
      <c r="H102" s="925">
        <v>264</v>
      </c>
      <c r="I102" s="925"/>
      <c r="J102" s="925">
        <v>285</v>
      </c>
      <c r="K102" s="925"/>
      <c r="L102" s="925">
        <v>51</v>
      </c>
      <c r="M102" s="925"/>
      <c r="N102" s="925">
        <v>16</v>
      </c>
      <c r="O102" s="925"/>
      <c r="P102" s="925">
        <v>1064</v>
      </c>
      <c r="Q102" s="925"/>
      <c r="R102" s="925">
        <v>2</v>
      </c>
      <c r="S102" s="925"/>
      <c r="T102" s="925">
        <v>28</v>
      </c>
      <c r="U102" s="928"/>
      <c r="V102" s="345"/>
      <c r="W102" s="338"/>
    </row>
    <row r="103" spans="1:23" ht="15.75" customHeight="1">
      <c r="B103" s="340" t="s">
        <v>189</v>
      </c>
      <c r="C103" s="341">
        <f t="shared" si="1"/>
        <v>1343</v>
      </c>
      <c r="D103" s="937">
        <v>1017</v>
      </c>
      <c r="E103" s="937"/>
      <c r="F103" s="937">
        <v>924</v>
      </c>
      <c r="G103" s="937"/>
      <c r="H103" s="937">
        <v>234</v>
      </c>
      <c r="I103" s="937"/>
      <c r="J103" s="937">
        <v>522</v>
      </c>
      <c r="K103" s="937"/>
      <c r="L103" s="937">
        <v>93</v>
      </c>
      <c r="M103" s="937"/>
      <c r="N103" s="937">
        <v>14</v>
      </c>
      <c r="O103" s="937"/>
      <c r="P103" s="937">
        <v>312</v>
      </c>
      <c r="Q103" s="937"/>
      <c r="R103" s="916">
        <v>0</v>
      </c>
      <c r="S103" s="916"/>
      <c r="T103" s="937">
        <v>65</v>
      </c>
      <c r="U103" s="938"/>
      <c r="V103" s="342" t="s">
        <v>189</v>
      </c>
      <c r="W103" s="331"/>
    </row>
    <row r="104" spans="1:23" s="339" customFormat="1" ht="15.75" customHeight="1">
      <c r="B104" s="343"/>
      <c r="C104" s="344">
        <f t="shared" si="1"/>
        <v>676</v>
      </c>
      <c r="D104" s="925">
        <v>357</v>
      </c>
      <c r="E104" s="925"/>
      <c r="F104" s="925">
        <v>331</v>
      </c>
      <c r="G104" s="925"/>
      <c r="H104" s="925">
        <v>117</v>
      </c>
      <c r="I104" s="925"/>
      <c r="J104" s="925">
        <v>145</v>
      </c>
      <c r="K104" s="925"/>
      <c r="L104" s="925">
        <v>26</v>
      </c>
      <c r="M104" s="925"/>
      <c r="N104" s="925">
        <v>7</v>
      </c>
      <c r="O104" s="925"/>
      <c r="P104" s="925">
        <v>312</v>
      </c>
      <c r="Q104" s="925"/>
      <c r="R104" s="929">
        <v>0</v>
      </c>
      <c r="S104" s="929"/>
      <c r="T104" s="925">
        <v>15</v>
      </c>
      <c r="U104" s="928"/>
      <c r="V104" s="345"/>
      <c r="W104" s="338"/>
    </row>
    <row r="105" spans="1:23" ht="15.75" customHeight="1">
      <c r="B105" s="340" t="s">
        <v>191</v>
      </c>
      <c r="C105" s="341">
        <f t="shared" si="1"/>
        <v>1020</v>
      </c>
      <c r="D105" s="937">
        <v>788</v>
      </c>
      <c r="E105" s="937"/>
      <c r="F105" s="937">
        <v>737</v>
      </c>
      <c r="G105" s="937"/>
      <c r="H105" s="937">
        <v>168</v>
      </c>
      <c r="I105" s="937"/>
      <c r="J105" s="937">
        <v>376</v>
      </c>
      <c r="K105" s="937"/>
      <c r="L105" s="937">
        <v>51</v>
      </c>
      <c r="M105" s="937"/>
      <c r="N105" s="937">
        <v>8</v>
      </c>
      <c r="O105" s="937"/>
      <c r="P105" s="937">
        <v>224</v>
      </c>
      <c r="Q105" s="937"/>
      <c r="R105" s="916">
        <v>0</v>
      </c>
      <c r="S105" s="916"/>
      <c r="T105" s="937">
        <v>21</v>
      </c>
      <c r="U105" s="938"/>
      <c r="V105" s="342" t="s">
        <v>191</v>
      </c>
      <c r="W105" s="331"/>
    </row>
    <row r="106" spans="1:23" s="339" customFormat="1" ht="15.75" customHeight="1">
      <c r="A106" s="338"/>
      <c r="B106" s="343"/>
      <c r="C106" s="344">
        <f t="shared" si="1"/>
        <v>518</v>
      </c>
      <c r="D106" s="925">
        <v>290</v>
      </c>
      <c r="E106" s="925"/>
      <c r="F106" s="925">
        <v>273</v>
      </c>
      <c r="G106" s="925"/>
      <c r="H106" s="925">
        <v>84</v>
      </c>
      <c r="I106" s="925"/>
      <c r="J106" s="925">
        <v>104</v>
      </c>
      <c r="K106" s="925"/>
      <c r="L106" s="925">
        <v>17</v>
      </c>
      <c r="M106" s="925"/>
      <c r="N106" s="925">
        <v>4</v>
      </c>
      <c r="O106" s="925"/>
      <c r="P106" s="925">
        <v>224</v>
      </c>
      <c r="Q106" s="925"/>
      <c r="R106" s="929">
        <v>0</v>
      </c>
      <c r="S106" s="929"/>
      <c r="T106" s="925">
        <v>5</v>
      </c>
      <c r="U106" s="928"/>
      <c r="V106" s="345"/>
      <c r="W106" s="338"/>
    </row>
    <row r="107" spans="1:23" ht="15.75" customHeight="1">
      <c r="A107" s="331"/>
      <c r="B107" s="340" t="s">
        <v>193</v>
      </c>
      <c r="C107" s="341">
        <f t="shared" si="1"/>
        <v>799</v>
      </c>
      <c r="D107" s="937">
        <v>654</v>
      </c>
      <c r="E107" s="937"/>
      <c r="F107" s="937">
        <v>592</v>
      </c>
      <c r="G107" s="937"/>
      <c r="H107" s="937">
        <v>90</v>
      </c>
      <c r="I107" s="937"/>
      <c r="J107" s="937">
        <v>402</v>
      </c>
      <c r="K107" s="937"/>
      <c r="L107" s="937">
        <v>62</v>
      </c>
      <c r="M107" s="937"/>
      <c r="N107" s="937">
        <v>14</v>
      </c>
      <c r="O107" s="937"/>
      <c r="P107" s="937">
        <v>131</v>
      </c>
      <c r="Q107" s="937"/>
      <c r="R107" s="916">
        <v>0</v>
      </c>
      <c r="S107" s="916"/>
      <c r="T107" s="937">
        <v>43</v>
      </c>
      <c r="U107" s="938"/>
      <c r="V107" s="342" t="s">
        <v>193</v>
      </c>
      <c r="W107" s="331"/>
    </row>
    <row r="108" spans="1:23" s="339" customFormat="1" ht="15.75" customHeight="1">
      <c r="A108" s="346"/>
      <c r="B108" s="347"/>
      <c r="C108" s="348">
        <f t="shared" si="1"/>
        <v>344</v>
      </c>
      <c r="D108" s="930">
        <v>208</v>
      </c>
      <c r="E108" s="930"/>
      <c r="F108" s="930">
        <v>192</v>
      </c>
      <c r="G108" s="930"/>
      <c r="H108" s="930">
        <v>45</v>
      </c>
      <c r="I108" s="930"/>
      <c r="J108" s="930">
        <v>107</v>
      </c>
      <c r="K108" s="930"/>
      <c r="L108" s="930">
        <v>16</v>
      </c>
      <c r="M108" s="930"/>
      <c r="N108" s="930">
        <v>5</v>
      </c>
      <c r="O108" s="930"/>
      <c r="P108" s="930">
        <v>131</v>
      </c>
      <c r="Q108" s="930"/>
      <c r="R108" s="931">
        <v>0</v>
      </c>
      <c r="S108" s="931"/>
      <c r="T108" s="930">
        <v>10</v>
      </c>
      <c r="U108" s="932"/>
      <c r="V108" s="349"/>
      <c r="W108" s="338"/>
    </row>
    <row r="109" spans="1:23" ht="15.75" customHeight="1">
      <c r="B109" s="340" t="s">
        <v>195</v>
      </c>
      <c r="C109" s="341">
        <f t="shared" si="1"/>
        <v>906</v>
      </c>
      <c r="D109" s="915">
        <v>781</v>
      </c>
      <c r="E109" s="915"/>
      <c r="F109" s="915">
        <v>664</v>
      </c>
      <c r="G109" s="915"/>
      <c r="H109" s="915">
        <v>114</v>
      </c>
      <c r="I109" s="915"/>
      <c r="J109" s="915">
        <v>441</v>
      </c>
      <c r="K109" s="915"/>
      <c r="L109" s="915">
        <v>117</v>
      </c>
      <c r="M109" s="915"/>
      <c r="N109" s="915">
        <v>2</v>
      </c>
      <c r="O109" s="915"/>
      <c r="P109" s="915">
        <v>123</v>
      </c>
      <c r="Q109" s="915"/>
      <c r="R109" s="916">
        <v>0</v>
      </c>
      <c r="S109" s="916"/>
      <c r="T109" s="915">
        <v>87</v>
      </c>
      <c r="U109" s="917"/>
      <c r="V109" s="342" t="s">
        <v>195</v>
      </c>
      <c r="W109" s="331"/>
    </row>
    <row r="110" spans="1:23" s="339" customFormat="1" ht="15.75" customHeight="1">
      <c r="B110" s="343"/>
      <c r="C110" s="344">
        <f t="shared" si="1"/>
        <v>376</v>
      </c>
      <c r="D110" s="925">
        <v>252</v>
      </c>
      <c r="E110" s="925"/>
      <c r="F110" s="925">
        <v>224</v>
      </c>
      <c r="G110" s="925"/>
      <c r="H110" s="925">
        <v>57</v>
      </c>
      <c r="I110" s="925"/>
      <c r="J110" s="925">
        <v>123</v>
      </c>
      <c r="K110" s="925"/>
      <c r="L110" s="925">
        <v>28</v>
      </c>
      <c r="M110" s="925"/>
      <c r="N110" s="925">
        <v>1</v>
      </c>
      <c r="O110" s="925"/>
      <c r="P110" s="925">
        <v>123</v>
      </c>
      <c r="Q110" s="925"/>
      <c r="R110" s="929">
        <v>0</v>
      </c>
      <c r="S110" s="929"/>
      <c r="T110" s="925">
        <v>17</v>
      </c>
      <c r="U110" s="928"/>
      <c r="V110" s="345"/>
      <c r="W110" s="338"/>
    </row>
    <row r="111" spans="1:23" ht="15.75" customHeight="1">
      <c r="B111" s="340" t="s">
        <v>197</v>
      </c>
      <c r="C111" s="341">
        <f t="shared" si="1"/>
        <v>3252</v>
      </c>
      <c r="D111" s="937">
        <v>2674</v>
      </c>
      <c r="E111" s="937"/>
      <c r="F111" s="937">
        <v>2378</v>
      </c>
      <c r="G111" s="937"/>
      <c r="H111" s="937">
        <v>570</v>
      </c>
      <c r="I111" s="937"/>
      <c r="J111" s="937">
        <v>1360</v>
      </c>
      <c r="K111" s="937"/>
      <c r="L111" s="937">
        <v>296</v>
      </c>
      <c r="M111" s="937"/>
      <c r="N111" s="937">
        <v>41</v>
      </c>
      <c r="O111" s="937"/>
      <c r="P111" s="937">
        <v>537</v>
      </c>
      <c r="Q111" s="937"/>
      <c r="R111" s="916">
        <v>0</v>
      </c>
      <c r="S111" s="916"/>
      <c r="T111" s="937">
        <v>221</v>
      </c>
      <c r="U111" s="938"/>
      <c r="V111" s="342" t="s">
        <v>197</v>
      </c>
      <c r="W111" s="331"/>
    </row>
    <row r="112" spans="1:23" s="339" customFormat="1" ht="15.75" customHeight="1">
      <c r="B112" s="343"/>
      <c r="C112" s="344">
        <f t="shared" si="1"/>
        <v>1467</v>
      </c>
      <c r="D112" s="925">
        <v>915</v>
      </c>
      <c r="E112" s="925"/>
      <c r="F112" s="925">
        <v>839</v>
      </c>
      <c r="G112" s="925"/>
      <c r="H112" s="925">
        <v>285</v>
      </c>
      <c r="I112" s="925"/>
      <c r="J112" s="925">
        <v>370</v>
      </c>
      <c r="K112" s="925"/>
      <c r="L112" s="925">
        <v>76</v>
      </c>
      <c r="M112" s="925"/>
      <c r="N112" s="925">
        <v>15</v>
      </c>
      <c r="O112" s="925"/>
      <c r="P112" s="925">
        <v>537</v>
      </c>
      <c r="Q112" s="925"/>
      <c r="R112" s="929">
        <v>0</v>
      </c>
      <c r="S112" s="929"/>
      <c r="T112" s="925">
        <v>49</v>
      </c>
      <c r="U112" s="928"/>
      <c r="V112" s="345"/>
      <c r="W112" s="338"/>
    </row>
    <row r="113" spans="1:23" ht="15.75" customHeight="1">
      <c r="B113" s="340" t="s">
        <v>199</v>
      </c>
      <c r="C113" s="341">
        <f t="shared" si="1"/>
        <v>917</v>
      </c>
      <c r="D113" s="937">
        <v>692</v>
      </c>
      <c r="E113" s="937"/>
      <c r="F113" s="937">
        <v>612</v>
      </c>
      <c r="G113" s="937"/>
      <c r="H113" s="937">
        <v>170</v>
      </c>
      <c r="I113" s="937"/>
      <c r="J113" s="937">
        <v>281</v>
      </c>
      <c r="K113" s="937"/>
      <c r="L113" s="937">
        <v>80</v>
      </c>
      <c r="M113" s="937"/>
      <c r="N113" s="937">
        <v>13</v>
      </c>
      <c r="O113" s="937"/>
      <c r="P113" s="937">
        <v>210</v>
      </c>
      <c r="Q113" s="937"/>
      <c r="R113" s="937">
        <v>2</v>
      </c>
      <c r="S113" s="937"/>
      <c r="T113" s="937">
        <v>44</v>
      </c>
      <c r="U113" s="938"/>
      <c r="V113" s="342" t="s">
        <v>199</v>
      </c>
      <c r="W113" s="331"/>
    </row>
    <row r="114" spans="1:23" s="339" customFormat="1" ht="15.75" customHeight="1">
      <c r="A114" s="338"/>
      <c r="B114" s="343"/>
      <c r="C114" s="344">
        <f t="shared" si="1"/>
        <v>469</v>
      </c>
      <c r="D114" s="925">
        <v>252</v>
      </c>
      <c r="E114" s="925"/>
      <c r="F114" s="925">
        <v>229</v>
      </c>
      <c r="G114" s="925"/>
      <c r="H114" s="925">
        <v>85</v>
      </c>
      <c r="I114" s="925"/>
      <c r="J114" s="925">
        <v>82</v>
      </c>
      <c r="K114" s="925"/>
      <c r="L114" s="925">
        <v>23</v>
      </c>
      <c r="M114" s="925"/>
      <c r="N114" s="925">
        <v>6</v>
      </c>
      <c r="O114" s="925"/>
      <c r="P114" s="925">
        <v>210</v>
      </c>
      <c r="Q114" s="925"/>
      <c r="R114" s="925">
        <v>1</v>
      </c>
      <c r="S114" s="925"/>
      <c r="T114" s="925">
        <v>10</v>
      </c>
      <c r="U114" s="928"/>
      <c r="V114" s="345"/>
      <c r="W114" s="338"/>
    </row>
    <row r="115" spans="1:23" ht="15.75" customHeight="1">
      <c r="A115" s="331"/>
      <c r="B115" s="340" t="s">
        <v>201</v>
      </c>
      <c r="C115" s="341">
        <f t="shared" si="1"/>
        <v>1308</v>
      </c>
      <c r="D115" s="937">
        <v>1107</v>
      </c>
      <c r="E115" s="937"/>
      <c r="F115" s="937">
        <v>1003</v>
      </c>
      <c r="G115" s="937"/>
      <c r="H115" s="937">
        <v>162</v>
      </c>
      <c r="I115" s="937"/>
      <c r="J115" s="937">
        <v>712</v>
      </c>
      <c r="K115" s="937"/>
      <c r="L115" s="937">
        <v>104</v>
      </c>
      <c r="M115" s="937"/>
      <c r="N115" s="937">
        <v>3</v>
      </c>
      <c r="O115" s="937"/>
      <c r="P115" s="937">
        <v>196</v>
      </c>
      <c r="Q115" s="937"/>
      <c r="R115" s="937">
        <v>2</v>
      </c>
      <c r="S115" s="937"/>
      <c r="T115" s="937">
        <v>89</v>
      </c>
      <c r="U115" s="938"/>
      <c r="V115" s="342" t="s">
        <v>201</v>
      </c>
      <c r="W115" s="331"/>
    </row>
    <row r="116" spans="1:23" s="339" customFormat="1" ht="15.75" customHeight="1">
      <c r="A116" s="338"/>
      <c r="B116" s="343"/>
      <c r="C116" s="344">
        <f t="shared" si="1"/>
        <v>549</v>
      </c>
      <c r="D116" s="925">
        <v>351</v>
      </c>
      <c r="E116" s="925"/>
      <c r="F116" s="925">
        <v>327</v>
      </c>
      <c r="G116" s="925"/>
      <c r="H116" s="925">
        <v>81</v>
      </c>
      <c r="I116" s="925"/>
      <c r="J116" s="925">
        <v>192</v>
      </c>
      <c r="K116" s="925"/>
      <c r="L116" s="925">
        <v>24</v>
      </c>
      <c r="M116" s="925"/>
      <c r="N116" s="925">
        <v>1</v>
      </c>
      <c r="O116" s="925"/>
      <c r="P116" s="925">
        <v>196</v>
      </c>
      <c r="Q116" s="925"/>
      <c r="R116" s="925">
        <v>1</v>
      </c>
      <c r="S116" s="925"/>
      <c r="T116" s="925">
        <v>19</v>
      </c>
      <c r="U116" s="928"/>
      <c r="V116" s="345"/>
      <c r="W116" s="338"/>
    </row>
    <row r="117" spans="1:23" ht="15.75" customHeight="1">
      <c r="A117" s="331"/>
      <c r="B117" s="340" t="s">
        <v>203</v>
      </c>
      <c r="C117" s="341">
        <f t="shared" si="1"/>
        <v>3076</v>
      </c>
      <c r="D117" s="915">
        <v>2117</v>
      </c>
      <c r="E117" s="915"/>
      <c r="F117" s="915">
        <v>1955</v>
      </c>
      <c r="G117" s="915"/>
      <c r="H117" s="915">
        <v>490</v>
      </c>
      <c r="I117" s="915"/>
      <c r="J117" s="915">
        <v>1039</v>
      </c>
      <c r="K117" s="915"/>
      <c r="L117" s="913">
        <v>162</v>
      </c>
      <c r="M117" s="913"/>
      <c r="N117" s="913">
        <v>34</v>
      </c>
      <c r="O117" s="913"/>
      <c r="P117" s="913">
        <v>921</v>
      </c>
      <c r="Q117" s="913"/>
      <c r="R117" s="913">
        <v>4</v>
      </c>
      <c r="S117" s="913"/>
      <c r="T117" s="913">
        <v>98</v>
      </c>
      <c r="U117" s="920"/>
      <c r="V117" s="342" t="s">
        <v>203</v>
      </c>
      <c r="W117" s="331"/>
    </row>
    <row r="118" spans="1:23" s="339" customFormat="1" ht="15.75" customHeight="1">
      <c r="A118" s="346"/>
      <c r="B118" s="347"/>
      <c r="C118" s="348">
        <f t="shared" si="1"/>
        <v>1700</v>
      </c>
      <c r="D118" s="930">
        <v>762</v>
      </c>
      <c r="E118" s="930"/>
      <c r="F118" s="930">
        <v>716</v>
      </c>
      <c r="G118" s="930"/>
      <c r="H118" s="930">
        <v>245</v>
      </c>
      <c r="I118" s="930"/>
      <c r="J118" s="930">
        <v>288</v>
      </c>
      <c r="K118" s="930"/>
      <c r="L118" s="930">
        <v>46</v>
      </c>
      <c r="M118" s="930"/>
      <c r="N118" s="930">
        <v>16</v>
      </c>
      <c r="O118" s="930"/>
      <c r="P118" s="930">
        <v>921</v>
      </c>
      <c r="Q118" s="930"/>
      <c r="R118" s="930">
        <v>1</v>
      </c>
      <c r="S118" s="930"/>
      <c r="T118" s="930">
        <v>21</v>
      </c>
      <c r="U118" s="932"/>
      <c r="V118" s="349"/>
      <c r="W118" s="338"/>
    </row>
    <row r="119" spans="1:23" ht="15.75" customHeight="1">
      <c r="A119" s="331"/>
      <c r="B119" s="340" t="s">
        <v>205</v>
      </c>
      <c r="C119" s="341">
        <f t="shared" si="1"/>
        <v>194</v>
      </c>
      <c r="D119" s="937">
        <v>102</v>
      </c>
      <c r="E119" s="937"/>
      <c r="F119" s="937">
        <v>88</v>
      </c>
      <c r="G119" s="937"/>
      <c r="H119" s="937">
        <v>30</v>
      </c>
      <c r="I119" s="937"/>
      <c r="J119" s="937">
        <v>40</v>
      </c>
      <c r="K119" s="937"/>
      <c r="L119" s="937">
        <v>14</v>
      </c>
      <c r="M119" s="937"/>
      <c r="N119" s="937">
        <v>4</v>
      </c>
      <c r="O119" s="937"/>
      <c r="P119" s="937">
        <v>86</v>
      </c>
      <c r="Q119" s="937"/>
      <c r="R119" s="937">
        <v>2</v>
      </c>
      <c r="S119" s="937"/>
      <c r="T119" s="937">
        <v>10</v>
      </c>
      <c r="U119" s="938"/>
      <c r="V119" s="342" t="s">
        <v>205</v>
      </c>
      <c r="W119" s="331"/>
    </row>
    <row r="120" spans="1:23" s="339" customFormat="1" ht="15.75" customHeight="1">
      <c r="A120" s="338"/>
      <c r="B120" s="343"/>
      <c r="C120" s="344">
        <f t="shared" si="1"/>
        <v>127</v>
      </c>
      <c r="D120" s="925">
        <v>38</v>
      </c>
      <c r="E120" s="925"/>
      <c r="F120" s="925">
        <v>34</v>
      </c>
      <c r="G120" s="925"/>
      <c r="H120" s="925">
        <v>15</v>
      </c>
      <c r="I120" s="925"/>
      <c r="J120" s="925">
        <v>11</v>
      </c>
      <c r="K120" s="925"/>
      <c r="L120" s="925">
        <v>4</v>
      </c>
      <c r="M120" s="925"/>
      <c r="N120" s="925">
        <v>2</v>
      </c>
      <c r="O120" s="925"/>
      <c r="P120" s="925">
        <v>86</v>
      </c>
      <c r="Q120" s="925"/>
      <c r="R120" s="925">
        <v>1</v>
      </c>
      <c r="S120" s="925"/>
      <c r="T120" s="925">
        <v>2</v>
      </c>
      <c r="U120" s="928"/>
      <c r="V120" s="345"/>
      <c r="W120" s="338"/>
    </row>
    <row r="121" spans="1:23" ht="15.75" customHeight="1">
      <c r="B121" s="340" t="s">
        <v>207</v>
      </c>
      <c r="C121" s="341">
        <f t="shared" si="1"/>
        <v>68</v>
      </c>
      <c r="D121" s="937">
        <v>56</v>
      </c>
      <c r="E121" s="937"/>
      <c r="F121" s="937">
        <v>52</v>
      </c>
      <c r="G121" s="937"/>
      <c r="H121" s="937">
        <v>18</v>
      </c>
      <c r="I121" s="937"/>
      <c r="J121" s="937">
        <v>24</v>
      </c>
      <c r="K121" s="937"/>
      <c r="L121" s="937">
        <v>4</v>
      </c>
      <c r="M121" s="937"/>
      <c r="N121" s="937">
        <v>3</v>
      </c>
      <c r="O121" s="937"/>
      <c r="P121" s="937">
        <v>9</v>
      </c>
      <c r="Q121" s="937"/>
      <c r="R121" s="916">
        <v>0</v>
      </c>
      <c r="S121" s="916"/>
      <c r="T121" s="948">
        <v>0</v>
      </c>
      <c r="U121" s="949"/>
      <c r="V121" s="342" t="s">
        <v>207</v>
      </c>
      <c r="W121" s="331"/>
    </row>
    <row r="122" spans="1:23" s="339" customFormat="1" ht="15.75" customHeight="1">
      <c r="B122" s="343"/>
      <c r="C122" s="344">
        <f t="shared" si="1"/>
        <v>31</v>
      </c>
      <c r="D122" s="925">
        <v>21</v>
      </c>
      <c r="E122" s="925"/>
      <c r="F122" s="925">
        <v>20</v>
      </c>
      <c r="G122" s="925"/>
      <c r="H122" s="925">
        <v>9</v>
      </c>
      <c r="I122" s="925"/>
      <c r="J122" s="925">
        <v>7</v>
      </c>
      <c r="K122" s="925"/>
      <c r="L122" s="925">
        <v>1</v>
      </c>
      <c r="M122" s="925"/>
      <c r="N122" s="925">
        <v>1</v>
      </c>
      <c r="O122" s="925"/>
      <c r="P122" s="925">
        <v>9</v>
      </c>
      <c r="Q122" s="925"/>
      <c r="R122" s="929">
        <v>0</v>
      </c>
      <c r="S122" s="929"/>
      <c r="T122" s="929">
        <v>0</v>
      </c>
      <c r="U122" s="934"/>
      <c r="V122" s="345"/>
      <c r="W122" s="338"/>
    </row>
    <row r="123" spans="1:23" ht="15.75" customHeight="1">
      <c r="B123" s="340" t="s">
        <v>209</v>
      </c>
      <c r="C123" s="341">
        <f t="shared" si="1"/>
        <v>2421</v>
      </c>
      <c r="D123" s="937">
        <v>1835</v>
      </c>
      <c r="E123" s="937"/>
      <c r="F123" s="937">
        <v>1719</v>
      </c>
      <c r="G123" s="937"/>
      <c r="H123" s="937">
        <v>412</v>
      </c>
      <c r="I123" s="937"/>
      <c r="J123" s="937">
        <v>857</v>
      </c>
      <c r="K123" s="937"/>
      <c r="L123" s="937">
        <v>116</v>
      </c>
      <c r="M123" s="937"/>
      <c r="N123" s="937">
        <v>14</v>
      </c>
      <c r="O123" s="937"/>
      <c r="P123" s="937">
        <v>569</v>
      </c>
      <c r="Q123" s="937"/>
      <c r="R123" s="937">
        <v>3</v>
      </c>
      <c r="S123" s="937"/>
      <c r="T123" s="937">
        <v>90</v>
      </c>
      <c r="U123" s="938"/>
      <c r="V123" s="342" t="s">
        <v>209</v>
      </c>
      <c r="W123" s="331"/>
    </row>
    <row r="124" spans="1:23" s="339" customFormat="1" ht="15.75" customHeight="1">
      <c r="B124" s="343"/>
      <c r="C124" s="344">
        <f t="shared" si="1"/>
        <v>1242</v>
      </c>
      <c r="D124" s="925">
        <v>666</v>
      </c>
      <c r="E124" s="925"/>
      <c r="F124" s="925">
        <v>637</v>
      </c>
      <c r="G124" s="925"/>
      <c r="H124" s="925">
        <v>206</v>
      </c>
      <c r="I124" s="925"/>
      <c r="J124" s="925">
        <v>239</v>
      </c>
      <c r="K124" s="925"/>
      <c r="L124" s="925">
        <v>29</v>
      </c>
      <c r="M124" s="925"/>
      <c r="N124" s="925">
        <v>6</v>
      </c>
      <c r="O124" s="925"/>
      <c r="P124" s="925">
        <v>569</v>
      </c>
      <c r="Q124" s="925"/>
      <c r="R124" s="925">
        <v>1</v>
      </c>
      <c r="S124" s="925"/>
      <c r="T124" s="925">
        <v>18</v>
      </c>
      <c r="U124" s="928"/>
      <c r="V124" s="345"/>
      <c r="W124" s="338"/>
    </row>
    <row r="125" spans="1:23" ht="15.75" customHeight="1">
      <c r="B125" s="340" t="s">
        <v>611</v>
      </c>
      <c r="C125" s="341">
        <f t="shared" si="1"/>
        <v>1490</v>
      </c>
      <c r="D125" s="937">
        <v>1302</v>
      </c>
      <c r="E125" s="937"/>
      <c r="F125" s="937">
        <v>1138</v>
      </c>
      <c r="G125" s="937"/>
      <c r="H125" s="937">
        <v>266</v>
      </c>
      <c r="I125" s="937"/>
      <c r="J125" s="937">
        <v>690</v>
      </c>
      <c r="K125" s="937"/>
      <c r="L125" s="937">
        <v>164</v>
      </c>
      <c r="M125" s="937"/>
      <c r="N125" s="937">
        <v>19</v>
      </c>
      <c r="O125" s="937"/>
      <c r="P125" s="937">
        <v>169</v>
      </c>
      <c r="Q125" s="937"/>
      <c r="R125" s="916">
        <v>0</v>
      </c>
      <c r="S125" s="916"/>
      <c r="T125" s="937">
        <v>134</v>
      </c>
      <c r="U125" s="938"/>
      <c r="V125" s="342" t="s">
        <v>612</v>
      </c>
      <c r="W125" s="331"/>
    </row>
    <row r="126" spans="1:23" s="339" customFormat="1" ht="15.75" customHeight="1">
      <c r="B126" s="343"/>
      <c r="C126" s="344">
        <f t="shared" si="1"/>
        <v>610</v>
      </c>
      <c r="D126" s="925">
        <v>433</v>
      </c>
      <c r="E126" s="925"/>
      <c r="F126" s="925">
        <v>393</v>
      </c>
      <c r="G126" s="925"/>
      <c r="H126" s="925">
        <v>133</v>
      </c>
      <c r="I126" s="925"/>
      <c r="J126" s="925">
        <v>186</v>
      </c>
      <c r="K126" s="925"/>
      <c r="L126" s="925">
        <v>40</v>
      </c>
      <c r="M126" s="925"/>
      <c r="N126" s="925">
        <v>8</v>
      </c>
      <c r="O126" s="925"/>
      <c r="P126" s="925">
        <v>169</v>
      </c>
      <c r="Q126" s="925"/>
      <c r="R126" s="929">
        <v>0</v>
      </c>
      <c r="S126" s="929"/>
      <c r="T126" s="925">
        <v>29</v>
      </c>
      <c r="U126" s="928"/>
      <c r="V126" s="345"/>
      <c r="W126" s="338"/>
    </row>
    <row r="127" spans="1:23" ht="15.75" customHeight="1">
      <c r="B127" s="340" t="s">
        <v>613</v>
      </c>
      <c r="C127" s="341">
        <f t="shared" si="1"/>
        <v>1294</v>
      </c>
      <c r="D127" s="937">
        <v>1062</v>
      </c>
      <c r="E127" s="937"/>
      <c r="F127" s="937">
        <v>903</v>
      </c>
      <c r="G127" s="937"/>
      <c r="H127" s="937">
        <v>248</v>
      </c>
      <c r="I127" s="937"/>
      <c r="J127" s="937">
        <v>507</v>
      </c>
      <c r="K127" s="937"/>
      <c r="L127" s="937">
        <v>159</v>
      </c>
      <c r="M127" s="937"/>
      <c r="N127" s="937">
        <v>12</v>
      </c>
      <c r="O127" s="937"/>
      <c r="P127" s="937">
        <v>218</v>
      </c>
      <c r="Q127" s="937"/>
      <c r="R127" s="937">
        <v>2</v>
      </c>
      <c r="S127" s="937"/>
      <c r="T127" s="937">
        <v>123</v>
      </c>
      <c r="U127" s="938"/>
      <c r="V127" s="342" t="s">
        <v>614</v>
      </c>
      <c r="W127" s="331"/>
    </row>
    <row r="128" spans="1:23" s="339" customFormat="1" ht="15.75" customHeight="1">
      <c r="B128" s="343"/>
      <c r="C128" s="344">
        <f t="shared" si="1"/>
        <v>592</v>
      </c>
      <c r="D128" s="925">
        <v>367</v>
      </c>
      <c r="E128" s="925"/>
      <c r="F128" s="925">
        <v>328</v>
      </c>
      <c r="G128" s="925"/>
      <c r="H128" s="925">
        <v>124</v>
      </c>
      <c r="I128" s="925"/>
      <c r="J128" s="925">
        <v>140</v>
      </c>
      <c r="K128" s="925"/>
      <c r="L128" s="925">
        <v>39</v>
      </c>
      <c r="M128" s="925"/>
      <c r="N128" s="925">
        <v>6</v>
      </c>
      <c r="O128" s="925"/>
      <c r="P128" s="925">
        <v>218</v>
      </c>
      <c r="Q128" s="925"/>
      <c r="R128" s="925">
        <v>1</v>
      </c>
      <c r="S128" s="925"/>
      <c r="T128" s="925">
        <v>26</v>
      </c>
      <c r="U128" s="928"/>
      <c r="V128" s="345"/>
      <c r="W128" s="338"/>
    </row>
    <row r="129" spans="1:23" ht="15.75" customHeight="1">
      <c r="A129" s="365"/>
      <c r="B129" s="366" t="s">
        <v>615</v>
      </c>
      <c r="C129" s="367">
        <f t="shared" si="1"/>
        <v>874</v>
      </c>
      <c r="D129" s="950">
        <v>632</v>
      </c>
      <c r="E129" s="950"/>
      <c r="F129" s="950">
        <v>595</v>
      </c>
      <c r="G129" s="950"/>
      <c r="H129" s="950">
        <v>102</v>
      </c>
      <c r="I129" s="950"/>
      <c r="J129" s="950">
        <v>425</v>
      </c>
      <c r="K129" s="950"/>
      <c r="L129" s="950">
        <v>37</v>
      </c>
      <c r="M129" s="950"/>
      <c r="N129" s="950">
        <v>7</v>
      </c>
      <c r="O129" s="950"/>
      <c r="P129" s="950">
        <v>235</v>
      </c>
      <c r="Q129" s="950"/>
      <c r="R129" s="951">
        <v>0</v>
      </c>
      <c r="S129" s="951"/>
      <c r="T129" s="950">
        <v>24</v>
      </c>
      <c r="U129" s="952"/>
      <c r="V129" s="364" t="s">
        <v>616</v>
      </c>
      <c r="W129" s="331"/>
    </row>
    <row r="130" spans="1:23" s="339" customFormat="1" ht="15.75" customHeight="1">
      <c r="A130" s="338"/>
      <c r="B130" s="343"/>
      <c r="C130" s="344">
        <f t="shared" si="1"/>
        <v>443</v>
      </c>
      <c r="D130" s="925">
        <v>205</v>
      </c>
      <c r="E130" s="925"/>
      <c r="F130" s="925">
        <v>196</v>
      </c>
      <c r="G130" s="925"/>
      <c r="H130" s="925">
        <v>51</v>
      </c>
      <c r="I130" s="925"/>
      <c r="J130" s="925">
        <v>118</v>
      </c>
      <c r="K130" s="925"/>
      <c r="L130" s="925">
        <v>9</v>
      </c>
      <c r="M130" s="925"/>
      <c r="N130" s="925">
        <v>3</v>
      </c>
      <c r="O130" s="925"/>
      <c r="P130" s="925">
        <v>235</v>
      </c>
      <c r="Q130" s="925"/>
      <c r="R130" s="929">
        <v>0</v>
      </c>
      <c r="S130" s="929"/>
      <c r="T130" s="925">
        <v>5</v>
      </c>
      <c r="U130" s="928"/>
      <c r="V130" s="345"/>
      <c r="W130" s="338"/>
    </row>
    <row r="131" spans="1:23" ht="15.75" customHeight="1">
      <c r="B131" s="340" t="s">
        <v>617</v>
      </c>
      <c r="C131" s="341">
        <f t="shared" si="1"/>
        <v>1098</v>
      </c>
      <c r="D131" s="937">
        <v>943</v>
      </c>
      <c r="E131" s="937"/>
      <c r="F131" s="937">
        <v>813</v>
      </c>
      <c r="G131" s="937"/>
      <c r="H131" s="937">
        <v>194</v>
      </c>
      <c r="I131" s="937"/>
      <c r="J131" s="937">
        <v>529</v>
      </c>
      <c r="K131" s="937"/>
      <c r="L131" s="937">
        <v>130</v>
      </c>
      <c r="M131" s="937"/>
      <c r="N131" s="937">
        <v>27</v>
      </c>
      <c r="O131" s="937"/>
      <c r="P131" s="937">
        <v>128</v>
      </c>
      <c r="Q131" s="937"/>
      <c r="R131" s="916">
        <v>0</v>
      </c>
      <c r="S131" s="916"/>
      <c r="T131" s="937">
        <v>88</v>
      </c>
      <c r="U131" s="938"/>
      <c r="V131" s="342" t="s">
        <v>618</v>
      </c>
      <c r="W131" s="331"/>
    </row>
    <row r="132" spans="1:23" s="339" customFormat="1" ht="15.75" customHeight="1">
      <c r="B132" s="343"/>
      <c r="C132" s="344">
        <f t="shared" si="1"/>
        <v>448</v>
      </c>
      <c r="D132" s="925">
        <v>310</v>
      </c>
      <c r="E132" s="925"/>
      <c r="F132" s="925">
        <v>276</v>
      </c>
      <c r="G132" s="925"/>
      <c r="H132" s="925">
        <v>97</v>
      </c>
      <c r="I132" s="925"/>
      <c r="J132" s="925">
        <v>143</v>
      </c>
      <c r="K132" s="925"/>
      <c r="L132" s="925">
        <v>34</v>
      </c>
      <c r="M132" s="925"/>
      <c r="N132" s="925">
        <v>10</v>
      </c>
      <c r="O132" s="925"/>
      <c r="P132" s="925">
        <v>128</v>
      </c>
      <c r="Q132" s="925"/>
      <c r="R132" s="929">
        <v>0</v>
      </c>
      <c r="S132" s="929"/>
      <c r="T132" s="925">
        <v>19</v>
      </c>
      <c r="U132" s="928"/>
      <c r="V132" s="345"/>
      <c r="W132" s="338"/>
    </row>
    <row r="133" spans="1:23" ht="15.75" customHeight="1">
      <c r="B133" s="340" t="s">
        <v>619</v>
      </c>
      <c r="C133" s="341">
        <f t="shared" si="1"/>
        <v>1677</v>
      </c>
      <c r="D133" s="937">
        <v>1282</v>
      </c>
      <c r="E133" s="937"/>
      <c r="F133" s="937">
        <v>1164</v>
      </c>
      <c r="G133" s="937"/>
      <c r="H133" s="937">
        <v>340</v>
      </c>
      <c r="I133" s="937"/>
      <c r="J133" s="937">
        <v>613</v>
      </c>
      <c r="K133" s="937"/>
      <c r="L133" s="937">
        <v>118</v>
      </c>
      <c r="M133" s="937"/>
      <c r="N133" s="937">
        <v>31</v>
      </c>
      <c r="O133" s="937"/>
      <c r="P133" s="937">
        <v>359</v>
      </c>
      <c r="Q133" s="937"/>
      <c r="R133" s="937">
        <v>5</v>
      </c>
      <c r="S133" s="937"/>
      <c r="T133" s="937">
        <v>66</v>
      </c>
      <c r="U133" s="938"/>
      <c r="V133" s="342" t="s">
        <v>620</v>
      </c>
      <c r="W133" s="331"/>
    </row>
    <row r="134" spans="1:23" s="339" customFormat="1" ht="15.75" customHeight="1">
      <c r="B134" s="343"/>
      <c r="C134" s="344">
        <f t="shared" si="1"/>
        <v>832</v>
      </c>
      <c r="D134" s="925">
        <v>456</v>
      </c>
      <c r="E134" s="925"/>
      <c r="F134" s="925">
        <v>423</v>
      </c>
      <c r="G134" s="925"/>
      <c r="H134" s="925">
        <v>170</v>
      </c>
      <c r="I134" s="925"/>
      <c r="J134" s="925">
        <v>168</v>
      </c>
      <c r="K134" s="925"/>
      <c r="L134" s="925">
        <v>33</v>
      </c>
      <c r="M134" s="925"/>
      <c r="N134" s="925">
        <v>15</v>
      </c>
      <c r="O134" s="925"/>
      <c r="P134" s="925">
        <v>359</v>
      </c>
      <c r="Q134" s="925"/>
      <c r="R134" s="925">
        <v>2</v>
      </c>
      <c r="S134" s="925"/>
      <c r="T134" s="925">
        <v>15</v>
      </c>
      <c r="U134" s="928"/>
      <c r="V134" s="345"/>
      <c r="W134" s="338"/>
    </row>
    <row r="135" spans="1:23" ht="15.75" customHeight="1">
      <c r="B135" s="340" t="s">
        <v>621</v>
      </c>
      <c r="C135" s="341">
        <f t="shared" si="1"/>
        <v>1551</v>
      </c>
      <c r="D135" s="937">
        <v>1290</v>
      </c>
      <c r="E135" s="937"/>
      <c r="F135" s="937">
        <v>1202</v>
      </c>
      <c r="G135" s="937"/>
      <c r="H135" s="937">
        <v>356</v>
      </c>
      <c r="I135" s="937"/>
      <c r="J135" s="937">
        <v>570</v>
      </c>
      <c r="K135" s="937"/>
      <c r="L135" s="937">
        <v>88</v>
      </c>
      <c r="M135" s="937"/>
      <c r="N135" s="937">
        <v>14</v>
      </c>
      <c r="O135" s="937"/>
      <c r="P135" s="937">
        <v>247</v>
      </c>
      <c r="Q135" s="937"/>
      <c r="R135" s="916">
        <v>0</v>
      </c>
      <c r="S135" s="916"/>
      <c r="T135" s="937">
        <v>73</v>
      </c>
      <c r="U135" s="938"/>
      <c r="V135" s="342" t="s">
        <v>622</v>
      </c>
      <c r="W135" s="331"/>
    </row>
    <row r="136" spans="1:23" s="339" customFormat="1" ht="15.75" customHeight="1">
      <c r="B136" s="343"/>
      <c r="C136" s="344">
        <f t="shared" si="1"/>
        <v>729</v>
      </c>
      <c r="D136" s="925">
        <v>476</v>
      </c>
      <c r="E136" s="925"/>
      <c r="F136" s="925">
        <v>454</v>
      </c>
      <c r="G136" s="925"/>
      <c r="H136" s="925">
        <v>178</v>
      </c>
      <c r="I136" s="925"/>
      <c r="J136" s="925">
        <v>158</v>
      </c>
      <c r="K136" s="925"/>
      <c r="L136" s="925">
        <v>22</v>
      </c>
      <c r="M136" s="925"/>
      <c r="N136" s="925">
        <v>6</v>
      </c>
      <c r="O136" s="925"/>
      <c r="P136" s="925">
        <v>247</v>
      </c>
      <c r="Q136" s="925"/>
      <c r="R136" s="929">
        <v>0</v>
      </c>
      <c r="S136" s="929"/>
      <c r="T136" s="925">
        <v>17</v>
      </c>
      <c r="U136" s="928"/>
      <c r="V136" s="345"/>
      <c r="W136" s="338"/>
    </row>
    <row r="137" spans="1:23" ht="15.75" customHeight="1">
      <c r="B137" s="340" t="s">
        <v>223</v>
      </c>
      <c r="C137" s="341">
        <f t="shared" ref="C137:C174" si="2">+F137+L137+N137+P137+R137</f>
        <v>1776</v>
      </c>
      <c r="D137" s="937">
        <v>1549</v>
      </c>
      <c r="E137" s="937"/>
      <c r="F137" s="937">
        <v>1377</v>
      </c>
      <c r="G137" s="937"/>
      <c r="H137" s="937">
        <v>350</v>
      </c>
      <c r="I137" s="937"/>
      <c r="J137" s="937">
        <v>805</v>
      </c>
      <c r="K137" s="937"/>
      <c r="L137" s="937">
        <v>172</v>
      </c>
      <c r="M137" s="937"/>
      <c r="N137" s="937">
        <v>8</v>
      </c>
      <c r="O137" s="937"/>
      <c r="P137" s="937">
        <v>219</v>
      </c>
      <c r="Q137" s="937"/>
      <c r="R137" s="916">
        <v>0</v>
      </c>
      <c r="S137" s="916"/>
      <c r="T137" s="937">
        <v>108</v>
      </c>
      <c r="U137" s="938"/>
      <c r="V137" s="342" t="s">
        <v>223</v>
      </c>
      <c r="W137" s="331"/>
    </row>
    <row r="138" spans="1:23" s="339" customFormat="1" ht="15.75" customHeight="1">
      <c r="A138" s="346"/>
      <c r="B138" s="347"/>
      <c r="C138" s="348">
        <f t="shared" si="2"/>
        <v>758</v>
      </c>
      <c r="D138" s="930">
        <v>536</v>
      </c>
      <c r="E138" s="930"/>
      <c r="F138" s="930">
        <v>490</v>
      </c>
      <c r="G138" s="930"/>
      <c r="H138" s="930">
        <v>175</v>
      </c>
      <c r="I138" s="930"/>
      <c r="J138" s="930">
        <v>221</v>
      </c>
      <c r="K138" s="930"/>
      <c r="L138" s="930">
        <v>46</v>
      </c>
      <c r="M138" s="930"/>
      <c r="N138" s="930">
        <v>3</v>
      </c>
      <c r="O138" s="930"/>
      <c r="P138" s="930">
        <v>219</v>
      </c>
      <c r="Q138" s="930"/>
      <c r="R138" s="931">
        <v>0</v>
      </c>
      <c r="S138" s="931"/>
      <c r="T138" s="930">
        <v>24</v>
      </c>
      <c r="U138" s="932"/>
      <c r="V138" s="349"/>
      <c r="W138" s="338"/>
    </row>
    <row r="139" spans="1:23" ht="15.75" customHeight="1">
      <c r="B139" s="340" t="s">
        <v>225</v>
      </c>
      <c r="C139" s="341">
        <f t="shared" si="2"/>
        <v>1464</v>
      </c>
      <c r="D139" s="937">
        <v>906</v>
      </c>
      <c r="E139" s="937"/>
      <c r="F139" s="937">
        <v>840</v>
      </c>
      <c r="G139" s="937"/>
      <c r="H139" s="937">
        <v>206</v>
      </c>
      <c r="I139" s="937"/>
      <c r="J139" s="937">
        <v>451</v>
      </c>
      <c r="K139" s="937"/>
      <c r="L139" s="937">
        <v>66</v>
      </c>
      <c r="M139" s="937"/>
      <c r="N139" s="937">
        <v>17</v>
      </c>
      <c r="O139" s="937"/>
      <c r="P139" s="937">
        <v>539</v>
      </c>
      <c r="Q139" s="937"/>
      <c r="R139" s="937">
        <v>2</v>
      </c>
      <c r="S139" s="937"/>
      <c r="T139" s="937">
        <v>46</v>
      </c>
      <c r="U139" s="938"/>
      <c r="V139" s="342" t="s">
        <v>225</v>
      </c>
      <c r="W139" s="331"/>
    </row>
    <row r="140" spans="1:23" s="339" customFormat="1" ht="15.75" customHeight="1">
      <c r="B140" s="343"/>
      <c r="C140" s="344">
        <f t="shared" si="2"/>
        <v>872</v>
      </c>
      <c r="D140" s="925">
        <v>324</v>
      </c>
      <c r="E140" s="925"/>
      <c r="F140" s="925">
        <v>306</v>
      </c>
      <c r="G140" s="925"/>
      <c r="H140" s="925">
        <v>103</v>
      </c>
      <c r="I140" s="925"/>
      <c r="J140" s="925">
        <v>124</v>
      </c>
      <c r="K140" s="925"/>
      <c r="L140" s="925">
        <v>18</v>
      </c>
      <c r="M140" s="925"/>
      <c r="N140" s="925">
        <v>8</v>
      </c>
      <c r="O140" s="925"/>
      <c r="P140" s="925">
        <v>539</v>
      </c>
      <c r="Q140" s="925"/>
      <c r="R140" s="925">
        <v>1</v>
      </c>
      <c r="S140" s="925"/>
      <c r="T140" s="925">
        <v>11</v>
      </c>
      <c r="U140" s="928"/>
      <c r="V140" s="345"/>
      <c r="W140" s="338"/>
    </row>
    <row r="141" spans="1:23" ht="15.75" customHeight="1">
      <c r="B141" s="340" t="s">
        <v>227</v>
      </c>
      <c r="C141" s="341">
        <f t="shared" si="2"/>
        <v>854</v>
      </c>
      <c r="D141" s="937">
        <v>656</v>
      </c>
      <c r="E141" s="937"/>
      <c r="F141" s="937">
        <v>619</v>
      </c>
      <c r="G141" s="937"/>
      <c r="H141" s="937">
        <v>160</v>
      </c>
      <c r="I141" s="937"/>
      <c r="J141" s="937">
        <v>361</v>
      </c>
      <c r="K141" s="937"/>
      <c r="L141" s="937">
        <v>37</v>
      </c>
      <c r="M141" s="937"/>
      <c r="N141" s="937">
        <v>6</v>
      </c>
      <c r="O141" s="937"/>
      <c r="P141" s="937">
        <v>192</v>
      </c>
      <c r="Q141" s="937"/>
      <c r="R141" s="916">
        <v>0</v>
      </c>
      <c r="S141" s="916"/>
      <c r="T141" s="937">
        <v>21</v>
      </c>
      <c r="U141" s="938"/>
      <c r="V141" s="342" t="s">
        <v>227</v>
      </c>
      <c r="W141" s="331"/>
    </row>
    <row r="142" spans="1:23" s="339" customFormat="1" ht="15.75" customHeight="1">
      <c r="B142" s="343"/>
      <c r="C142" s="344">
        <f t="shared" si="2"/>
        <v>428</v>
      </c>
      <c r="D142" s="925">
        <v>233</v>
      </c>
      <c r="E142" s="925"/>
      <c r="F142" s="925">
        <v>221</v>
      </c>
      <c r="G142" s="925"/>
      <c r="H142" s="925">
        <v>80</v>
      </c>
      <c r="I142" s="925"/>
      <c r="J142" s="925">
        <v>97</v>
      </c>
      <c r="K142" s="925"/>
      <c r="L142" s="925">
        <v>12</v>
      </c>
      <c r="M142" s="925"/>
      <c r="N142" s="925">
        <v>3</v>
      </c>
      <c r="O142" s="925"/>
      <c r="P142" s="925">
        <v>192</v>
      </c>
      <c r="Q142" s="925"/>
      <c r="R142" s="929">
        <v>0</v>
      </c>
      <c r="S142" s="929"/>
      <c r="T142" s="925">
        <v>5</v>
      </c>
      <c r="U142" s="928"/>
      <c r="V142" s="345"/>
      <c r="W142" s="338"/>
    </row>
    <row r="143" spans="1:23" ht="15.75" customHeight="1">
      <c r="B143" s="340" t="s">
        <v>229</v>
      </c>
      <c r="C143" s="341">
        <f t="shared" si="2"/>
        <v>1023</v>
      </c>
      <c r="D143" s="937">
        <v>735</v>
      </c>
      <c r="E143" s="937"/>
      <c r="F143" s="937">
        <v>665</v>
      </c>
      <c r="G143" s="937"/>
      <c r="H143" s="937">
        <v>216</v>
      </c>
      <c r="I143" s="937"/>
      <c r="J143" s="937">
        <v>317</v>
      </c>
      <c r="K143" s="937"/>
      <c r="L143" s="937">
        <v>70</v>
      </c>
      <c r="M143" s="937"/>
      <c r="N143" s="937">
        <v>14</v>
      </c>
      <c r="O143" s="937"/>
      <c r="P143" s="937">
        <v>274</v>
      </c>
      <c r="Q143" s="937"/>
      <c r="R143" s="916">
        <v>0</v>
      </c>
      <c r="S143" s="916"/>
      <c r="T143" s="937">
        <v>61</v>
      </c>
      <c r="U143" s="938"/>
      <c r="V143" s="342" t="s">
        <v>229</v>
      </c>
      <c r="W143" s="331"/>
    </row>
    <row r="144" spans="1:23" s="339" customFormat="1" ht="15.75" customHeight="1" thickBot="1">
      <c r="A144" s="360"/>
      <c r="B144" s="361"/>
      <c r="C144" s="362">
        <f t="shared" si="2"/>
        <v>551</v>
      </c>
      <c r="D144" s="939">
        <v>270</v>
      </c>
      <c r="E144" s="939"/>
      <c r="F144" s="939">
        <v>252</v>
      </c>
      <c r="G144" s="939"/>
      <c r="H144" s="939">
        <v>108</v>
      </c>
      <c r="I144" s="939"/>
      <c r="J144" s="939">
        <v>89</v>
      </c>
      <c r="K144" s="939"/>
      <c r="L144" s="939">
        <v>18</v>
      </c>
      <c r="M144" s="939"/>
      <c r="N144" s="939">
        <v>7</v>
      </c>
      <c r="O144" s="939"/>
      <c r="P144" s="939">
        <v>274</v>
      </c>
      <c r="Q144" s="939"/>
      <c r="R144" s="940">
        <v>0</v>
      </c>
      <c r="S144" s="940"/>
      <c r="T144" s="939">
        <v>14</v>
      </c>
      <c r="U144" s="941"/>
      <c r="V144" s="363"/>
      <c r="W144" s="338"/>
    </row>
    <row r="145" spans="1:23" ht="15.75" customHeight="1">
      <c r="B145" s="340" t="s">
        <v>231</v>
      </c>
      <c r="C145" s="341">
        <f t="shared" si="2"/>
        <v>2307</v>
      </c>
      <c r="D145" s="915">
        <v>1739</v>
      </c>
      <c r="E145" s="915"/>
      <c r="F145" s="915">
        <v>1631</v>
      </c>
      <c r="G145" s="915"/>
      <c r="H145" s="915">
        <v>412</v>
      </c>
      <c r="I145" s="915"/>
      <c r="J145" s="915">
        <v>962</v>
      </c>
      <c r="K145" s="915"/>
      <c r="L145" s="915">
        <v>108</v>
      </c>
      <c r="M145" s="915"/>
      <c r="N145" s="915">
        <v>40</v>
      </c>
      <c r="O145" s="915"/>
      <c r="P145" s="915">
        <v>524</v>
      </c>
      <c r="Q145" s="915"/>
      <c r="R145" s="915">
        <v>4</v>
      </c>
      <c r="S145" s="915"/>
      <c r="T145" s="937">
        <v>77</v>
      </c>
      <c r="U145" s="938"/>
      <c r="V145" s="342" t="s">
        <v>231</v>
      </c>
      <c r="W145" s="331"/>
    </row>
    <row r="146" spans="1:23" s="339" customFormat="1" ht="15.75" customHeight="1">
      <c r="B146" s="343"/>
      <c r="C146" s="344">
        <f t="shared" si="2"/>
        <v>1163</v>
      </c>
      <c r="D146" s="925">
        <v>619</v>
      </c>
      <c r="E146" s="925"/>
      <c r="F146" s="925">
        <v>590</v>
      </c>
      <c r="G146" s="925"/>
      <c r="H146" s="925">
        <v>206</v>
      </c>
      <c r="I146" s="925"/>
      <c r="J146" s="925">
        <v>269</v>
      </c>
      <c r="K146" s="925"/>
      <c r="L146" s="925">
        <v>29</v>
      </c>
      <c r="M146" s="925"/>
      <c r="N146" s="925">
        <v>19</v>
      </c>
      <c r="O146" s="925"/>
      <c r="P146" s="925">
        <v>524</v>
      </c>
      <c r="Q146" s="925"/>
      <c r="R146" s="925">
        <v>1</v>
      </c>
      <c r="S146" s="925"/>
      <c r="T146" s="925">
        <v>17</v>
      </c>
      <c r="U146" s="928"/>
      <c r="V146" s="345"/>
      <c r="W146" s="338"/>
    </row>
    <row r="147" spans="1:23" ht="15.75" customHeight="1">
      <c r="B147" s="340" t="s">
        <v>233</v>
      </c>
      <c r="C147" s="341">
        <f t="shared" si="2"/>
        <v>1132</v>
      </c>
      <c r="D147" s="937">
        <v>861</v>
      </c>
      <c r="E147" s="937"/>
      <c r="F147" s="937">
        <v>734</v>
      </c>
      <c r="G147" s="937"/>
      <c r="H147" s="937">
        <v>198</v>
      </c>
      <c r="I147" s="937"/>
      <c r="J147" s="937">
        <v>394</v>
      </c>
      <c r="K147" s="937"/>
      <c r="L147" s="937">
        <v>127</v>
      </c>
      <c r="M147" s="937"/>
      <c r="N147" s="937">
        <v>9</v>
      </c>
      <c r="O147" s="937"/>
      <c r="P147" s="937">
        <v>262</v>
      </c>
      <c r="Q147" s="937"/>
      <c r="R147" s="916">
        <v>0</v>
      </c>
      <c r="S147" s="916"/>
      <c r="T147" s="937">
        <v>106</v>
      </c>
      <c r="U147" s="938"/>
      <c r="V147" s="342" t="s">
        <v>233</v>
      </c>
      <c r="W147" s="331"/>
    </row>
    <row r="148" spans="1:23" s="339" customFormat="1" ht="15.75" customHeight="1">
      <c r="A148" s="338"/>
      <c r="B148" s="343"/>
      <c r="C148" s="344">
        <f t="shared" si="2"/>
        <v>567</v>
      </c>
      <c r="D148" s="925">
        <v>301</v>
      </c>
      <c r="E148" s="925"/>
      <c r="F148" s="925">
        <v>270</v>
      </c>
      <c r="G148" s="925"/>
      <c r="H148" s="925">
        <v>99</v>
      </c>
      <c r="I148" s="925"/>
      <c r="J148" s="925">
        <v>111</v>
      </c>
      <c r="K148" s="925"/>
      <c r="L148" s="925">
        <v>31</v>
      </c>
      <c r="M148" s="925"/>
      <c r="N148" s="925">
        <v>4</v>
      </c>
      <c r="O148" s="925"/>
      <c r="P148" s="925">
        <v>262</v>
      </c>
      <c r="Q148" s="925"/>
      <c r="R148" s="929">
        <v>0</v>
      </c>
      <c r="S148" s="929"/>
      <c r="T148" s="925">
        <v>23</v>
      </c>
      <c r="U148" s="928"/>
      <c r="V148" s="345"/>
      <c r="W148" s="338"/>
    </row>
    <row r="149" spans="1:23" ht="15.75" customHeight="1">
      <c r="A149" s="331"/>
      <c r="B149" s="340" t="s">
        <v>235</v>
      </c>
      <c r="C149" s="341">
        <f t="shared" si="2"/>
        <v>1530</v>
      </c>
      <c r="D149" s="915">
        <v>1314</v>
      </c>
      <c r="E149" s="915"/>
      <c r="F149" s="915">
        <v>1199</v>
      </c>
      <c r="G149" s="915"/>
      <c r="H149" s="915">
        <v>232</v>
      </c>
      <c r="I149" s="915"/>
      <c r="J149" s="915">
        <v>745</v>
      </c>
      <c r="K149" s="915"/>
      <c r="L149" s="915">
        <v>115</v>
      </c>
      <c r="M149" s="915"/>
      <c r="N149" s="915">
        <v>15</v>
      </c>
      <c r="O149" s="915"/>
      <c r="P149" s="915">
        <v>199</v>
      </c>
      <c r="Q149" s="915"/>
      <c r="R149" s="915">
        <v>2</v>
      </c>
      <c r="S149" s="915"/>
      <c r="T149" s="915">
        <v>98</v>
      </c>
      <c r="U149" s="917"/>
      <c r="V149" s="342" t="s">
        <v>235</v>
      </c>
      <c r="W149" s="331"/>
    </row>
    <row r="150" spans="1:23" s="339" customFormat="1" ht="15.75" customHeight="1">
      <c r="A150" s="338"/>
      <c r="B150" s="343"/>
      <c r="C150" s="344">
        <f t="shared" si="2"/>
        <v>637</v>
      </c>
      <c r="D150" s="925">
        <v>431</v>
      </c>
      <c r="E150" s="925"/>
      <c r="F150" s="925">
        <v>403</v>
      </c>
      <c r="G150" s="925"/>
      <c r="H150" s="925">
        <v>116</v>
      </c>
      <c r="I150" s="925"/>
      <c r="J150" s="925">
        <v>200</v>
      </c>
      <c r="K150" s="925"/>
      <c r="L150" s="925">
        <v>28</v>
      </c>
      <c r="M150" s="925"/>
      <c r="N150" s="925">
        <v>6</v>
      </c>
      <c r="O150" s="925"/>
      <c r="P150" s="925">
        <v>199</v>
      </c>
      <c r="Q150" s="925"/>
      <c r="R150" s="925">
        <v>1</v>
      </c>
      <c r="S150" s="925"/>
      <c r="T150" s="925">
        <v>21</v>
      </c>
      <c r="U150" s="928"/>
      <c r="V150" s="345"/>
      <c r="W150" s="338"/>
    </row>
    <row r="151" spans="1:23" s="370" customFormat="1" ht="15.75" customHeight="1">
      <c r="A151" s="368"/>
      <c r="B151" s="369" t="s">
        <v>237</v>
      </c>
      <c r="C151" s="350">
        <f t="shared" si="2"/>
        <v>2333</v>
      </c>
      <c r="D151" s="915">
        <v>1933</v>
      </c>
      <c r="E151" s="915"/>
      <c r="F151" s="915">
        <v>1800</v>
      </c>
      <c r="G151" s="915"/>
      <c r="H151" s="915">
        <v>582</v>
      </c>
      <c r="I151" s="915"/>
      <c r="J151" s="915">
        <v>878</v>
      </c>
      <c r="K151" s="915"/>
      <c r="L151" s="915">
        <v>133</v>
      </c>
      <c r="M151" s="915"/>
      <c r="N151" s="915">
        <v>12</v>
      </c>
      <c r="O151" s="915"/>
      <c r="P151" s="915">
        <v>388</v>
      </c>
      <c r="Q151" s="915"/>
      <c r="R151" s="916">
        <v>0</v>
      </c>
      <c r="S151" s="916"/>
      <c r="T151" s="915">
        <v>77</v>
      </c>
      <c r="U151" s="917"/>
      <c r="V151" s="342" t="s">
        <v>623</v>
      </c>
      <c r="W151" s="368"/>
    </row>
    <row r="152" spans="1:23" s="339" customFormat="1" ht="15.75" customHeight="1">
      <c r="A152" s="338"/>
      <c r="B152" s="343"/>
      <c r="C152" s="371">
        <f t="shared" si="2"/>
        <v>1105</v>
      </c>
      <c r="D152" s="925">
        <v>712</v>
      </c>
      <c r="E152" s="925"/>
      <c r="F152" s="925">
        <v>675</v>
      </c>
      <c r="G152" s="925"/>
      <c r="H152" s="925">
        <v>291</v>
      </c>
      <c r="I152" s="925"/>
      <c r="J152" s="925">
        <v>238</v>
      </c>
      <c r="K152" s="925"/>
      <c r="L152" s="925">
        <v>37</v>
      </c>
      <c r="M152" s="925"/>
      <c r="N152" s="925">
        <v>5</v>
      </c>
      <c r="O152" s="925"/>
      <c r="P152" s="925">
        <v>388</v>
      </c>
      <c r="Q152" s="925"/>
      <c r="R152" s="929">
        <v>0</v>
      </c>
      <c r="S152" s="929"/>
      <c r="T152" s="925">
        <v>19</v>
      </c>
      <c r="U152" s="928"/>
      <c r="V152" s="345"/>
      <c r="W152" s="338"/>
    </row>
    <row r="153" spans="1:23" ht="15.75" customHeight="1">
      <c r="A153" s="372"/>
      <c r="B153" s="340" t="s">
        <v>239</v>
      </c>
      <c r="C153" s="341">
        <f t="shared" si="2"/>
        <v>1500</v>
      </c>
      <c r="D153" s="915">
        <v>1360</v>
      </c>
      <c r="E153" s="915"/>
      <c r="F153" s="915">
        <v>1215</v>
      </c>
      <c r="G153" s="915"/>
      <c r="H153" s="915">
        <v>186</v>
      </c>
      <c r="I153" s="915"/>
      <c r="J153" s="915">
        <v>816</v>
      </c>
      <c r="K153" s="915"/>
      <c r="L153" s="915">
        <v>145</v>
      </c>
      <c r="M153" s="915"/>
      <c r="N153" s="915">
        <v>10</v>
      </c>
      <c r="O153" s="915"/>
      <c r="P153" s="915">
        <v>130</v>
      </c>
      <c r="Q153" s="915"/>
      <c r="R153" s="916">
        <v>0</v>
      </c>
      <c r="S153" s="916"/>
      <c r="T153" s="915">
        <v>90</v>
      </c>
      <c r="U153" s="917"/>
      <c r="V153" s="342" t="s">
        <v>239</v>
      </c>
      <c r="W153" s="331"/>
    </row>
    <row r="154" spans="1:23" s="339" customFormat="1" ht="15.75" customHeight="1">
      <c r="A154" s="373"/>
      <c r="B154" s="347"/>
      <c r="C154" s="348">
        <f t="shared" si="2"/>
        <v>564</v>
      </c>
      <c r="D154" s="930">
        <v>430</v>
      </c>
      <c r="E154" s="930"/>
      <c r="F154" s="930">
        <v>393</v>
      </c>
      <c r="G154" s="930"/>
      <c r="H154" s="930">
        <v>93</v>
      </c>
      <c r="I154" s="930"/>
      <c r="J154" s="930">
        <v>217</v>
      </c>
      <c r="K154" s="930"/>
      <c r="L154" s="930">
        <v>37</v>
      </c>
      <c r="M154" s="930"/>
      <c r="N154" s="930">
        <v>4</v>
      </c>
      <c r="O154" s="930"/>
      <c r="P154" s="930">
        <v>130</v>
      </c>
      <c r="Q154" s="930"/>
      <c r="R154" s="931">
        <v>0</v>
      </c>
      <c r="S154" s="931"/>
      <c r="T154" s="930">
        <v>20</v>
      </c>
      <c r="U154" s="932"/>
      <c r="V154" s="349"/>
      <c r="W154" s="338"/>
    </row>
    <row r="155" spans="1:23" ht="15.75" customHeight="1">
      <c r="A155" s="331"/>
      <c r="B155" s="340" t="s">
        <v>241</v>
      </c>
      <c r="C155" s="341">
        <f t="shared" si="2"/>
        <v>397</v>
      </c>
      <c r="D155" s="937">
        <v>314</v>
      </c>
      <c r="E155" s="937"/>
      <c r="F155" s="937">
        <v>296</v>
      </c>
      <c r="G155" s="937"/>
      <c r="H155" s="937">
        <v>84</v>
      </c>
      <c r="I155" s="937"/>
      <c r="J155" s="937">
        <v>165</v>
      </c>
      <c r="K155" s="937"/>
      <c r="L155" s="937">
        <v>18</v>
      </c>
      <c r="M155" s="937"/>
      <c r="N155" s="937">
        <v>2</v>
      </c>
      <c r="O155" s="937"/>
      <c r="P155" s="937">
        <v>81</v>
      </c>
      <c r="Q155" s="937"/>
      <c r="R155" s="916">
        <v>0</v>
      </c>
      <c r="S155" s="916"/>
      <c r="T155" s="937">
        <v>7</v>
      </c>
      <c r="U155" s="938"/>
      <c r="V155" s="342" t="s">
        <v>624</v>
      </c>
      <c r="W155" s="331"/>
    </row>
    <row r="156" spans="1:23" s="339" customFormat="1" ht="15.75" customHeight="1">
      <c r="A156" s="338"/>
      <c r="B156" s="343"/>
      <c r="C156" s="344">
        <f t="shared" si="2"/>
        <v>194</v>
      </c>
      <c r="D156" s="925">
        <v>112</v>
      </c>
      <c r="E156" s="925"/>
      <c r="F156" s="925">
        <v>106</v>
      </c>
      <c r="G156" s="925"/>
      <c r="H156" s="925">
        <v>42</v>
      </c>
      <c r="I156" s="925"/>
      <c r="J156" s="925">
        <v>45</v>
      </c>
      <c r="K156" s="925"/>
      <c r="L156" s="925">
        <v>6</v>
      </c>
      <c r="M156" s="925"/>
      <c r="N156" s="925">
        <v>1</v>
      </c>
      <c r="O156" s="925"/>
      <c r="P156" s="925">
        <v>81</v>
      </c>
      <c r="Q156" s="925"/>
      <c r="R156" s="929">
        <v>0</v>
      </c>
      <c r="S156" s="929"/>
      <c r="T156" s="925">
        <v>2</v>
      </c>
      <c r="U156" s="928"/>
      <c r="V156" s="345"/>
      <c r="W156" s="338"/>
    </row>
    <row r="157" spans="1:23" ht="15.75" customHeight="1">
      <c r="A157" s="331"/>
      <c r="B157" s="340" t="s">
        <v>243</v>
      </c>
      <c r="C157" s="341">
        <f t="shared" si="2"/>
        <v>623</v>
      </c>
      <c r="D157" s="937">
        <v>583</v>
      </c>
      <c r="E157" s="937"/>
      <c r="F157" s="937">
        <v>503</v>
      </c>
      <c r="G157" s="937"/>
      <c r="H157" s="937">
        <v>124</v>
      </c>
      <c r="I157" s="937"/>
      <c r="J157" s="937">
        <v>338</v>
      </c>
      <c r="K157" s="937"/>
      <c r="L157" s="937">
        <v>80</v>
      </c>
      <c r="M157" s="937"/>
      <c r="N157" s="937">
        <v>2</v>
      </c>
      <c r="O157" s="937"/>
      <c r="P157" s="937">
        <v>38</v>
      </c>
      <c r="Q157" s="937"/>
      <c r="R157" s="916">
        <v>0</v>
      </c>
      <c r="S157" s="916"/>
      <c r="T157" s="937">
        <v>64</v>
      </c>
      <c r="U157" s="938"/>
      <c r="V157" s="342" t="s">
        <v>625</v>
      </c>
      <c r="W157" s="331"/>
    </row>
    <row r="158" spans="1:23" s="339" customFormat="1" ht="15.75" customHeight="1">
      <c r="A158" s="338"/>
      <c r="B158" s="343"/>
      <c r="C158" s="344">
        <f t="shared" si="2"/>
        <v>228</v>
      </c>
      <c r="D158" s="925">
        <v>189</v>
      </c>
      <c r="E158" s="925"/>
      <c r="F158" s="925">
        <v>169</v>
      </c>
      <c r="G158" s="925"/>
      <c r="H158" s="925">
        <v>62</v>
      </c>
      <c r="I158" s="925"/>
      <c r="J158" s="925">
        <v>89</v>
      </c>
      <c r="K158" s="925"/>
      <c r="L158" s="925">
        <v>20</v>
      </c>
      <c r="M158" s="925"/>
      <c r="N158" s="925">
        <v>1</v>
      </c>
      <c r="O158" s="925"/>
      <c r="P158" s="925">
        <v>38</v>
      </c>
      <c r="Q158" s="925"/>
      <c r="R158" s="929">
        <v>0</v>
      </c>
      <c r="S158" s="929"/>
      <c r="T158" s="925">
        <v>14</v>
      </c>
      <c r="U158" s="928"/>
      <c r="V158" s="345"/>
      <c r="W158" s="338"/>
    </row>
    <row r="159" spans="1:23" ht="15.75" customHeight="1">
      <c r="B159" s="340" t="s">
        <v>245</v>
      </c>
      <c r="C159" s="341">
        <f t="shared" si="2"/>
        <v>1053</v>
      </c>
      <c r="D159" s="937">
        <v>880</v>
      </c>
      <c r="E159" s="937"/>
      <c r="F159" s="937">
        <v>813</v>
      </c>
      <c r="G159" s="937"/>
      <c r="H159" s="937">
        <v>232</v>
      </c>
      <c r="I159" s="937"/>
      <c r="J159" s="937">
        <v>418</v>
      </c>
      <c r="K159" s="937"/>
      <c r="L159" s="937">
        <v>67</v>
      </c>
      <c r="M159" s="937"/>
      <c r="N159" s="937">
        <v>17</v>
      </c>
      <c r="O159" s="937"/>
      <c r="P159" s="937">
        <v>156</v>
      </c>
      <c r="Q159" s="937"/>
      <c r="R159" s="916">
        <v>0</v>
      </c>
      <c r="S159" s="916"/>
      <c r="T159" s="937">
        <v>39</v>
      </c>
      <c r="U159" s="938"/>
      <c r="V159" s="342" t="s">
        <v>626</v>
      </c>
      <c r="W159" s="331"/>
    </row>
    <row r="160" spans="1:23" s="339" customFormat="1" ht="15.75" customHeight="1">
      <c r="B160" s="343"/>
      <c r="C160" s="344">
        <f t="shared" si="2"/>
        <v>481</v>
      </c>
      <c r="D160" s="925">
        <v>319</v>
      </c>
      <c r="E160" s="925"/>
      <c r="F160" s="925">
        <v>300</v>
      </c>
      <c r="G160" s="925"/>
      <c r="H160" s="925">
        <v>116</v>
      </c>
      <c r="I160" s="925"/>
      <c r="J160" s="925">
        <v>116</v>
      </c>
      <c r="K160" s="925"/>
      <c r="L160" s="925">
        <v>19</v>
      </c>
      <c r="M160" s="925"/>
      <c r="N160" s="925">
        <v>6</v>
      </c>
      <c r="O160" s="925"/>
      <c r="P160" s="925">
        <v>156</v>
      </c>
      <c r="Q160" s="925"/>
      <c r="R160" s="929">
        <v>0</v>
      </c>
      <c r="S160" s="929"/>
      <c r="T160" s="925">
        <v>9</v>
      </c>
      <c r="U160" s="928"/>
      <c r="V160" s="345"/>
      <c r="W160" s="338"/>
    </row>
    <row r="161" spans="1:23" ht="15.75" customHeight="1">
      <c r="B161" s="340" t="s">
        <v>247</v>
      </c>
      <c r="C161" s="341">
        <f t="shared" si="2"/>
        <v>1344</v>
      </c>
      <c r="D161" s="937">
        <v>1146</v>
      </c>
      <c r="E161" s="937"/>
      <c r="F161" s="937">
        <v>1037</v>
      </c>
      <c r="G161" s="937"/>
      <c r="H161" s="937">
        <v>242</v>
      </c>
      <c r="I161" s="937"/>
      <c r="J161" s="937">
        <v>643</v>
      </c>
      <c r="K161" s="937"/>
      <c r="L161" s="937">
        <v>109</v>
      </c>
      <c r="M161" s="937"/>
      <c r="N161" s="937">
        <v>10</v>
      </c>
      <c r="O161" s="937"/>
      <c r="P161" s="937">
        <v>188</v>
      </c>
      <c r="Q161" s="937"/>
      <c r="R161" s="916">
        <v>0</v>
      </c>
      <c r="S161" s="916"/>
      <c r="T161" s="937">
        <v>78</v>
      </c>
      <c r="U161" s="938"/>
      <c r="V161" s="342" t="s">
        <v>627</v>
      </c>
      <c r="W161" s="331"/>
    </row>
    <row r="162" spans="1:23" s="339" customFormat="1" ht="15.75" customHeight="1">
      <c r="B162" s="343"/>
      <c r="C162" s="344">
        <f t="shared" si="2"/>
        <v>586</v>
      </c>
      <c r="D162" s="925">
        <v>393</v>
      </c>
      <c r="E162" s="925"/>
      <c r="F162" s="925">
        <v>365</v>
      </c>
      <c r="G162" s="925"/>
      <c r="H162" s="925">
        <v>121</v>
      </c>
      <c r="I162" s="925"/>
      <c r="J162" s="925">
        <v>176</v>
      </c>
      <c r="K162" s="925"/>
      <c r="L162" s="925">
        <v>28</v>
      </c>
      <c r="M162" s="925"/>
      <c r="N162" s="925">
        <v>5</v>
      </c>
      <c r="O162" s="925"/>
      <c r="P162" s="925">
        <v>188</v>
      </c>
      <c r="Q162" s="925"/>
      <c r="R162" s="929">
        <v>0</v>
      </c>
      <c r="S162" s="929"/>
      <c r="T162" s="925">
        <v>18</v>
      </c>
      <c r="U162" s="928"/>
      <c r="V162" s="345"/>
      <c r="W162" s="338"/>
    </row>
    <row r="163" spans="1:23" s="331" customFormat="1" ht="15.75" customHeight="1">
      <c r="B163" s="340" t="s">
        <v>249</v>
      </c>
      <c r="C163" s="341">
        <f t="shared" si="2"/>
        <v>104</v>
      </c>
      <c r="D163" s="926">
        <v>57</v>
      </c>
      <c r="E163" s="926"/>
      <c r="F163" s="926">
        <v>41</v>
      </c>
      <c r="G163" s="926"/>
      <c r="H163" s="926">
        <v>12</v>
      </c>
      <c r="I163" s="926"/>
      <c r="J163" s="926">
        <v>11</v>
      </c>
      <c r="K163" s="926"/>
      <c r="L163" s="926">
        <v>16</v>
      </c>
      <c r="M163" s="926"/>
      <c r="N163" s="926">
        <v>4</v>
      </c>
      <c r="O163" s="926"/>
      <c r="P163" s="926">
        <v>43</v>
      </c>
      <c r="Q163" s="926"/>
      <c r="R163" s="916">
        <v>0</v>
      </c>
      <c r="S163" s="916"/>
      <c r="T163" s="926">
        <v>18</v>
      </c>
      <c r="U163" s="927"/>
      <c r="V163" s="342" t="s">
        <v>628</v>
      </c>
    </row>
    <row r="164" spans="1:23" s="338" customFormat="1" ht="15.75" customHeight="1">
      <c r="B164" s="343"/>
      <c r="C164" s="344">
        <f t="shared" si="2"/>
        <v>64</v>
      </c>
      <c r="D164" s="925">
        <v>20</v>
      </c>
      <c r="E164" s="925"/>
      <c r="F164" s="925">
        <v>16</v>
      </c>
      <c r="G164" s="925"/>
      <c r="H164" s="925">
        <v>6</v>
      </c>
      <c r="I164" s="925"/>
      <c r="J164" s="925">
        <v>3</v>
      </c>
      <c r="K164" s="925"/>
      <c r="L164" s="925">
        <v>4</v>
      </c>
      <c r="M164" s="925"/>
      <c r="N164" s="925">
        <v>1</v>
      </c>
      <c r="O164" s="925"/>
      <c r="P164" s="925">
        <v>43</v>
      </c>
      <c r="Q164" s="925"/>
      <c r="R164" s="929">
        <v>0</v>
      </c>
      <c r="S164" s="929"/>
      <c r="T164" s="925">
        <v>4</v>
      </c>
      <c r="U164" s="928"/>
      <c r="V164" s="345"/>
    </row>
    <row r="165" spans="1:23" s="331" customFormat="1" ht="15.75" customHeight="1">
      <c r="A165" s="365"/>
      <c r="B165" s="366" t="s">
        <v>251</v>
      </c>
      <c r="C165" s="367">
        <f t="shared" si="2"/>
        <v>524</v>
      </c>
      <c r="D165" s="953">
        <v>406</v>
      </c>
      <c r="E165" s="953"/>
      <c r="F165" s="953">
        <v>365</v>
      </c>
      <c r="G165" s="953"/>
      <c r="H165" s="953">
        <v>126</v>
      </c>
      <c r="I165" s="953"/>
      <c r="J165" s="953">
        <v>162</v>
      </c>
      <c r="K165" s="953"/>
      <c r="L165" s="953">
        <v>41</v>
      </c>
      <c r="M165" s="953"/>
      <c r="N165" s="953">
        <v>15</v>
      </c>
      <c r="O165" s="953"/>
      <c r="P165" s="953">
        <v>103</v>
      </c>
      <c r="Q165" s="953"/>
      <c r="R165" s="951">
        <v>0</v>
      </c>
      <c r="S165" s="951"/>
      <c r="T165" s="953">
        <v>30</v>
      </c>
      <c r="U165" s="954"/>
      <c r="V165" s="364" t="s">
        <v>629</v>
      </c>
    </row>
    <row r="166" spans="1:23" s="338" customFormat="1" ht="15.75" customHeight="1">
      <c r="B166" s="343"/>
      <c r="C166" s="344">
        <f t="shared" si="2"/>
        <v>259</v>
      </c>
      <c r="D166" s="925">
        <v>152</v>
      </c>
      <c r="E166" s="925"/>
      <c r="F166" s="925">
        <v>140</v>
      </c>
      <c r="G166" s="925"/>
      <c r="H166" s="925">
        <v>63</v>
      </c>
      <c r="I166" s="925"/>
      <c r="J166" s="925">
        <v>44</v>
      </c>
      <c r="K166" s="925"/>
      <c r="L166" s="925">
        <v>12</v>
      </c>
      <c r="M166" s="925"/>
      <c r="N166" s="925">
        <v>4</v>
      </c>
      <c r="O166" s="925"/>
      <c r="P166" s="925">
        <v>103</v>
      </c>
      <c r="Q166" s="925"/>
      <c r="R166" s="929">
        <v>0</v>
      </c>
      <c r="S166" s="929"/>
      <c r="T166" s="925">
        <v>6</v>
      </c>
      <c r="U166" s="928"/>
      <c r="V166" s="345"/>
    </row>
    <row r="167" spans="1:23" s="331" customFormat="1" ht="15.75" customHeight="1">
      <c r="B167" s="340" t="s">
        <v>253</v>
      </c>
      <c r="C167" s="341">
        <f t="shared" si="2"/>
        <v>660</v>
      </c>
      <c r="D167" s="926">
        <v>573</v>
      </c>
      <c r="E167" s="926"/>
      <c r="F167" s="926">
        <v>527</v>
      </c>
      <c r="G167" s="926"/>
      <c r="H167" s="926">
        <v>88</v>
      </c>
      <c r="I167" s="926"/>
      <c r="J167" s="926">
        <v>375</v>
      </c>
      <c r="K167" s="926"/>
      <c r="L167" s="926">
        <v>46</v>
      </c>
      <c r="M167" s="926"/>
      <c r="N167" s="926">
        <v>17</v>
      </c>
      <c r="O167" s="926"/>
      <c r="P167" s="926">
        <v>70</v>
      </c>
      <c r="Q167" s="926"/>
      <c r="R167" s="916">
        <v>0</v>
      </c>
      <c r="S167" s="916"/>
      <c r="T167" s="926">
        <v>29</v>
      </c>
      <c r="U167" s="927"/>
      <c r="V167" s="342" t="s">
        <v>630</v>
      </c>
    </row>
    <row r="168" spans="1:23" s="338" customFormat="1" ht="15.75" customHeight="1">
      <c r="B168" s="343"/>
      <c r="C168" s="344">
        <f t="shared" si="2"/>
        <v>252</v>
      </c>
      <c r="D168" s="925">
        <v>178</v>
      </c>
      <c r="E168" s="925"/>
      <c r="F168" s="925">
        <v>168</v>
      </c>
      <c r="G168" s="925"/>
      <c r="H168" s="925">
        <v>44</v>
      </c>
      <c r="I168" s="925"/>
      <c r="J168" s="925">
        <v>97</v>
      </c>
      <c r="K168" s="925"/>
      <c r="L168" s="925">
        <v>10</v>
      </c>
      <c r="M168" s="925"/>
      <c r="N168" s="925">
        <v>4</v>
      </c>
      <c r="O168" s="925"/>
      <c r="P168" s="925">
        <v>70</v>
      </c>
      <c r="Q168" s="925"/>
      <c r="R168" s="929">
        <v>0</v>
      </c>
      <c r="S168" s="929"/>
      <c r="T168" s="925">
        <v>5</v>
      </c>
      <c r="U168" s="928"/>
      <c r="V168" s="345"/>
    </row>
    <row r="169" spans="1:23" s="331" customFormat="1" ht="15.75" customHeight="1">
      <c r="B169" s="340" t="s">
        <v>255</v>
      </c>
      <c r="C169" s="341">
        <f t="shared" si="2"/>
        <v>64</v>
      </c>
      <c r="D169" s="926">
        <v>54</v>
      </c>
      <c r="E169" s="926"/>
      <c r="F169" s="926">
        <v>49</v>
      </c>
      <c r="G169" s="926"/>
      <c r="H169" s="926">
        <v>14</v>
      </c>
      <c r="I169" s="926"/>
      <c r="J169" s="926">
        <v>22</v>
      </c>
      <c r="K169" s="926"/>
      <c r="L169" s="926">
        <v>5</v>
      </c>
      <c r="M169" s="926"/>
      <c r="N169" s="926">
        <v>8</v>
      </c>
      <c r="O169" s="926"/>
      <c r="P169" s="926">
        <v>2</v>
      </c>
      <c r="Q169" s="926"/>
      <c r="R169" s="916">
        <v>0</v>
      </c>
      <c r="S169" s="916"/>
      <c r="T169" s="926">
        <v>5</v>
      </c>
      <c r="U169" s="927"/>
      <c r="V169" s="342" t="s">
        <v>631</v>
      </c>
    </row>
    <row r="170" spans="1:23" s="338" customFormat="1" ht="15.75" customHeight="1">
      <c r="B170" s="343"/>
      <c r="C170" s="344">
        <f t="shared" si="2"/>
        <v>25</v>
      </c>
      <c r="D170" s="925">
        <v>21</v>
      </c>
      <c r="E170" s="925"/>
      <c r="F170" s="925">
        <v>20</v>
      </c>
      <c r="G170" s="925"/>
      <c r="H170" s="925">
        <v>7</v>
      </c>
      <c r="I170" s="925"/>
      <c r="J170" s="925">
        <v>7</v>
      </c>
      <c r="K170" s="925"/>
      <c r="L170" s="925">
        <v>1</v>
      </c>
      <c r="M170" s="925"/>
      <c r="N170" s="925">
        <v>2</v>
      </c>
      <c r="O170" s="925"/>
      <c r="P170" s="925">
        <v>2</v>
      </c>
      <c r="Q170" s="925"/>
      <c r="R170" s="929">
        <v>0</v>
      </c>
      <c r="S170" s="929"/>
      <c r="T170" s="925">
        <v>1</v>
      </c>
      <c r="U170" s="928"/>
      <c r="V170" s="345"/>
    </row>
    <row r="171" spans="1:23" s="331" customFormat="1" ht="15.75" customHeight="1">
      <c r="B171" s="340" t="s">
        <v>257</v>
      </c>
      <c r="C171" s="341">
        <f t="shared" si="2"/>
        <v>814</v>
      </c>
      <c r="D171" s="926">
        <v>684</v>
      </c>
      <c r="E171" s="926"/>
      <c r="F171" s="926">
        <v>625</v>
      </c>
      <c r="G171" s="926"/>
      <c r="H171" s="926">
        <v>144</v>
      </c>
      <c r="I171" s="926"/>
      <c r="J171" s="926">
        <v>348</v>
      </c>
      <c r="K171" s="926"/>
      <c r="L171" s="926">
        <v>59</v>
      </c>
      <c r="M171" s="926"/>
      <c r="N171" s="926">
        <v>6</v>
      </c>
      <c r="O171" s="926"/>
      <c r="P171" s="926">
        <v>122</v>
      </c>
      <c r="Q171" s="926"/>
      <c r="R171" s="926">
        <v>2</v>
      </c>
      <c r="S171" s="926"/>
      <c r="T171" s="926">
        <v>34</v>
      </c>
      <c r="U171" s="927"/>
      <c r="V171" s="342" t="s">
        <v>632</v>
      </c>
    </row>
    <row r="172" spans="1:23" s="338" customFormat="1" ht="15.75" customHeight="1">
      <c r="B172" s="343"/>
      <c r="C172" s="344">
        <f t="shared" si="2"/>
        <v>359</v>
      </c>
      <c r="D172" s="925">
        <v>233</v>
      </c>
      <c r="E172" s="925"/>
      <c r="F172" s="925">
        <v>215</v>
      </c>
      <c r="G172" s="925"/>
      <c r="H172" s="925">
        <v>72</v>
      </c>
      <c r="I172" s="925"/>
      <c r="J172" s="925">
        <v>88</v>
      </c>
      <c r="K172" s="925"/>
      <c r="L172" s="925">
        <v>18</v>
      </c>
      <c r="M172" s="925"/>
      <c r="N172" s="925">
        <v>3</v>
      </c>
      <c r="O172" s="925"/>
      <c r="P172" s="925">
        <v>122</v>
      </c>
      <c r="Q172" s="925"/>
      <c r="R172" s="925">
        <v>1</v>
      </c>
      <c r="S172" s="925"/>
      <c r="T172" s="925">
        <v>8</v>
      </c>
      <c r="U172" s="928"/>
      <c r="V172" s="345"/>
    </row>
    <row r="173" spans="1:23" s="331" customFormat="1" ht="15.75" customHeight="1">
      <c r="B173" s="340" t="s">
        <v>259</v>
      </c>
      <c r="C173" s="341">
        <f t="shared" si="2"/>
        <v>353</v>
      </c>
      <c r="D173" s="926">
        <v>286</v>
      </c>
      <c r="E173" s="926"/>
      <c r="F173" s="926">
        <v>265</v>
      </c>
      <c r="G173" s="926"/>
      <c r="H173" s="926">
        <v>58</v>
      </c>
      <c r="I173" s="926"/>
      <c r="J173" s="926">
        <v>153</v>
      </c>
      <c r="K173" s="926"/>
      <c r="L173" s="926">
        <v>21</v>
      </c>
      <c r="M173" s="926"/>
      <c r="N173" s="916">
        <v>0</v>
      </c>
      <c r="O173" s="916"/>
      <c r="P173" s="926">
        <v>67</v>
      </c>
      <c r="Q173" s="926"/>
      <c r="R173" s="916">
        <v>0</v>
      </c>
      <c r="S173" s="916"/>
      <c r="T173" s="926">
        <v>17</v>
      </c>
      <c r="U173" s="927"/>
      <c r="V173" s="342" t="s">
        <v>633</v>
      </c>
    </row>
    <row r="174" spans="1:23" s="338" customFormat="1" ht="15.75" customHeight="1" thickBot="1">
      <c r="A174" s="360"/>
      <c r="B174" s="361"/>
      <c r="C174" s="362">
        <f t="shared" si="2"/>
        <v>164</v>
      </c>
      <c r="D174" s="939">
        <v>97</v>
      </c>
      <c r="E174" s="939"/>
      <c r="F174" s="939">
        <v>92</v>
      </c>
      <c r="G174" s="939"/>
      <c r="H174" s="939">
        <v>29</v>
      </c>
      <c r="I174" s="939"/>
      <c r="J174" s="939">
        <v>40</v>
      </c>
      <c r="K174" s="939"/>
      <c r="L174" s="939">
        <v>5</v>
      </c>
      <c r="M174" s="939"/>
      <c r="N174" s="940">
        <v>0</v>
      </c>
      <c r="O174" s="940"/>
      <c r="P174" s="939">
        <v>67</v>
      </c>
      <c r="Q174" s="939"/>
      <c r="R174" s="940">
        <v>0</v>
      </c>
      <c r="S174" s="940"/>
      <c r="T174" s="939">
        <v>4</v>
      </c>
      <c r="U174" s="941"/>
      <c r="V174" s="363"/>
    </row>
    <row r="175" spans="1:23" ht="15.75" customHeight="1">
      <c r="B175" s="289" t="s">
        <v>358</v>
      </c>
      <c r="C175" s="374"/>
      <c r="D175" s="374"/>
      <c r="E175" s="374"/>
      <c r="F175" s="374"/>
      <c r="G175" s="374"/>
      <c r="H175" s="374"/>
      <c r="I175" s="374"/>
      <c r="J175" s="374"/>
      <c r="K175" s="374"/>
      <c r="L175" s="374"/>
      <c r="M175" s="374"/>
      <c r="N175" s="374"/>
      <c r="O175" s="374"/>
      <c r="P175" s="374"/>
      <c r="Q175" s="374"/>
      <c r="W175" s="331"/>
    </row>
    <row r="176" spans="1:23">
      <c r="B176" s="150" t="s">
        <v>634</v>
      </c>
      <c r="W176" s="331"/>
    </row>
    <row r="177" spans="2:23">
      <c r="B177" s="150" t="s">
        <v>635</v>
      </c>
      <c r="W177" s="331"/>
    </row>
    <row r="178" spans="2:23">
      <c r="B178" s="289" t="s">
        <v>360</v>
      </c>
    </row>
  </sheetData>
  <mergeCells count="1526">
    <mergeCell ref="T173:U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R172:S172"/>
    <mergeCell ref="T172:U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P171:Q171"/>
    <mergeCell ref="R171:S171"/>
    <mergeCell ref="T171:U171"/>
    <mergeCell ref="D172:E172"/>
    <mergeCell ref="F172:G172"/>
    <mergeCell ref="H172:I172"/>
    <mergeCell ref="J172:K172"/>
    <mergeCell ref="L172:M172"/>
    <mergeCell ref="N172:O172"/>
    <mergeCell ref="P172:Q172"/>
    <mergeCell ref="D171:E171"/>
    <mergeCell ref="F171:G171"/>
    <mergeCell ref="H171:I171"/>
    <mergeCell ref="J171:K171"/>
    <mergeCell ref="L171:M171"/>
    <mergeCell ref="N171:O171"/>
    <mergeCell ref="T169:U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R168:S168"/>
    <mergeCell ref="T168:U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P167:Q167"/>
    <mergeCell ref="R167:S167"/>
    <mergeCell ref="T167:U167"/>
    <mergeCell ref="D168:E168"/>
    <mergeCell ref="F168:G168"/>
    <mergeCell ref="H168:I168"/>
    <mergeCell ref="J168:K168"/>
    <mergeCell ref="L168:M168"/>
    <mergeCell ref="N168:O168"/>
    <mergeCell ref="P168:Q168"/>
    <mergeCell ref="D167:E167"/>
    <mergeCell ref="F167:G167"/>
    <mergeCell ref="H167:I167"/>
    <mergeCell ref="J167:K167"/>
    <mergeCell ref="L167:M167"/>
    <mergeCell ref="N167:O167"/>
    <mergeCell ref="T165:U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R164:S164"/>
    <mergeCell ref="T164:U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P163:Q163"/>
    <mergeCell ref="R163:S163"/>
    <mergeCell ref="T163:U163"/>
    <mergeCell ref="D164:E164"/>
    <mergeCell ref="F164:G164"/>
    <mergeCell ref="H164:I164"/>
    <mergeCell ref="J164:K164"/>
    <mergeCell ref="L164:M164"/>
    <mergeCell ref="N164:O164"/>
    <mergeCell ref="P164:Q164"/>
    <mergeCell ref="D163:E163"/>
    <mergeCell ref="F163:G163"/>
    <mergeCell ref="H163:I163"/>
    <mergeCell ref="J163:K163"/>
    <mergeCell ref="L163:M163"/>
    <mergeCell ref="N163:O163"/>
    <mergeCell ref="T161:U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R160:S160"/>
    <mergeCell ref="T160:U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P159:Q159"/>
    <mergeCell ref="R159:S159"/>
    <mergeCell ref="T159:U159"/>
    <mergeCell ref="D160:E160"/>
    <mergeCell ref="F160:G160"/>
    <mergeCell ref="H160:I160"/>
    <mergeCell ref="J160:K160"/>
    <mergeCell ref="L160:M160"/>
    <mergeCell ref="N160:O160"/>
    <mergeCell ref="P160:Q160"/>
    <mergeCell ref="D159:E159"/>
    <mergeCell ref="F159:G159"/>
    <mergeCell ref="H159:I159"/>
    <mergeCell ref="J159:K159"/>
    <mergeCell ref="L159:M159"/>
    <mergeCell ref="N159:O159"/>
    <mergeCell ref="T157:U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R156:S156"/>
    <mergeCell ref="T156:U156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P155:Q155"/>
    <mergeCell ref="R155:S155"/>
    <mergeCell ref="T155:U155"/>
    <mergeCell ref="D156:E156"/>
    <mergeCell ref="F156:G156"/>
    <mergeCell ref="H156:I156"/>
    <mergeCell ref="J156:K156"/>
    <mergeCell ref="L156:M156"/>
    <mergeCell ref="N156:O156"/>
    <mergeCell ref="P156:Q156"/>
    <mergeCell ref="D155:E155"/>
    <mergeCell ref="F155:G155"/>
    <mergeCell ref="H155:I155"/>
    <mergeCell ref="J155:K155"/>
    <mergeCell ref="L155:M155"/>
    <mergeCell ref="N155:O155"/>
    <mergeCell ref="T153:U153"/>
    <mergeCell ref="D154:E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R152:S152"/>
    <mergeCell ref="T152:U152"/>
    <mergeCell ref="D153:E153"/>
    <mergeCell ref="F153:G153"/>
    <mergeCell ref="H153:I153"/>
    <mergeCell ref="J153:K153"/>
    <mergeCell ref="L153:M153"/>
    <mergeCell ref="N153:O153"/>
    <mergeCell ref="P153:Q153"/>
    <mergeCell ref="R153:S153"/>
    <mergeCell ref="P151:Q151"/>
    <mergeCell ref="R151:S151"/>
    <mergeCell ref="T151:U151"/>
    <mergeCell ref="D152:E152"/>
    <mergeCell ref="F152:G152"/>
    <mergeCell ref="H152:I152"/>
    <mergeCell ref="J152:K152"/>
    <mergeCell ref="L152:M152"/>
    <mergeCell ref="N152:O152"/>
    <mergeCell ref="P152:Q152"/>
    <mergeCell ref="D151:E151"/>
    <mergeCell ref="F151:G151"/>
    <mergeCell ref="H151:I151"/>
    <mergeCell ref="J151:K151"/>
    <mergeCell ref="L151:M151"/>
    <mergeCell ref="N151:O151"/>
    <mergeCell ref="T149:U149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T150:U150"/>
    <mergeCell ref="R148:S148"/>
    <mergeCell ref="T148:U148"/>
    <mergeCell ref="D149:E149"/>
    <mergeCell ref="F149:G149"/>
    <mergeCell ref="H149:I149"/>
    <mergeCell ref="J149:K149"/>
    <mergeCell ref="L149:M149"/>
    <mergeCell ref="N149:O149"/>
    <mergeCell ref="P149:Q149"/>
    <mergeCell ref="R149:S149"/>
    <mergeCell ref="P147:Q147"/>
    <mergeCell ref="R147:S147"/>
    <mergeCell ref="T147:U147"/>
    <mergeCell ref="D148:E148"/>
    <mergeCell ref="F148:G148"/>
    <mergeCell ref="H148:I148"/>
    <mergeCell ref="J148:K148"/>
    <mergeCell ref="L148:M148"/>
    <mergeCell ref="N148:O148"/>
    <mergeCell ref="P148:Q148"/>
    <mergeCell ref="D147:E147"/>
    <mergeCell ref="F147:G147"/>
    <mergeCell ref="H147:I147"/>
    <mergeCell ref="J147:K147"/>
    <mergeCell ref="L147:M147"/>
    <mergeCell ref="N147:O147"/>
    <mergeCell ref="T145:U145"/>
    <mergeCell ref="D146:E146"/>
    <mergeCell ref="F146:G146"/>
    <mergeCell ref="H146:I146"/>
    <mergeCell ref="J146:K146"/>
    <mergeCell ref="L146:M146"/>
    <mergeCell ref="N146:O146"/>
    <mergeCell ref="P146:Q146"/>
    <mergeCell ref="R146:S146"/>
    <mergeCell ref="T146:U146"/>
    <mergeCell ref="R144:S144"/>
    <mergeCell ref="T144:U144"/>
    <mergeCell ref="D145:E145"/>
    <mergeCell ref="F145:G145"/>
    <mergeCell ref="H145:I145"/>
    <mergeCell ref="J145:K145"/>
    <mergeCell ref="L145:M145"/>
    <mergeCell ref="N145:O145"/>
    <mergeCell ref="P145:Q145"/>
    <mergeCell ref="R145:S145"/>
    <mergeCell ref="P143:Q143"/>
    <mergeCell ref="R143:S143"/>
    <mergeCell ref="T143:U143"/>
    <mergeCell ref="D144:E144"/>
    <mergeCell ref="F144:G144"/>
    <mergeCell ref="H144:I144"/>
    <mergeCell ref="J144:K144"/>
    <mergeCell ref="L144:M144"/>
    <mergeCell ref="N144:O144"/>
    <mergeCell ref="P144:Q144"/>
    <mergeCell ref="D143:E143"/>
    <mergeCell ref="F143:G143"/>
    <mergeCell ref="H143:I143"/>
    <mergeCell ref="J143:K143"/>
    <mergeCell ref="L143:M143"/>
    <mergeCell ref="N143:O143"/>
    <mergeCell ref="T141:U141"/>
    <mergeCell ref="D142:E142"/>
    <mergeCell ref="F142:G142"/>
    <mergeCell ref="H142:I142"/>
    <mergeCell ref="J142:K142"/>
    <mergeCell ref="L142:M142"/>
    <mergeCell ref="N142:O142"/>
    <mergeCell ref="P142:Q142"/>
    <mergeCell ref="R142:S142"/>
    <mergeCell ref="T142:U142"/>
    <mergeCell ref="R140:S140"/>
    <mergeCell ref="T140:U140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P139:Q139"/>
    <mergeCell ref="R139:S139"/>
    <mergeCell ref="T139:U139"/>
    <mergeCell ref="D140:E140"/>
    <mergeCell ref="F140:G140"/>
    <mergeCell ref="H140:I140"/>
    <mergeCell ref="J140:K140"/>
    <mergeCell ref="L140:M140"/>
    <mergeCell ref="N140:O140"/>
    <mergeCell ref="P140:Q140"/>
    <mergeCell ref="D139:E139"/>
    <mergeCell ref="F139:G139"/>
    <mergeCell ref="H139:I139"/>
    <mergeCell ref="J139:K139"/>
    <mergeCell ref="L139:M139"/>
    <mergeCell ref="N139:O139"/>
    <mergeCell ref="T137:U137"/>
    <mergeCell ref="D138:E138"/>
    <mergeCell ref="F138:G138"/>
    <mergeCell ref="H138:I138"/>
    <mergeCell ref="J138:K138"/>
    <mergeCell ref="L138:M138"/>
    <mergeCell ref="N138:O138"/>
    <mergeCell ref="P138:Q138"/>
    <mergeCell ref="R138:S138"/>
    <mergeCell ref="T138:U138"/>
    <mergeCell ref="R136:S136"/>
    <mergeCell ref="T136:U136"/>
    <mergeCell ref="D137:E137"/>
    <mergeCell ref="F137:G137"/>
    <mergeCell ref="H137:I137"/>
    <mergeCell ref="J137:K137"/>
    <mergeCell ref="L137:M137"/>
    <mergeCell ref="N137:O137"/>
    <mergeCell ref="P137:Q137"/>
    <mergeCell ref="R137:S137"/>
    <mergeCell ref="P135:Q135"/>
    <mergeCell ref="R135:S135"/>
    <mergeCell ref="T135:U135"/>
    <mergeCell ref="D136:E136"/>
    <mergeCell ref="F136:G136"/>
    <mergeCell ref="H136:I136"/>
    <mergeCell ref="J136:K136"/>
    <mergeCell ref="L136:M136"/>
    <mergeCell ref="N136:O136"/>
    <mergeCell ref="P136:Q136"/>
    <mergeCell ref="D135:E135"/>
    <mergeCell ref="F135:G135"/>
    <mergeCell ref="H135:I135"/>
    <mergeCell ref="J135:K135"/>
    <mergeCell ref="L135:M135"/>
    <mergeCell ref="N135:O135"/>
    <mergeCell ref="T133:U133"/>
    <mergeCell ref="D134:E134"/>
    <mergeCell ref="F134:G134"/>
    <mergeCell ref="H134:I134"/>
    <mergeCell ref="J134:K134"/>
    <mergeCell ref="L134:M134"/>
    <mergeCell ref="N134:O134"/>
    <mergeCell ref="P134:Q134"/>
    <mergeCell ref="R134:S134"/>
    <mergeCell ref="T134:U134"/>
    <mergeCell ref="R132:S132"/>
    <mergeCell ref="T132:U132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P131:Q131"/>
    <mergeCell ref="R131:S131"/>
    <mergeCell ref="T131:U131"/>
    <mergeCell ref="D132:E132"/>
    <mergeCell ref="F132:G132"/>
    <mergeCell ref="H132:I132"/>
    <mergeCell ref="J132:K132"/>
    <mergeCell ref="L132:M132"/>
    <mergeCell ref="N132:O132"/>
    <mergeCell ref="P132:Q132"/>
    <mergeCell ref="D131:E131"/>
    <mergeCell ref="F131:G131"/>
    <mergeCell ref="H131:I131"/>
    <mergeCell ref="J131:K131"/>
    <mergeCell ref="L131:M131"/>
    <mergeCell ref="N131:O131"/>
    <mergeCell ref="T129:U129"/>
    <mergeCell ref="D130:E130"/>
    <mergeCell ref="F130:G130"/>
    <mergeCell ref="H130:I130"/>
    <mergeCell ref="J130:K130"/>
    <mergeCell ref="L130:M130"/>
    <mergeCell ref="N130:O130"/>
    <mergeCell ref="P130:Q130"/>
    <mergeCell ref="R130:S130"/>
    <mergeCell ref="T130:U130"/>
    <mergeCell ref="R128:S128"/>
    <mergeCell ref="T128:U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P127:Q127"/>
    <mergeCell ref="R127:S127"/>
    <mergeCell ref="T127:U127"/>
    <mergeCell ref="D128:E128"/>
    <mergeCell ref="F128:G128"/>
    <mergeCell ref="H128:I128"/>
    <mergeCell ref="J128:K128"/>
    <mergeCell ref="L128:M128"/>
    <mergeCell ref="N128:O128"/>
    <mergeCell ref="P128:Q128"/>
    <mergeCell ref="D127:E127"/>
    <mergeCell ref="F127:G127"/>
    <mergeCell ref="H127:I127"/>
    <mergeCell ref="J127:K127"/>
    <mergeCell ref="L127:M127"/>
    <mergeCell ref="N127:O127"/>
    <mergeCell ref="T125:U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R124:S124"/>
    <mergeCell ref="T124:U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P123:Q123"/>
    <mergeCell ref="R123:S123"/>
    <mergeCell ref="T123:U123"/>
    <mergeCell ref="D124:E124"/>
    <mergeCell ref="F124:G124"/>
    <mergeCell ref="H124:I124"/>
    <mergeCell ref="J124:K124"/>
    <mergeCell ref="L124:M124"/>
    <mergeCell ref="N124:O124"/>
    <mergeCell ref="P124:Q124"/>
    <mergeCell ref="D123:E123"/>
    <mergeCell ref="F123:G123"/>
    <mergeCell ref="H123:I123"/>
    <mergeCell ref="J123:K123"/>
    <mergeCell ref="L123:M123"/>
    <mergeCell ref="N123:O123"/>
    <mergeCell ref="T121:U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R120:S120"/>
    <mergeCell ref="T120:U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P119:Q119"/>
    <mergeCell ref="R119:S119"/>
    <mergeCell ref="T119:U119"/>
    <mergeCell ref="D120:E120"/>
    <mergeCell ref="F120:G120"/>
    <mergeCell ref="H120:I120"/>
    <mergeCell ref="J120:K120"/>
    <mergeCell ref="L120:M120"/>
    <mergeCell ref="N120:O120"/>
    <mergeCell ref="P120:Q120"/>
    <mergeCell ref="D119:E119"/>
    <mergeCell ref="F119:G119"/>
    <mergeCell ref="H119:I119"/>
    <mergeCell ref="J119:K119"/>
    <mergeCell ref="L119:M119"/>
    <mergeCell ref="N119:O119"/>
    <mergeCell ref="T117:U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R116:S116"/>
    <mergeCell ref="T116:U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P115:Q115"/>
    <mergeCell ref="R115:S115"/>
    <mergeCell ref="T115:U115"/>
    <mergeCell ref="D116:E116"/>
    <mergeCell ref="F116:G116"/>
    <mergeCell ref="H116:I116"/>
    <mergeCell ref="J116:K116"/>
    <mergeCell ref="L116:M116"/>
    <mergeCell ref="N116:O116"/>
    <mergeCell ref="P116:Q116"/>
    <mergeCell ref="D115:E115"/>
    <mergeCell ref="F115:G115"/>
    <mergeCell ref="H115:I115"/>
    <mergeCell ref="J115:K115"/>
    <mergeCell ref="L115:M115"/>
    <mergeCell ref="N115:O115"/>
    <mergeCell ref="T113:U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R112:S112"/>
    <mergeCell ref="T112:U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P111:Q111"/>
    <mergeCell ref="R111:S111"/>
    <mergeCell ref="T111:U111"/>
    <mergeCell ref="D112:E112"/>
    <mergeCell ref="F112:G112"/>
    <mergeCell ref="H112:I112"/>
    <mergeCell ref="J112:K112"/>
    <mergeCell ref="L112:M112"/>
    <mergeCell ref="N112:O112"/>
    <mergeCell ref="P112:Q112"/>
    <mergeCell ref="D111:E111"/>
    <mergeCell ref="F111:G111"/>
    <mergeCell ref="H111:I111"/>
    <mergeCell ref="J111:K111"/>
    <mergeCell ref="L111:M111"/>
    <mergeCell ref="N111:O111"/>
    <mergeCell ref="T109:U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R108:S108"/>
    <mergeCell ref="T108:U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P107:Q107"/>
    <mergeCell ref="R107:S107"/>
    <mergeCell ref="T107:U107"/>
    <mergeCell ref="D108:E108"/>
    <mergeCell ref="F108:G108"/>
    <mergeCell ref="H108:I108"/>
    <mergeCell ref="J108:K108"/>
    <mergeCell ref="L108:M108"/>
    <mergeCell ref="N108:O108"/>
    <mergeCell ref="P108:Q108"/>
    <mergeCell ref="D107:E107"/>
    <mergeCell ref="F107:G107"/>
    <mergeCell ref="H107:I107"/>
    <mergeCell ref="J107:K107"/>
    <mergeCell ref="L107:M107"/>
    <mergeCell ref="N107:O107"/>
    <mergeCell ref="T105:U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R104:S104"/>
    <mergeCell ref="T104:U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P103:Q103"/>
    <mergeCell ref="R103:S103"/>
    <mergeCell ref="T103:U103"/>
    <mergeCell ref="D104:E104"/>
    <mergeCell ref="F104:G104"/>
    <mergeCell ref="H104:I104"/>
    <mergeCell ref="J104:K104"/>
    <mergeCell ref="L104:M104"/>
    <mergeCell ref="N104:O104"/>
    <mergeCell ref="P104:Q104"/>
    <mergeCell ref="D103:E103"/>
    <mergeCell ref="F103:G103"/>
    <mergeCell ref="H103:I103"/>
    <mergeCell ref="J103:K103"/>
    <mergeCell ref="L103:M103"/>
    <mergeCell ref="N103:O103"/>
    <mergeCell ref="T101:U101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T102:U102"/>
    <mergeCell ref="R100:S100"/>
    <mergeCell ref="T100:U100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P99:Q99"/>
    <mergeCell ref="R99:S99"/>
    <mergeCell ref="T99:U99"/>
    <mergeCell ref="D100:E100"/>
    <mergeCell ref="F100:G100"/>
    <mergeCell ref="H100:I100"/>
    <mergeCell ref="J100:K100"/>
    <mergeCell ref="L100:M100"/>
    <mergeCell ref="N100:O100"/>
    <mergeCell ref="P100:Q100"/>
    <mergeCell ref="D99:E99"/>
    <mergeCell ref="F99:G99"/>
    <mergeCell ref="H99:I99"/>
    <mergeCell ref="J99:K99"/>
    <mergeCell ref="L99:M99"/>
    <mergeCell ref="N99:O99"/>
    <mergeCell ref="T97:U97"/>
    <mergeCell ref="D98:E98"/>
    <mergeCell ref="F98:G98"/>
    <mergeCell ref="H98:I98"/>
    <mergeCell ref="J98:K98"/>
    <mergeCell ref="L98:M98"/>
    <mergeCell ref="N98:O98"/>
    <mergeCell ref="P98:Q98"/>
    <mergeCell ref="R98:S98"/>
    <mergeCell ref="T98:U98"/>
    <mergeCell ref="R96:S96"/>
    <mergeCell ref="T96:U96"/>
    <mergeCell ref="D97:E97"/>
    <mergeCell ref="F97:G97"/>
    <mergeCell ref="H97:I97"/>
    <mergeCell ref="J97:K97"/>
    <mergeCell ref="L97:M97"/>
    <mergeCell ref="N97:O97"/>
    <mergeCell ref="P97:Q97"/>
    <mergeCell ref="R97:S97"/>
    <mergeCell ref="P95:Q95"/>
    <mergeCell ref="R95:S95"/>
    <mergeCell ref="T95:U95"/>
    <mergeCell ref="D96:E96"/>
    <mergeCell ref="F96:G96"/>
    <mergeCell ref="H96:I96"/>
    <mergeCell ref="J96:K96"/>
    <mergeCell ref="L96:M96"/>
    <mergeCell ref="N96:O96"/>
    <mergeCell ref="P96:Q96"/>
    <mergeCell ref="D95:E95"/>
    <mergeCell ref="F95:G95"/>
    <mergeCell ref="H95:I95"/>
    <mergeCell ref="J95:K95"/>
    <mergeCell ref="L95:M95"/>
    <mergeCell ref="N95:O95"/>
    <mergeCell ref="T93:U93"/>
    <mergeCell ref="D94:E94"/>
    <mergeCell ref="F94:G94"/>
    <mergeCell ref="H94:I94"/>
    <mergeCell ref="J94:K94"/>
    <mergeCell ref="L94:M94"/>
    <mergeCell ref="N94:O94"/>
    <mergeCell ref="P94:Q94"/>
    <mergeCell ref="R94:S94"/>
    <mergeCell ref="T94:U94"/>
    <mergeCell ref="R92:S92"/>
    <mergeCell ref="T92:U92"/>
    <mergeCell ref="D93:E93"/>
    <mergeCell ref="F93:G93"/>
    <mergeCell ref="H93:I93"/>
    <mergeCell ref="J93:K93"/>
    <mergeCell ref="L93:M93"/>
    <mergeCell ref="N93:O93"/>
    <mergeCell ref="P93:Q93"/>
    <mergeCell ref="R93:S93"/>
    <mergeCell ref="P91:Q91"/>
    <mergeCell ref="R91:S91"/>
    <mergeCell ref="T91:U91"/>
    <mergeCell ref="D92:E92"/>
    <mergeCell ref="F92:G92"/>
    <mergeCell ref="H92:I92"/>
    <mergeCell ref="J92:K92"/>
    <mergeCell ref="L92:M92"/>
    <mergeCell ref="N92:O92"/>
    <mergeCell ref="P92:Q92"/>
    <mergeCell ref="D91:E91"/>
    <mergeCell ref="F91:G91"/>
    <mergeCell ref="H91:I91"/>
    <mergeCell ref="J91:K91"/>
    <mergeCell ref="L91:M91"/>
    <mergeCell ref="N91:O91"/>
    <mergeCell ref="T89:U89"/>
    <mergeCell ref="D90:E90"/>
    <mergeCell ref="F90:G90"/>
    <mergeCell ref="H90:I90"/>
    <mergeCell ref="J90:K90"/>
    <mergeCell ref="L90:M90"/>
    <mergeCell ref="N90:O90"/>
    <mergeCell ref="P90:Q90"/>
    <mergeCell ref="R90:S90"/>
    <mergeCell ref="T90:U90"/>
    <mergeCell ref="R88:S88"/>
    <mergeCell ref="T88:U88"/>
    <mergeCell ref="D89:E89"/>
    <mergeCell ref="F89:G89"/>
    <mergeCell ref="H89:I89"/>
    <mergeCell ref="J89:K89"/>
    <mergeCell ref="L89:M89"/>
    <mergeCell ref="N89:O89"/>
    <mergeCell ref="P89:Q89"/>
    <mergeCell ref="R89:S89"/>
    <mergeCell ref="P87:Q87"/>
    <mergeCell ref="R87:S87"/>
    <mergeCell ref="T87:U87"/>
    <mergeCell ref="D88:E88"/>
    <mergeCell ref="F88:G88"/>
    <mergeCell ref="H88:I88"/>
    <mergeCell ref="J88:K88"/>
    <mergeCell ref="L88:M88"/>
    <mergeCell ref="N88:O88"/>
    <mergeCell ref="P88:Q88"/>
    <mergeCell ref="D87:E87"/>
    <mergeCell ref="F87:G87"/>
    <mergeCell ref="H87:I87"/>
    <mergeCell ref="J87:K87"/>
    <mergeCell ref="L87:M87"/>
    <mergeCell ref="N87:O87"/>
    <mergeCell ref="T85:U85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R84:S84"/>
    <mergeCell ref="T84:U84"/>
    <mergeCell ref="D85:E85"/>
    <mergeCell ref="F85:G85"/>
    <mergeCell ref="H85:I85"/>
    <mergeCell ref="J85:K85"/>
    <mergeCell ref="L85:M85"/>
    <mergeCell ref="N85:O85"/>
    <mergeCell ref="P85:Q85"/>
    <mergeCell ref="R85:S85"/>
    <mergeCell ref="P83:Q83"/>
    <mergeCell ref="R83:S83"/>
    <mergeCell ref="T83:U83"/>
    <mergeCell ref="D84:E84"/>
    <mergeCell ref="F84:G84"/>
    <mergeCell ref="H84:I84"/>
    <mergeCell ref="J84:K84"/>
    <mergeCell ref="L84:M84"/>
    <mergeCell ref="N84:O84"/>
    <mergeCell ref="P84:Q84"/>
    <mergeCell ref="D83:E83"/>
    <mergeCell ref="F83:G83"/>
    <mergeCell ref="H83:I83"/>
    <mergeCell ref="J83:K83"/>
    <mergeCell ref="L83:M83"/>
    <mergeCell ref="N83:O83"/>
    <mergeCell ref="T81:U81"/>
    <mergeCell ref="D82:E82"/>
    <mergeCell ref="F82:G82"/>
    <mergeCell ref="H82:I82"/>
    <mergeCell ref="J82:K82"/>
    <mergeCell ref="L82:M82"/>
    <mergeCell ref="N82:O82"/>
    <mergeCell ref="P82:Q82"/>
    <mergeCell ref="R82:S82"/>
    <mergeCell ref="T82:U82"/>
    <mergeCell ref="R80:S80"/>
    <mergeCell ref="T80:U80"/>
    <mergeCell ref="D81:E81"/>
    <mergeCell ref="F81:G81"/>
    <mergeCell ref="H81:I81"/>
    <mergeCell ref="J81:K81"/>
    <mergeCell ref="L81:M81"/>
    <mergeCell ref="N81:O81"/>
    <mergeCell ref="P81:Q81"/>
    <mergeCell ref="R81:S81"/>
    <mergeCell ref="P79:Q79"/>
    <mergeCell ref="R79:S79"/>
    <mergeCell ref="T79:U79"/>
    <mergeCell ref="D80:E80"/>
    <mergeCell ref="F80:G80"/>
    <mergeCell ref="H80:I80"/>
    <mergeCell ref="J80:K80"/>
    <mergeCell ref="L80:M80"/>
    <mergeCell ref="N80:O80"/>
    <mergeCell ref="P80:Q80"/>
    <mergeCell ref="D79:E79"/>
    <mergeCell ref="F79:G79"/>
    <mergeCell ref="H79:I79"/>
    <mergeCell ref="J79:K79"/>
    <mergeCell ref="L79:M79"/>
    <mergeCell ref="N79:O79"/>
    <mergeCell ref="T77:U77"/>
    <mergeCell ref="D78:E78"/>
    <mergeCell ref="F78:G78"/>
    <mergeCell ref="H78:I78"/>
    <mergeCell ref="J78:K78"/>
    <mergeCell ref="L78:M78"/>
    <mergeCell ref="N78:O78"/>
    <mergeCell ref="P78:Q78"/>
    <mergeCell ref="R78:S78"/>
    <mergeCell ref="T78:U78"/>
    <mergeCell ref="R76:S76"/>
    <mergeCell ref="T76:U76"/>
    <mergeCell ref="D77:E77"/>
    <mergeCell ref="F77:G77"/>
    <mergeCell ref="H77:I77"/>
    <mergeCell ref="J77:K77"/>
    <mergeCell ref="L77:M77"/>
    <mergeCell ref="N77:O77"/>
    <mergeCell ref="P77:Q77"/>
    <mergeCell ref="R77:S77"/>
    <mergeCell ref="P75:Q75"/>
    <mergeCell ref="R75:S75"/>
    <mergeCell ref="T75:U75"/>
    <mergeCell ref="D76:E76"/>
    <mergeCell ref="F76:G76"/>
    <mergeCell ref="H76:I76"/>
    <mergeCell ref="J76:K76"/>
    <mergeCell ref="L76:M76"/>
    <mergeCell ref="N76:O76"/>
    <mergeCell ref="P76:Q76"/>
    <mergeCell ref="D75:E75"/>
    <mergeCell ref="F75:G75"/>
    <mergeCell ref="H75:I75"/>
    <mergeCell ref="J75:K75"/>
    <mergeCell ref="L75:M75"/>
    <mergeCell ref="N75:O75"/>
    <mergeCell ref="T73:U73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R72:S72"/>
    <mergeCell ref="T72:U72"/>
    <mergeCell ref="D73:E73"/>
    <mergeCell ref="F73:G73"/>
    <mergeCell ref="H73:I73"/>
    <mergeCell ref="J73:K73"/>
    <mergeCell ref="L73:M73"/>
    <mergeCell ref="N73:O73"/>
    <mergeCell ref="P73:Q73"/>
    <mergeCell ref="R73:S73"/>
    <mergeCell ref="P71:Q71"/>
    <mergeCell ref="R71:S71"/>
    <mergeCell ref="T71:U71"/>
    <mergeCell ref="D72:E72"/>
    <mergeCell ref="F72:G72"/>
    <mergeCell ref="H72:I72"/>
    <mergeCell ref="J72:K72"/>
    <mergeCell ref="L72:M72"/>
    <mergeCell ref="N72:O72"/>
    <mergeCell ref="P72:Q72"/>
    <mergeCell ref="D71:E71"/>
    <mergeCell ref="F71:G71"/>
    <mergeCell ref="H71:I71"/>
    <mergeCell ref="J71:K71"/>
    <mergeCell ref="L71:M71"/>
    <mergeCell ref="N71:O71"/>
    <mergeCell ref="T69:U69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R68:S68"/>
    <mergeCell ref="T68:U68"/>
    <mergeCell ref="D69:E69"/>
    <mergeCell ref="F69:G69"/>
    <mergeCell ref="H69:I69"/>
    <mergeCell ref="J69:K69"/>
    <mergeCell ref="L69:M69"/>
    <mergeCell ref="N69:O69"/>
    <mergeCell ref="P69:Q69"/>
    <mergeCell ref="R69:S69"/>
    <mergeCell ref="P67:Q67"/>
    <mergeCell ref="R67:S67"/>
    <mergeCell ref="T67:U67"/>
    <mergeCell ref="D68:E68"/>
    <mergeCell ref="F68:G68"/>
    <mergeCell ref="H68:I68"/>
    <mergeCell ref="J68:K68"/>
    <mergeCell ref="L68:M68"/>
    <mergeCell ref="N68:O68"/>
    <mergeCell ref="P68:Q68"/>
    <mergeCell ref="D67:E67"/>
    <mergeCell ref="F67:G67"/>
    <mergeCell ref="H67:I67"/>
    <mergeCell ref="J67:K67"/>
    <mergeCell ref="L67:M67"/>
    <mergeCell ref="N67:O67"/>
    <mergeCell ref="T65:U65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R64:S64"/>
    <mergeCell ref="T64:U64"/>
    <mergeCell ref="D65:E65"/>
    <mergeCell ref="F65:G65"/>
    <mergeCell ref="H65:I65"/>
    <mergeCell ref="J65:K65"/>
    <mergeCell ref="L65:M65"/>
    <mergeCell ref="N65:O65"/>
    <mergeCell ref="P65:Q65"/>
    <mergeCell ref="R65:S65"/>
    <mergeCell ref="P63:Q63"/>
    <mergeCell ref="R63:S63"/>
    <mergeCell ref="T63:U63"/>
    <mergeCell ref="D64:E64"/>
    <mergeCell ref="F64:G64"/>
    <mergeCell ref="H64:I64"/>
    <mergeCell ref="J64:K64"/>
    <mergeCell ref="L64:M64"/>
    <mergeCell ref="N64:O64"/>
    <mergeCell ref="P64:Q64"/>
    <mergeCell ref="D63:E63"/>
    <mergeCell ref="F63:G63"/>
    <mergeCell ref="H63:I63"/>
    <mergeCell ref="J63:K63"/>
    <mergeCell ref="L63:M63"/>
    <mergeCell ref="N63:O63"/>
    <mergeCell ref="T61:U61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R60:S60"/>
    <mergeCell ref="T60:U60"/>
    <mergeCell ref="D61:E61"/>
    <mergeCell ref="F61:G61"/>
    <mergeCell ref="H61:I61"/>
    <mergeCell ref="J61:K61"/>
    <mergeCell ref="L61:M61"/>
    <mergeCell ref="N61:O61"/>
    <mergeCell ref="P61:Q61"/>
    <mergeCell ref="R61:S61"/>
    <mergeCell ref="P59:Q59"/>
    <mergeCell ref="R59:S59"/>
    <mergeCell ref="T59:U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T57:U57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R56:S56"/>
    <mergeCell ref="T56:U56"/>
    <mergeCell ref="D57:E57"/>
    <mergeCell ref="F57:G57"/>
    <mergeCell ref="H57:I57"/>
    <mergeCell ref="J57:K57"/>
    <mergeCell ref="L57:M57"/>
    <mergeCell ref="N57:O57"/>
    <mergeCell ref="P57:Q57"/>
    <mergeCell ref="R57:S57"/>
    <mergeCell ref="P55:Q55"/>
    <mergeCell ref="R55:S55"/>
    <mergeCell ref="T55:U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T53:U53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R52:S52"/>
    <mergeCell ref="T52:U52"/>
    <mergeCell ref="D53:E53"/>
    <mergeCell ref="F53:G53"/>
    <mergeCell ref="H53:I53"/>
    <mergeCell ref="J53:K53"/>
    <mergeCell ref="L53:M53"/>
    <mergeCell ref="N53:O53"/>
    <mergeCell ref="P53:Q53"/>
    <mergeCell ref="R53:S53"/>
    <mergeCell ref="P51:Q51"/>
    <mergeCell ref="R51:S51"/>
    <mergeCell ref="T51:U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T49:U49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R48:S48"/>
    <mergeCell ref="T48:U48"/>
    <mergeCell ref="D49:E49"/>
    <mergeCell ref="F49:G49"/>
    <mergeCell ref="H49:I49"/>
    <mergeCell ref="J49:K49"/>
    <mergeCell ref="L49:M49"/>
    <mergeCell ref="N49:O49"/>
    <mergeCell ref="P49:Q49"/>
    <mergeCell ref="R49:S49"/>
    <mergeCell ref="P47:Q47"/>
    <mergeCell ref="R47:S47"/>
    <mergeCell ref="T47:U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T45:U45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R44:S44"/>
    <mergeCell ref="T44:U44"/>
    <mergeCell ref="D45:E45"/>
    <mergeCell ref="F45:G45"/>
    <mergeCell ref="H45:I45"/>
    <mergeCell ref="J45:K45"/>
    <mergeCell ref="L45:M45"/>
    <mergeCell ref="N45:O45"/>
    <mergeCell ref="P45:Q45"/>
    <mergeCell ref="R45:S45"/>
    <mergeCell ref="P43:Q43"/>
    <mergeCell ref="R43:S43"/>
    <mergeCell ref="T43:U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T41:U41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R40:S40"/>
    <mergeCell ref="T40:U40"/>
    <mergeCell ref="D41:E41"/>
    <mergeCell ref="F41:G41"/>
    <mergeCell ref="H41:I41"/>
    <mergeCell ref="J41:K41"/>
    <mergeCell ref="L41:M41"/>
    <mergeCell ref="N41:O41"/>
    <mergeCell ref="P41:Q41"/>
    <mergeCell ref="R41:S41"/>
    <mergeCell ref="P39:Q39"/>
    <mergeCell ref="R39:S39"/>
    <mergeCell ref="T39:U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T37:U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R36:S36"/>
    <mergeCell ref="T36:U36"/>
    <mergeCell ref="D37:E37"/>
    <mergeCell ref="F37:G37"/>
    <mergeCell ref="H37:I37"/>
    <mergeCell ref="J37:K37"/>
    <mergeCell ref="L37:M37"/>
    <mergeCell ref="N37:O37"/>
    <mergeCell ref="P37:Q37"/>
    <mergeCell ref="R37:S37"/>
    <mergeCell ref="P35:Q35"/>
    <mergeCell ref="R35:S35"/>
    <mergeCell ref="T35:U35"/>
    <mergeCell ref="D36:E36"/>
    <mergeCell ref="F36:G36"/>
    <mergeCell ref="H36:I36"/>
    <mergeCell ref="J36:K36"/>
    <mergeCell ref="L36:M36"/>
    <mergeCell ref="N36:O36"/>
    <mergeCell ref="P36:Q36"/>
    <mergeCell ref="D35:E35"/>
    <mergeCell ref="F35:G35"/>
    <mergeCell ref="H35:I35"/>
    <mergeCell ref="J35:K35"/>
    <mergeCell ref="L35:M35"/>
    <mergeCell ref="N35:O35"/>
    <mergeCell ref="T33:U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R33:S33"/>
    <mergeCell ref="P31:Q31"/>
    <mergeCell ref="R31:S31"/>
    <mergeCell ref="T31:U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T29:U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R29:S29"/>
    <mergeCell ref="P27:Q27"/>
    <mergeCell ref="R27:S27"/>
    <mergeCell ref="T27:U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T25:U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P23:Q23"/>
    <mergeCell ref="R23:S23"/>
    <mergeCell ref="T23:U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T21:U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R21:S21"/>
    <mergeCell ref="P19:Q19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T17:U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R17:S17"/>
    <mergeCell ref="P15:Q15"/>
    <mergeCell ref="R15:S15"/>
    <mergeCell ref="T15:U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T13:U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R13:S13"/>
    <mergeCell ref="P11:Q11"/>
    <mergeCell ref="R11:S11"/>
    <mergeCell ref="T11:U11"/>
    <mergeCell ref="D12:E12"/>
    <mergeCell ref="F12:G12"/>
    <mergeCell ref="H12:I12"/>
    <mergeCell ref="J12:K12"/>
    <mergeCell ref="L12:M12"/>
    <mergeCell ref="N12:O12"/>
    <mergeCell ref="P12:Q12"/>
    <mergeCell ref="D11:E11"/>
    <mergeCell ref="F11:G11"/>
    <mergeCell ref="H11:I11"/>
    <mergeCell ref="J11:K11"/>
    <mergeCell ref="L11:M11"/>
    <mergeCell ref="N11:O11"/>
    <mergeCell ref="T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R8:S8"/>
    <mergeCell ref="T8:U8"/>
    <mergeCell ref="D9:E9"/>
    <mergeCell ref="F9:G9"/>
    <mergeCell ref="H9:I9"/>
    <mergeCell ref="J9:K9"/>
    <mergeCell ref="L9:M9"/>
    <mergeCell ref="N9:O9"/>
    <mergeCell ref="P9:Q9"/>
    <mergeCell ref="R9:S9"/>
    <mergeCell ref="P7:Q7"/>
    <mergeCell ref="R7:S7"/>
    <mergeCell ref="T7:U7"/>
    <mergeCell ref="D8:E8"/>
    <mergeCell ref="F8:G8"/>
    <mergeCell ref="H8:I8"/>
    <mergeCell ref="J8:K8"/>
    <mergeCell ref="L8:M8"/>
    <mergeCell ref="N8:O8"/>
    <mergeCell ref="P8:Q8"/>
    <mergeCell ref="R5:S6"/>
    <mergeCell ref="T5:U6"/>
    <mergeCell ref="V5:V6"/>
    <mergeCell ref="A7:B7"/>
    <mergeCell ref="D7:E7"/>
    <mergeCell ref="F7:G7"/>
    <mergeCell ref="H7:I7"/>
    <mergeCell ref="J7:K7"/>
    <mergeCell ref="L7:M7"/>
    <mergeCell ref="N7:O7"/>
    <mergeCell ref="A1:U1"/>
    <mergeCell ref="A5:B6"/>
    <mergeCell ref="C5:C6"/>
    <mergeCell ref="D5:E6"/>
    <mergeCell ref="F5:G6"/>
    <mergeCell ref="H5:I6"/>
    <mergeCell ref="J5:K6"/>
    <mergeCell ref="L5:M6"/>
    <mergeCell ref="N5:O6"/>
    <mergeCell ref="P5:Q6"/>
  </mergeCells>
  <phoneticPr fontId="2"/>
  <pageMargins left="0.51181102362204722" right="0.51181102362204722" top="0.74803149606299213" bottom="0.55118110236220474" header="0.51181102362204722" footer="0.31496062992125984"/>
  <pageSetup paperSize="9" scale="53" firstPageNumber="11" pageOrder="overThenDown" orientation="portrait" useFirstPageNumber="1" r:id="rId1"/>
  <rowBreaks count="3" manualBreakCount="3">
    <brk id="52" max="21" man="1"/>
    <brk id="98" max="21" man="1"/>
    <brk id="14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3</vt:i4>
      </vt:variant>
    </vt:vector>
  </HeadingPairs>
  <TitlesOfParts>
    <vt:vector size="29" baseType="lpstr">
      <vt:lpstr>3-1</vt:lpstr>
      <vt:lpstr>3-2</vt:lpstr>
      <vt:lpstr>3-3</vt:lpstr>
      <vt:lpstr>3-4</vt:lpstr>
      <vt:lpstr>3-5</vt:lpstr>
      <vt:lpstr>3-6</vt:lpstr>
      <vt:lpstr>3-7</vt:lpstr>
      <vt:lpstr>3-8.9</vt:lpstr>
      <vt:lpstr>3-10</vt:lpstr>
      <vt:lpstr>3-11</vt:lpstr>
      <vt:lpstr>3-12</vt:lpstr>
      <vt:lpstr>3-13.14</vt:lpstr>
      <vt:lpstr>3-15.16</vt:lpstr>
      <vt:lpstr>3-17</vt:lpstr>
      <vt:lpstr>3-18</vt:lpstr>
      <vt:lpstr>3-19</vt:lpstr>
      <vt:lpstr>3-20</vt:lpstr>
      <vt:lpstr>3-21</vt:lpstr>
      <vt:lpstr>3-22</vt:lpstr>
      <vt:lpstr>3-23</vt:lpstr>
      <vt:lpstr>3-24</vt:lpstr>
      <vt:lpstr>3-25</vt:lpstr>
      <vt:lpstr>3-26</vt:lpstr>
      <vt:lpstr>3-27</vt:lpstr>
      <vt:lpstr>3-28</vt:lpstr>
      <vt:lpstr>3-29</vt:lpstr>
      <vt:lpstr>'3-22'!Print_Area</vt:lpstr>
      <vt:lpstr>'3-23'!Print_Area</vt:lpstr>
      <vt:lpstr>'3-3'!Print_Area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門真市</cp:lastModifiedBy>
  <dcterms:created xsi:type="dcterms:W3CDTF">2023-05-15T01:11:51Z</dcterms:created>
  <dcterms:modified xsi:type="dcterms:W3CDTF">2023-07-13T06:38:47Z</dcterms:modified>
</cp:coreProperties>
</file>