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1.26\共有課\管財統計課\吉田\【02】統計書\HP\"/>
    </mc:Choice>
  </mc:AlternateContent>
  <bookViews>
    <workbookView xWindow="0" yWindow="0" windowWidth="28800" windowHeight="12315" firstSheet="13" activeTab="29"/>
  </bookViews>
  <sheets>
    <sheet name="７-1" sheetId="1" r:id="rId1"/>
    <sheet name="７-2" sheetId="2" r:id="rId2"/>
    <sheet name="７-3.4" sheetId="3" r:id="rId3"/>
    <sheet name="７-5" sheetId="4" r:id="rId4"/>
    <sheet name="７-6" sheetId="5" r:id="rId5"/>
    <sheet name="７-7" sheetId="6" r:id="rId6"/>
    <sheet name="７-8" sheetId="7" r:id="rId7"/>
    <sheet name="７-9" sheetId="8" r:id="rId8"/>
    <sheet name="７-10" sheetId="9" r:id="rId9"/>
    <sheet name="７-11" sheetId="10" r:id="rId10"/>
    <sheet name="７-12" sheetId="11" r:id="rId11"/>
    <sheet name="７-13" sheetId="12" r:id="rId12"/>
    <sheet name="8-1" sheetId="13" r:id="rId13"/>
    <sheet name="8-2" sheetId="14" r:id="rId14"/>
    <sheet name="8-3" sheetId="15" r:id="rId15"/>
    <sheet name="8-4" sheetId="31" r:id="rId16"/>
    <sheet name="8-5" sheetId="17" r:id="rId17"/>
    <sheet name="９-1" sheetId="18" r:id="rId18"/>
    <sheet name="９-2" sheetId="19" r:id="rId19"/>
    <sheet name="９-3" sheetId="20" r:id="rId20"/>
    <sheet name="9-４" sheetId="21" r:id="rId21"/>
    <sheet name="9-5、6" sheetId="22" r:id="rId22"/>
    <sheet name="9-7" sheetId="23" r:id="rId23"/>
    <sheet name="9-8.10" sheetId="32" r:id="rId24"/>
    <sheet name="9-9" sheetId="25" r:id="rId25"/>
    <sheet name="9-11" sheetId="26" r:id="rId26"/>
    <sheet name="9-12" sheetId="27" r:id="rId27"/>
    <sheet name="9-13" sheetId="28" r:id="rId28"/>
    <sheet name="9-14" sheetId="29" r:id="rId29"/>
    <sheet name="9-15.16" sheetId="33" r:id="rId30"/>
  </sheets>
  <externalReferences>
    <externalReference r:id="rId31"/>
    <externalReference r:id="rId32"/>
  </externalReferences>
  <definedNames>
    <definedName name="_xlnm.Print_Area" localSheetId="0">'７-1'!$A$1:$H$29</definedName>
    <definedName name="_xlnm.Print_Area" localSheetId="8">'７-10'!$A$1:$R$12</definedName>
    <definedName name="_xlnm.Print_Area" localSheetId="2">'７-3.4'!$A$1:$K$32</definedName>
    <definedName name="_xlnm.Print_Area" localSheetId="3">'７-5'!$A$1:$H$14</definedName>
    <definedName name="_xlnm.Print_Area" localSheetId="4">'７-6'!$A$1:$H$14</definedName>
    <definedName name="_xlnm.Print_Area" localSheetId="12">'8-1'!$A$1:$H$26</definedName>
    <definedName name="_xlnm.Print_Area" localSheetId="15">'8-4'!$A$1:$I$15</definedName>
    <definedName name="_xlnm.Print_Area" localSheetId="18">'９-2'!$A$1:$F$12</definedName>
    <definedName name="_xlnm.Print_Area" localSheetId="19">'９-3'!$A$1:$K$17</definedName>
    <definedName name="_xlnm.Print_Area" localSheetId="20">'9-４'!$A$1:$K$12</definedName>
    <definedName name="_xlnm.Print_Area" localSheetId="21">'9-5、6'!$A$1:$Q$30</definedName>
    <definedName name="_xlnm.Print_Area" localSheetId="23">'9-8.10'!$A$1:$M$14</definedName>
    <definedName name="_xlnm.Print_Area" localSheetId="24">'9-9'!$A$1:$K$23</definedName>
    <definedName name="あ">[1]共通ﾃｰﾌﾞﾙ!$B$10</definedName>
    <definedName name="括弧">#REF!</definedName>
    <definedName name="基準日">[2]共通ﾃｰﾌﾞﾙ!$B$5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33" l="1"/>
  <c r="B39" i="33"/>
  <c r="B38" i="33"/>
  <c r="B37" i="33"/>
  <c r="D32" i="33"/>
  <c r="C32" i="33"/>
  <c r="B10" i="31" l="1"/>
  <c r="M23" i="27" l="1"/>
  <c r="L23" i="27"/>
  <c r="M8" i="27"/>
  <c r="L8" i="27"/>
  <c r="M7" i="27"/>
  <c r="L7" i="27"/>
  <c r="M23" i="26"/>
  <c r="L23" i="26"/>
  <c r="M8" i="26"/>
  <c r="M7" i="26" s="1"/>
  <c r="L8" i="26"/>
  <c r="L7" i="26" s="1"/>
  <c r="F19" i="25"/>
  <c r="F18" i="25"/>
  <c r="F17" i="25"/>
  <c r="F16" i="25"/>
  <c r="F15" i="25"/>
  <c r="F14" i="25"/>
  <c r="F13" i="25"/>
  <c r="F12" i="25"/>
  <c r="F11" i="25"/>
  <c r="F10" i="25"/>
  <c r="F9" i="25"/>
  <c r="F8" i="25"/>
  <c r="K6" i="21"/>
  <c r="J6" i="21"/>
  <c r="E12" i="20"/>
  <c r="K20" i="18"/>
  <c r="J20" i="18"/>
  <c r="J14" i="18" s="1"/>
  <c r="I20" i="18"/>
  <c r="H20" i="18"/>
  <c r="G20" i="18"/>
  <c r="F20" i="18"/>
  <c r="F14" i="18" s="1"/>
  <c r="E20" i="18"/>
  <c r="D20" i="18"/>
  <c r="C20" i="18"/>
  <c r="K17" i="18"/>
  <c r="J17" i="18"/>
  <c r="I17" i="18"/>
  <c r="H17" i="18"/>
  <c r="G17" i="18"/>
  <c r="G14" i="18" s="1"/>
  <c r="F17" i="18"/>
  <c r="E17" i="18"/>
  <c r="D17" i="18"/>
  <c r="C17" i="18"/>
  <c r="C14" i="18" s="1"/>
  <c r="K14" i="18"/>
  <c r="I14" i="18"/>
  <c r="H14" i="18"/>
  <c r="E14" i="18"/>
  <c r="D14" i="18"/>
  <c r="F7" i="25" l="1"/>
  <c r="B13" i="15" l="1"/>
  <c r="F6" i="17"/>
  <c r="B11" i="14"/>
  <c r="E21" i="12" l="1"/>
  <c r="B21" i="12"/>
  <c r="E11" i="12"/>
  <c r="B11" i="12" s="1"/>
  <c r="G20" i="11"/>
  <c r="B20" i="11"/>
  <c r="J10" i="11"/>
  <c r="C10" i="11"/>
  <c r="B10" i="11"/>
  <c r="B18" i="7"/>
  <c r="F10" i="7"/>
  <c r="B10" i="7"/>
  <c r="C17" i="5"/>
  <c r="C16" i="5"/>
  <c r="F10" i="5"/>
  <c r="C10" i="5"/>
  <c r="C20" i="4"/>
  <c r="C19" i="4"/>
  <c r="C18" i="4"/>
  <c r="F11" i="4"/>
  <c r="C21" i="4" s="1"/>
  <c r="C11" i="4"/>
  <c r="L29" i="3"/>
  <c r="L28" i="3"/>
  <c r="L11" i="3"/>
  <c r="L10" i="3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</calcChain>
</file>

<file path=xl/sharedStrings.xml><?xml version="1.0" encoding="utf-8"?>
<sst xmlns="http://schemas.openxmlformats.org/spreadsheetml/2006/main" count="1214" uniqueCount="582">
  <si>
    <t>7-1.主要路線別交通量</t>
    <rPh sb="4" eb="6">
      <t>シュヨウ</t>
    </rPh>
    <rPh sb="6" eb="8">
      <t>ロセン</t>
    </rPh>
    <rPh sb="8" eb="9">
      <t>ベツ</t>
    </rPh>
    <rPh sb="9" eb="11">
      <t>コウツウ</t>
    </rPh>
    <rPh sb="11" eb="12">
      <t>リョウ</t>
    </rPh>
    <phoneticPr fontId="4"/>
  </si>
  <si>
    <t>本表の数値は「平成27年度道路交通センサス」の値である。</t>
    <rPh sb="0" eb="1">
      <t>ホン</t>
    </rPh>
    <rPh sb="1" eb="2">
      <t>ヒョウ</t>
    </rPh>
    <rPh sb="3" eb="5">
      <t>スウチ</t>
    </rPh>
    <rPh sb="13" eb="15">
      <t>ドウロ</t>
    </rPh>
    <rPh sb="15" eb="17">
      <t>コウツウ</t>
    </rPh>
    <rPh sb="23" eb="24">
      <t>アタイ</t>
    </rPh>
    <phoneticPr fontId="4"/>
  </si>
  <si>
    <t>　</t>
    <phoneticPr fontId="4"/>
  </si>
  <si>
    <t>路　　線　　名</t>
    <rPh sb="0" eb="1">
      <t>ロ</t>
    </rPh>
    <rPh sb="3" eb="4">
      <t>セン</t>
    </rPh>
    <rPh sb="6" eb="7">
      <t>ナ</t>
    </rPh>
    <phoneticPr fontId="4"/>
  </si>
  <si>
    <t>観測地</t>
    <rPh sb="0" eb="1">
      <t>カン</t>
    </rPh>
    <rPh sb="1" eb="2">
      <t>ソク</t>
    </rPh>
    <rPh sb="2" eb="3">
      <t>チ</t>
    </rPh>
    <phoneticPr fontId="4"/>
  </si>
  <si>
    <t>昼間12時間交通量</t>
    <rPh sb="0" eb="2">
      <t>ヒルマ</t>
    </rPh>
    <rPh sb="4" eb="6">
      <t>ジカン</t>
    </rPh>
    <rPh sb="6" eb="8">
      <t>コウツウ</t>
    </rPh>
    <rPh sb="8" eb="9">
      <t>リョウ</t>
    </rPh>
    <phoneticPr fontId="4"/>
  </si>
  <si>
    <t>24時間自動車類交通量</t>
    <rPh sb="2" eb="4">
      <t>ジカン</t>
    </rPh>
    <rPh sb="4" eb="7">
      <t>ジドウシャ</t>
    </rPh>
    <rPh sb="7" eb="8">
      <t>ルイ</t>
    </rPh>
    <rPh sb="8" eb="10">
      <t>コウツウ</t>
    </rPh>
    <rPh sb="10" eb="11">
      <t>リョウ</t>
    </rPh>
    <phoneticPr fontId="4"/>
  </si>
  <si>
    <t>総　　数</t>
    <rPh sb="0" eb="1">
      <t>フサ</t>
    </rPh>
    <rPh sb="3" eb="4">
      <t>カズ</t>
    </rPh>
    <phoneticPr fontId="4"/>
  </si>
  <si>
    <t>小型車</t>
    <rPh sb="0" eb="3">
      <t>コガタシャ</t>
    </rPh>
    <phoneticPr fontId="4"/>
  </si>
  <si>
    <t>大型車</t>
    <rPh sb="0" eb="3">
      <t>オオガタシャ</t>
    </rPh>
    <phoneticPr fontId="4"/>
  </si>
  <si>
    <t>台</t>
    <rPh sb="0" eb="1">
      <t>ダイ</t>
    </rPh>
    <phoneticPr fontId="4"/>
  </si>
  <si>
    <t>国道1号</t>
    <rPh sb="0" eb="2">
      <t>コクドウ</t>
    </rPh>
    <rPh sb="3" eb="4">
      <t>ゴウ</t>
    </rPh>
    <phoneticPr fontId="6"/>
  </si>
  <si>
    <t>-</t>
    <phoneticPr fontId="6"/>
  </si>
  <si>
    <t>国道163号</t>
    <rPh sb="0" eb="2">
      <t>コクドウ</t>
    </rPh>
    <rPh sb="2" eb="6">
      <t>１６３ゴウ</t>
    </rPh>
    <phoneticPr fontId="4"/>
  </si>
  <si>
    <t>大阪中央環状線</t>
    <rPh sb="0" eb="2">
      <t>オオサカ</t>
    </rPh>
    <rPh sb="2" eb="4">
      <t>チュウオウ</t>
    </rPh>
    <rPh sb="4" eb="6">
      <t>カンジョウ</t>
    </rPh>
    <rPh sb="6" eb="7">
      <t>セン</t>
    </rPh>
    <phoneticPr fontId="4"/>
  </si>
  <si>
    <t>薭島　</t>
    <rPh sb="0" eb="2">
      <t>ヒエジマ</t>
    </rPh>
    <phoneticPr fontId="4"/>
  </si>
  <si>
    <t>〃</t>
    <phoneticPr fontId="4"/>
  </si>
  <si>
    <t>松生町</t>
    <rPh sb="0" eb="3">
      <t>マツオチョウ</t>
    </rPh>
    <phoneticPr fontId="4"/>
  </si>
  <si>
    <t>堂山町</t>
    <rPh sb="0" eb="3">
      <t>ドウヤマチョウ</t>
    </rPh>
    <phoneticPr fontId="4"/>
  </si>
  <si>
    <t>八尾枚方線</t>
    <rPh sb="0" eb="2">
      <t>ヤオ</t>
    </rPh>
    <rPh sb="2" eb="4">
      <t>ヒラカタ</t>
    </rPh>
    <rPh sb="4" eb="5">
      <t>セン</t>
    </rPh>
    <phoneticPr fontId="6"/>
  </si>
  <si>
    <t>島頭</t>
    <rPh sb="0" eb="1">
      <t>シマ</t>
    </rPh>
    <rPh sb="1" eb="2">
      <t>ガシラ</t>
    </rPh>
    <phoneticPr fontId="6"/>
  </si>
  <si>
    <t>守口門真線</t>
    <rPh sb="0" eb="2">
      <t>モリグチ</t>
    </rPh>
    <rPh sb="2" eb="4">
      <t>カドマ</t>
    </rPh>
    <rPh sb="4" eb="5">
      <t>セン</t>
    </rPh>
    <phoneticPr fontId="4"/>
  </si>
  <si>
    <t>松葉町</t>
    <rPh sb="0" eb="3">
      <t>マツバチョウ</t>
    </rPh>
    <phoneticPr fontId="4"/>
  </si>
  <si>
    <t>深野南寺方大阪線</t>
    <rPh sb="0" eb="2">
      <t>フカノ</t>
    </rPh>
    <rPh sb="2" eb="3">
      <t>ミナミ</t>
    </rPh>
    <rPh sb="3" eb="4">
      <t>テラ</t>
    </rPh>
    <rPh sb="4" eb="5">
      <t>カタ</t>
    </rPh>
    <rPh sb="5" eb="7">
      <t>オオサカ</t>
    </rPh>
    <rPh sb="7" eb="8">
      <t>セン</t>
    </rPh>
    <phoneticPr fontId="4"/>
  </si>
  <si>
    <t>桑才新町</t>
    <rPh sb="0" eb="2">
      <t>クワザイ</t>
    </rPh>
    <rPh sb="2" eb="4">
      <t>シンマチ</t>
    </rPh>
    <phoneticPr fontId="4"/>
  </si>
  <si>
    <t>平均旅行速度（混雑時）</t>
    <rPh sb="0" eb="2">
      <t>ヘイキン</t>
    </rPh>
    <rPh sb="2" eb="4">
      <t>リョコウ</t>
    </rPh>
    <rPh sb="4" eb="6">
      <t>ソクド</t>
    </rPh>
    <rPh sb="7" eb="9">
      <t>コンザツ</t>
    </rPh>
    <rPh sb="9" eb="10">
      <t>ジ</t>
    </rPh>
    <phoneticPr fontId="4"/>
  </si>
  <si>
    <t>平均旅行速度（昼間非混雑時）</t>
    <rPh sb="0" eb="2">
      <t>ヘイキン</t>
    </rPh>
    <rPh sb="2" eb="4">
      <t>リョコウ</t>
    </rPh>
    <rPh sb="4" eb="6">
      <t>ソクド</t>
    </rPh>
    <rPh sb="7" eb="9">
      <t>ヒルマ</t>
    </rPh>
    <rPh sb="9" eb="10">
      <t>ヒ</t>
    </rPh>
    <rPh sb="10" eb="12">
      <t>コンザツ</t>
    </rPh>
    <rPh sb="12" eb="13">
      <t>ジ</t>
    </rPh>
    <phoneticPr fontId="4"/>
  </si>
  <si>
    <t>昼間12時間
大型車混入率</t>
    <rPh sb="0" eb="2">
      <t>ヒルマ</t>
    </rPh>
    <rPh sb="4" eb="6">
      <t>ジカン</t>
    </rPh>
    <rPh sb="7" eb="10">
      <t>オオガタシャ</t>
    </rPh>
    <rPh sb="10" eb="12">
      <t>コンニュウ</t>
    </rPh>
    <rPh sb="12" eb="13">
      <t>リツ</t>
    </rPh>
    <phoneticPr fontId="4"/>
  </si>
  <si>
    <t>混雑度
(交通量/
交通容量)</t>
    <rPh sb="0" eb="2">
      <t>コンザツ</t>
    </rPh>
    <rPh sb="2" eb="3">
      <t>ド</t>
    </rPh>
    <rPh sb="5" eb="7">
      <t>コウツウ</t>
    </rPh>
    <rPh sb="7" eb="8">
      <t>リョウ</t>
    </rPh>
    <rPh sb="10" eb="12">
      <t>コウツウ</t>
    </rPh>
    <rPh sb="12" eb="14">
      <t>ヨウリョウ</t>
    </rPh>
    <phoneticPr fontId="4"/>
  </si>
  <si>
    <t>上り</t>
    <rPh sb="0" eb="1">
      <t>ノボ</t>
    </rPh>
    <phoneticPr fontId="4"/>
  </si>
  <si>
    <t>下り</t>
    <rPh sb="0" eb="1">
      <t>クダ</t>
    </rPh>
    <phoneticPr fontId="4"/>
  </si>
  <si>
    <t>km/h</t>
    <phoneticPr fontId="4"/>
  </si>
  <si>
    <t>％</t>
    <phoneticPr fontId="4"/>
  </si>
  <si>
    <t>　　備考：昼間12時間交通量は午前7時から午後7時までの12時間の交通量である。</t>
    <rPh sb="2" eb="4">
      <t>ビコウ</t>
    </rPh>
    <rPh sb="5" eb="7">
      <t>ヒルマ</t>
    </rPh>
    <rPh sb="9" eb="11">
      <t>ジカン</t>
    </rPh>
    <phoneticPr fontId="4"/>
  </si>
  <si>
    <t>　　資料：国土交通省道路局</t>
    <rPh sb="2" eb="4">
      <t>シリョウ</t>
    </rPh>
    <rPh sb="5" eb="7">
      <t>コクド</t>
    </rPh>
    <rPh sb="7" eb="10">
      <t>コウツウショウ</t>
    </rPh>
    <rPh sb="10" eb="12">
      <t>ドウロ</t>
    </rPh>
    <rPh sb="12" eb="13">
      <t>キョク</t>
    </rPh>
    <phoneticPr fontId="4"/>
  </si>
  <si>
    <t>7-2. 近畿自動車道および第二京阪道路</t>
    <rPh sb="5" eb="7">
      <t>キンキ</t>
    </rPh>
    <rPh sb="7" eb="10">
      <t>ジドウシャ</t>
    </rPh>
    <rPh sb="10" eb="11">
      <t>ドウ</t>
    </rPh>
    <rPh sb="14" eb="15">
      <t>ダイ</t>
    </rPh>
    <rPh sb="15" eb="16">
      <t>２</t>
    </rPh>
    <rPh sb="16" eb="18">
      <t>ケイハン</t>
    </rPh>
    <rPh sb="18" eb="20">
      <t>ドウロ</t>
    </rPh>
    <phoneticPr fontId="4"/>
  </si>
  <si>
    <t>　　門真インターチェンジ利用台数</t>
    <phoneticPr fontId="6"/>
  </si>
  <si>
    <t>年　　度</t>
    <rPh sb="0" eb="1">
      <t>トシ</t>
    </rPh>
    <rPh sb="3" eb="4">
      <t>タビ</t>
    </rPh>
    <phoneticPr fontId="4"/>
  </si>
  <si>
    <t>出入口合計</t>
    <rPh sb="0" eb="2">
      <t>デイリ</t>
    </rPh>
    <rPh sb="2" eb="3">
      <t>グチ</t>
    </rPh>
    <rPh sb="3" eb="5">
      <t>ゴウケイ</t>
    </rPh>
    <phoneticPr fontId="4"/>
  </si>
  <si>
    <t>近畿自動車道　
（天理　吹田線）</t>
    <phoneticPr fontId="6"/>
  </si>
  <si>
    <t>第二京阪道路</t>
    <rPh sb="0" eb="1">
      <t>ダイ</t>
    </rPh>
    <rPh sb="1" eb="2">
      <t>２</t>
    </rPh>
    <rPh sb="2" eb="4">
      <t>ケイハン</t>
    </rPh>
    <rPh sb="4" eb="6">
      <t>ドウロ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</si>
  <si>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</si>
  <si>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2">
      <t>レイワ</t>
    </rPh>
    <rPh sb="2" eb="4">
      <t>ガンネン</t>
    </rPh>
    <phoneticPr fontId="6"/>
  </si>
  <si>
    <t>令和２年</t>
    <rPh sb="0" eb="2">
      <t>レイワ</t>
    </rPh>
    <rPh sb="3" eb="4">
      <t>ネン</t>
    </rPh>
    <phoneticPr fontId="6"/>
  </si>
  <si>
    <t>令和３年</t>
    <rPh sb="0" eb="2">
      <t>レイワ</t>
    </rPh>
    <rPh sb="3" eb="4">
      <t>ネン</t>
    </rPh>
    <phoneticPr fontId="6"/>
  </si>
  <si>
    <t>　　資料：西日本高速道路(株)関西支社</t>
    <rPh sb="2" eb="4">
      <t>シリョウ</t>
    </rPh>
    <rPh sb="5" eb="6">
      <t>ニシ</t>
    </rPh>
    <rPh sb="6" eb="8">
      <t>ニホン</t>
    </rPh>
    <rPh sb="8" eb="10">
      <t>コウソク</t>
    </rPh>
    <rPh sb="10" eb="12">
      <t>ドウロ</t>
    </rPh>
    <rPh sb="13" eb="14">
      <t>カブ</t>
    </rPh>
    <rPh sb="15" eb="17">
      <t>カンサイ</t>
    </rPh>
    <rPh sb="17" eb="19">
      <t>シシャ</t>
    </rPh>
    <phoneticPr fontId="4"/>
  </si>
  <si>
    <t xml:space="preserve">7-3.京　阪　電　鉄　各　駅　の　乗　車　人　員 </t>
    <rPh sb="4" eb="5">
      <t>キョウ</t>
    </rPh>
    <rPh sb="6" eb="7">
      <t>サカ</t>
    </rPh>
    <rPh sb="8" eb="9">
      <t>デン</t>
    </rPh>
    <rPh sb="10" eb="11">
      <t>テツ</t>
    </rPh>
    <rPh sb="12" eb="13">
      <t>カク</t>
    </rPh>
    <rPh sb="14" eb="15">
      <t>エキ</t>
    </rPh>
    <rPh sb="18" eb="19">
      <t>ジョウ</t>
    </rPh>
    <rPh sb="20" eb="21">
      <t>クルマ</t>
    </rPh>
    <rPh sb="22" eb="23">
      <t>ヒト</t>
    </rPh>
    <rPh sb="24" eb="25">
      <t>イン</t>
    </rPh>
    <phoneticPr fontId="4"/>
  </si>
  <si>
    <t>（単位：人）</t>
    <rPh sb="1" eb="3">
      <t>タンイ</t>
    </rPh>
    <rPh sb="4" eb="5">
      <t>ニン</t>
    </rPh>
    <phoneticPr fontId="6"/>
  </si>
  <si>
    <t>調　　査　　日</t>
    <rPh sb="0" eb="1">
      <t>チョウ</t>
    </rPh>
    <rPh sb="3" eb="4">
      <t>ジャ</t>
    </rPh>
    <rPh sb="6" eb="7">
      <t>ヒ</t>
    </rPh>
    <phoneticPr fontId="4"/>
  </si>
  <si>
    <t>西三荘</t>
    <rPh sb="0" eb="1">
      <t>ニシ</t>
    </rPh>
    <rPh sb="1" eb="2">
      <t>３</t>
    </rPh>
    <rPh sb="2" eb="3">
      <t>ソウ</t>
    </rPh>
    <phoneticPr fontId="4"/>
  </si>
  <si>
    <t>門真市</t>
    <rPh sb="0" eb="1">
      <t>モン</t>
    </rPh>
    <rPh sb="1" eb="2">
      <t>マコト</t>
    </rPh>
    <rPh sb="2" eb="3">
      <t>シ</t>
    </rPh>
    <phoneticPr fontId="4"/>
  </si>
  <si>
    <t>古川橋</t>
    <rPh sb="0" eb="1">
      <t>イニシエ</t>
    </rPh>
    <rPh sb="1" eb="2">
      <t>カワ</t>
    </rPh>
    <rPh sb="2" eb="3">
      <t>バシ</t>
    </rPh>
    <phoneticPr fontId="4"/>
  </si>
  <si>
    <t>大和田</t>
    <rPh sb="0" eb="1">
      <t>ダイ</t>
    </rPh>
    <rPh sb="1" eb="2">
      <t>ワ</t>
    </rPh>
    <rPh sb="2" eb="3">
      <t>ダ</t>
    </rPh>
    <phoneticPr fontId="4"/>
  </si>
  <si>
    <t>萱島</t>
    <rPh sb="0" eb="1">
      <t>カヤ</t>
    </rPh>
    <rPh sb="1" eb="2">
      <t>シマ</t>
    </rPh>
    <phoneticPr fontId="4"/>
  </si>
  <si>
    <t>総　数</t>
    <rPh sb="0" eb="1">
      <t>フサ</t>
    </rPh>
    <rPh sb="2" eb="3">
      <t>カズ</t>
    </rPh>
    <phoneticPr fontId="4"/>
  </si>
  <si>
    <t>うち定期</t>
    <rPh sb="2" eb="3">
      <t>サダム</t>
    </rPh>
    <rPh sb="3" eb="4">
      <t>キ</t>
    </rPh>
    <phoneticPr fontId="4"/>
  </si>
  <si>
    <t>平成29年11月７日(火)</t>
    <rPh sb="0" eb="2">
      <t>ヘイセイ</t>
    </rPh>
    <rPh sb="11" eb="12">
      <t>カ</t>
    </rPh>
    <phoneticPr fontId="4"/>
  </si>
  <si>
    <t>平成30年11月６日(火)</t>
    <rPh sb="0" eb="2">
      <t>ヘイセイ</t>
    </rPh>
    <rPh sb="11" eb="12">
      <t>カ</t>
    </rPh>
    <phoneticPr fontId="5"/>
  </si>
  <si>
    <t>令和元年11月12日(火)</t>
    <rPh sb="0" eb="2">
      <t>レイワ</t>
    </rPh>
    <rPh sb="2" eb="3">
      <t>ガン</t>
    </rPh>
    <rPh sb="11" eb="12">
      <t>カ</t>
    </rPh>
    <phoneticPr fontId="5"/>
  </si>
  <si>
    <t>令和２年11月10日(火)</t>
    <rPh sb="0" eb="2">
      <t>レイワ</t>
    </rPh>
    <rPh sb="11" eb="12">
      <t>カ</t>
    </rPh>
    <phoneticPr fontId="5"/>
  </si>
  <si>
    <t>令和３年11月９日(火)</t>
    <rPh sb="0" eb="2">
      <t>レイワ</t>
    </rPh>
    <rPh sb="10" eb="11">
      <t>カ</t>
    </rPh>
    <phoneticPr fontId="5"/>
  </si>
  <si>
    <t>　　資料：京阪電気鉄道株式会社</t>
    <rPh sb="2" eb="4">
      <t>シリョウ</t>
    </rPh>
    <rPh sb="5" eb="7">
      <t>ケイハン</t>
    </rPh>
    <rPh sb="7" eb="9">
      <t>デンキ</t>
    </rPh>
    <rPh sb="9" eb="11">
      <t>テツドウ</t>
    </rPh>
    <rPh sb="11" eb="13">
      <t>カブシキ</t>
    </rPh>
    <rPh sb="13" eb="15">
      <t>カイシャ</t>
    </rPh>
    <phoneticPr fontId="4"/>
  </si>
  <si>
    <t xml:space="preserve">7-4.京　阪　電　鉄　各　駅　の　降　車　人　員 </t>
    <rPh sb="4" eb="5">
      <t>キョウ</t>
    </rPh>
    <rPh sb="6" eb="7">
      <t>サカ</t>
    </rPh>
    <rPh sb="8" eb="9">
      <t>デン</t>
    </rPh>
    <rPh sb="10" eb="11">
      <t>テツ</t>
    </rPh>
    <rPh sb="12" eb="13">
      <t>カク</t>
    </rPh>
    <rPh sb="14" eb="15">
      <t>エキ</t>
    </rPh>
    <rPh sb="18" eb="19">
      <t>オ</t>
    </rPh>
    <rPh sb="20" eb="21">
      <t>ジョウシャ</t>
    </rPh>
    <rPh sb="22" eb="23">
      <t>ヒト</t>
    </rPh>
    <rPh sb="24" eb="25">
      <t>イン</t>
    </rPh>
    <phoneticPr fontId="4"/>
  </si>
  <si>
    <t>7-5.大阪モノレール門真市駅の乗降車人員</t>
    <rPh sb="4" eb="6">
      <t>オオサカ</t>
    </rPh>
    <rPh sb="11" eb="15">
      <t>カドマシエキ</t>
    </rPh>
    <rPh sb="16" eb="18">
      <t>ジョウコウ</t>
    </rPh>
    <rPh sb="18" eb="19">
      <t>シャ</t>
    </rPh>
    <rPh sb="19" eb="21">
      <t>ジンイン</t>
    </rPh>
    <phoneticPr fontId="4"/>
  </si>
  <si>
    <t>本表は、各年における乗降車人員の総数を集計したものである。</t>
    <rPh sb="0" eb="1">
      <t>ホン</t>
    </rPh>
    <rPh sb="1" eb="2">
      <t>ヒョウ</t>
    </rPh>
    <rPh sb="4" eb="6">
      <t>カクネン</t>
    </rPh>
    <rPh sb="10" eb="12">
      <t>ジョウコウ</t>
    </rPh>
    <rPh sb="12" eb="13">
      <t>シャ</t>
    </rPh>
    <rPh sb="13" eb="15">
      <t>ジンイン</t>
    </rPh>
    <rPh sb="16" eb="18">
      <t>ソウスウ</t>
    </rPh>
    <rPh sb="19" eb="21">
      <t>シュウケイ</t>
    </rPh>
    <phoneticPr fontId="4"/>
  </si>
  <si>
    <t>（単位：人）</t>
    <phoneticPr fontId="6"/>
  </si>
  <si>
    <t>年　　　次</t>
    <rPh sb="0" eb="1">
      <t>ネン</t>
    </rPh>
    <rPh sb="4" eb="5">
      <t>ジ</t>
    </rPh>
    <phoneticPr fontId="4"/>
  </si>
  <si>
    <t>乗　　　車</t>
    <rPh sb="0" eb="1">
      <t>ジョウ</t>
    </rPh>
    <rPh sb="4" eb="5">
      <t>クルマ</t>
    </rPh>
    <phoneticPr fontId="4"/>
  </si>
  <si>
    <t>降　　　車</t>
    <rPh sb="0" eb="1">
      <t>タカシ</t>
    </rPh>
    <rPh sb="4" eb="5">
      <t>クルマ</t>
    </rPh>
    <phoneticPr fontId="4"/>
  </si>
  <si>
    <t>定　期</t>
    <rPh sb="0" eb="1">
      <t>サダム</t>
    </rPh>
    <rPh sb="2" eb="3">
      <t>キ</t>
    </rPh>
    <phoneticPr fontId="4"/>
  </si>
  <si>
    <t>定期外</t>
    <rPh sb="0" eb="2">
      <t>テイキ</t>
    </rPh>
    <rPh sb="2" eb="3">
      <t>ホカ</t>
    </rPh>
    <phoneticPr fontId="4"/>
  </si>
  <si>
    <t>　　資料：大阪モノレール株式会社</t>
    <rPh sb="2" eb="4">
      <t>シリョウ</t>
    </rPh>
    <rPh sb="5" eb="7">
      <t>オオサカ</t>
    </rPh>
    <rPh sb="12" eb="16">
      <t>カブシキガイシャ</t>
    </rPh>
    <phoneticPr fontId="5"/>
  </si>
  <si>
    <t>7-6.長堀鶴見緑地線門真南駅の乗降車人員</t>
    <rPh sb="4" eb="6">
      <t>ナガホリ</t>
    </rPh>
    <rPh sb="6" eb="11">
      <t>ツルミリョクチセン</t>
    </rPh>
    <rPh sb="11" eb="14">
      <t>カドマミナミ</t>
    </rPh>
    <rPh sb="14" eb="15">
      <t>エキ</t>
    </rPh>
    <rPh sb="16" eb="18">
      <t>ジョウコウ</t>
    </rPh>
    <rPh sb="18" eb="19">
      <t>シャ</t>
    </rPh>
    <rPh sb="19" eb="21">
      <t>ジンイン</t>
    </rPh>
    <phoneticPr fontId="4"/>
  </si>
  <si>
    <t>調　査　日</t>
    <rPh sb="0" eb="1">
      <t>チョウ</t>
    </rPh>
    <rPh sb="2" eb="3">
      <t>サ</t>
    </rPh>
    <rPh sb="4" eb="5">
      <t>ビ</t>
    </rPh>
    <phoneticPr fontId="4"/>
  </si>
  <si>
    <t>　　平成29年11月14日(火)</t>
    <rPh sb="2" eb="4">
      <t>ヘイセイ</t>
    </rPh>
    <rPh sb="14" eb="15">
      <t>ヒ</t>
    </rPh>
    <phoneticPr fontId="4"/>
  </si>
  <si>
    <t>　　平成30年11月13日(火)</t>
    <rPh sb="2" eb="4">
      <t>ヘイセイ</t>
    </rPh>
    <rPh sb="14" eb="15">
      <t>カ</t>
    </rPh>
    <phoneticPr fontId="5"/>
  </si>
  <si>
    <t>令和３年11月16日(火)</t>
    <rPh sb="0" eb="2">
      <t>レイワ</t>
    </rPh>
    <rPh sb="11" eb="12">
      <t>カ</t>
    </rPh>
    <phoneticPr fontId="5"/>
  </si>
  <si>
    <t>　　備考：平成30年4月1日の民営化以前は大阪市営地下鉄。</t>
    <rPh sb="2" eb="4">
      <t>ビコウ</t>
    </rPh>
    <rPh sb="5" eb="7">
      <t>ヘイセイ</t>
    </rPh>
    <rPh sb="9" eb="10">
      <t>ネン</t>
    </rPh>
    <rPh sb="11" eb="12">
      <t>ガツ</t>
    </rPh>
    <rPh sb="13" eb="14">
      <t>ニチ</t>
    </rPh>
    <rPh sb="15" eb="18">
      <t>ミンエイカ</t>
    </rPh>
    <rPh sb="18" eb="20">
      <t>イゼン</t>
    </rPh>
    <rPh sb="21" eb="25">
      <t>オオサカシエイ</t>
    </rPh>
    <rPh sb="25" eb="28">
      <t>チカテツ</t>
    </rPh>
    <phoneticPr fontId="6"/>
  </si>
  <si>
    <t>　　資料：大阪市高速電気軌道株式会社（Osaka Metro）</t>
    <rPh sb="2" eb="4">
      <t>シリョウ</t>
    </rPh>
    <rPh sb="5" eb="8">
      <t>オオサカシ</t>
    </rPh>
    <rPh sb="8" eb="10">
      <t>コウソク</t>
    </rPh>
    <rPh sb="10" eb="12">
      <t>デンキ</t>
    </rPh>
    <rPh sb="12" eb="14">
      <t>キドウ</t>
    </rPh>
    <rPh sb="14" eb="18">
      <t>カブシキガイシャ</t>
    </rPh>
    <phoneticPr fontId="4"/>
  </si>
  <si>
    <t>7-7.市内郵便施設状況</t>
    <rPh sb="4" eb="6">
      <t>シナイ</t>
    </rPh>
    <rPh sb="6" eb="8">
      <t>ユウビン</t>
    </rPh>
    <rPh sb="8" eb="10">
      <t>シセツ</t>
    </rPh>
    <rPh sb="10" eb="12">
      <t>ジョウキョウ</t>
    </rPh>
    <phoneticPr fontId="4"/>
  </si>
  <si>
    <t>本表は、各年度末現在の数値である。</t>
    <rPh sb="0" eb="1">
      <t>ホン</t>
    </rPh>
    <rPh sb="1" eb="2">
      <t>ヒョウ</t>
    </rPh>
    <rPh sb="4" eb="5">
      <t>カク</t>
    </rPh>
    <rPh sb="5" eb="8">
      <t>ネンドマツ</t>
    </rPh>
    <rPh sb="8" eb="10">
      <t>ゲンザイ</t>
    </rPh>
    <rPh sb="11" eb="13">
      <t>スウチ</t>
    </rPh>
    <phoneticPr fontId="4"/>
  </si>
  <si>
    <t>郵便局</t>
    <rPh sb="0" eb="3">
      <t>ユウビンキョク</t>
    </rPh>
    <phoneticPr fontId="4"/>
  </si>
  <si>
    <t>切手販売所</t>
    <rPh sb="0" eb="2">
      <t>キッテ</t>
    </rPh>
    <rPh sb="2" eb="5">
      <t>ハンバイショ</t>
    </rPh>
    <phoneticPr fontId="4"/>
  </si>
  <si>
    <t>ポ　ス　ト</t>
    <phoneticPr fontId="4"/>
  </si>
  <si>
    <t>平成30年度</t>
    <rPh sb="0" eb="2">
      <t>ヘイセイ</t>
    </rPh>
    <rPh sb="4" eb="6">
      <t>ネンド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</si>
  <si>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</si>
  <si>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令和２年度</t>
    <rPh sb="0" eb="2">
      <t>レイワ</t>
    </rPh>
    <rPh sb="3" eb="5">
      <t>ネンド</t>
    </rPh>
    <phoneticPr fontId="6"/>
  </si>
  <si>
    <t>令和３年度</t>
    <rPh sb="0" eb="2">
      <t>レイワ</t>
    </rPh>
    <rPh sb="3" eb="5">
      <t>ネンド</t>
    </rPh>
    <phoneticPr fontId="6"/>
  </si>
  <si>
    <t>　　資料：日本郵便株式会社近畿支社</t>
    <rPh sb="2" eb="4">
      <t>シリョウ</t>
    </rPh>
    <rPh sb="5" eb="7">
      <t>ニホン</t>
    </rPh>
    <rPh sb="7" eb="9">
      <t>ユウビン</t>
    </rPh>
    <rPh sb="9" eb="13">
      <t>カブシキガイシャ</t>
    </rPh>
    <rPh sb="13" eb="15">
      <t>キンキ</t>
    </rPh>
    <rPh sb="15" eb="17">
      <t>シシャ</t>
    </rPh>
    <phoneticPr fontId="4"/>
  </si>
  <si>
    <t>7-8.電 話 加 入 状 況</t>
    <rPh sb="4" eb="5">
      <t>デン</t>
    </rPh>
    <rPh sb="6" eb="7">
      <t>ハナシ</t>
    </rPh>
    <rPh sb="8" eb="9">
      <t>クワ</t>
    </rPh>
    <rPh sb="10" eb="11">
      <t>イ</t>
    </rPh>
    <rPh sb="12" eb="13">
      <t>ジョウ</t>
    </rPh>
    <rPh sb="14" eb="15">
      <t>イワン</t>
    </rPh>
    <phoneticPr fontId="4"/>
  </si>
  <si>
    <t>本表は、各年度末現在の数値である。</t>
    <rPh sb="0" eb="1">
      <t>ホン</t>
    </rPh>
    <rPh sb="1" eb="2">
      <t>ヒョウ</t>
    </rPh>
    <rPh sb="4" eb="8">
      <t>カクネンドマツ</t>
    </rPh>
    <rPh sb="8" eb="10">
      <t>ゲンザイ</t>
    </rPh>
    <rPh sb="11" eb="13">
      <t>スウチ</t>
    </rPh>
    <phoneticPr fontId="4"/>
  </si>
  <si>
    <t>年　度</t>
    <rPh sb="0" eb="1">
      <t>トシ</t>
    </rPh>
    <rPh sb="2" eb="3">
      <t>タビ</t>
    </rPh>
    <phoneticPr fontId="4"/>
  </si>
  <si>
    <t>加　　入　　電　　話　（加入）</t>
    <rPh sb="0" eb="1">
      <t>クワ</t>
    </rPh>
    <rPh sb="3" eb="4">
      <t>イ</t>
    </rPh>
    <rPh sb="6" eb="7">
      <t>デン</t>
    </rPh>
    <rPh sb="9" eb="10">
      <t>ワ</t>
    </rPh>
    <rPh sb="12" eb="14">
      <t>カニュウ</t>
    </rPh>
    <phoneticPr fontId="4"/>
  </si>
  <si>
    <t>INSﾈｯﾄ64･INSﾈｯﾄ64ﾗｲﾄ（回線）</t>
    <rPh sb="21" eb="23">
      <t>カイセン</t>
    </rPh>
    <phoneticPr fontId="4"/>
  </si>
  <si>
    <t>INSﾈｯﾄ1500(回線)</t>
    <rPh sb="11" eb="13">
      <t>カイセン</t>
    </rPh>
    <phoneticPr fontId="4"/>
  </si>
  <si>
    <t>総数</t>
    <rPh sb="0" eb="2">
      <t>ソウスウ</t>
    </rPh>
    <phoneticPr fontId="4"/>
  </si>
  <si>
    <t>事務用</t>
    <rPh sb="0" eb="3">
      <t>ジムヨウ</t>
    </rPh>
    <phoneticPr fontId="4"/>
  </si>
  <si>
    <t>住宅用</t>
    <rPh sb="0" eb="3">
      <t>ジュウタクヨウ</t>
    </rPh>
    <phoneticPr fontId="4"/>
  </si>
  <si>
    <t>ビル電話</t>
    <rPh sb="2" eb="4">
      <t>デンワ</t>
    </rPh>
    <phoneticPr fontId="4"/>
  </si>
  <si>
    <t>-</t>
  </si>
  <si>
    <t>令和３年度</t>
    <rPh sb="0" eb="2">
      <t>レイワ</t>
    </rPh>
    <rPh sb="3" eb="4">
      <t>ネン</t>
    </rPh>
    <rPh sb="4" eb="5">
      <t>ド</t>
    </rPh>
    <phoneticPr fontId="6"/>
  </si>
  <si>
    <t>公　　衆　　電　　話（個）</t>
    <rPh sb="0" eb="1">
      <t>オオヤケ</t>
    </rPh>
    <rPh sb="3" eb="4">
      <t>シュウ</t>
    </rPh>
    <rPh sb="6" eb="7">
      <t>デン</t>
    </rPh>
    <rPh sb="9" eb="10">
      <t>ハナシ</t>
    </rPh>
    <rPh sb="11" eb="12">
      <t>コ</t>
    </rPh>
    <phoneticPr fontId="4"/>
  </si>
  <si>
    <t>ﾌﾟｯｼｭ回線(回線)</t>
    <rPh sb="5" eb="7">
      <t>カイセン</t>
    </rPh>
    <rPh sb="8" eb="10">
      <t>カイセン</t>
    </rPh>
    <phoneticPr fontId="4"/>
  </si>
  <si>
    <t>ｷｬｯﾁﾎﾝ(回線)</t>
    <rPh sb="7" eb="9">
      <t>カイセン</t>
    </rPh>
    <phoneticPr fontId="4"/>
  </si>
  <si>
    <t>アナログ</t>
    <phoneticPr fontId="4"/>
  </si>
  <si>
    <t>デジタル</t>
    <phoneticPr fontId="4"/>
  </si>
  <si>
    <t>　　資料：ＮＴＴ西日本関西事業本部</t>
    <rPh sb="2" eb="4">
      <t>シリョウ</t>
    </rPh>
    <rPh sb="11" eb="13">
      <t>カンサイ</t>
    </rPh>
    <rPh sb="13" eb="15">
      <t>ジギョウ</t>
    </rPh>
    <rPh sb="15" eb="17">
      <t>ホンブ</t>
    </rPh>
    <phoneticPr fontId="4"/>
  </si>
  <si>
    <t>7-9.近　鉄　バ　ス　市　内　主　要　  停　留　所　の　乗　降　人　員</t>
    <rPh sb="4" eb="5">
      <t>コン</t>
    </rPh>
    <rPh sb="6" eb="7">
      <t>テツ</t>
    </rPh>
    <rPh sb="12" eb="13">
      <t>シ</t>
    </rPh>
    <rPh sb="14" eb="15">
      <t>ナイ</t>
    </rPh>
    <rPh sb="16" eb="17">
      <t>シュ</t>
    </rPh>
    <rPh sb="18" eb="19">
      <t>ヨウ</t>
    </rPh>
    <rPh sb="22" eb="23">
      <t>テイ</t>
    </rPh>
    <rPh sb="24" eb="25">
      <t>ドメ</t>
    </rPh>
    <rPh sb="26" eb="27">
      <t>ショ</t>
    </rPh>
    <rPh sb="30" eb="31">
      <t>ジョウ</t>
    </rPh>
    <rPh sb="32" eb="33">
      <t>タカシ</t>
    </rPh>
    <rPh sb="34" eb="35">
      <t>ヒト</t>
    </rPh>
    <rPh sb="36" eb="37">
      <t>イン</t>
    </rPh>
    <phoneticPr fontId="4"/>
  </si>
  <si>
    <t>　　本表は、調査期間における平均（1日あたり）の数値である。</t>
    <rPh sb="2" eb="3">
      <t>ホン</t>
    </rPh>
    <rPh sb="3" eb="4">
      <t>ヒョウ</t>
    </rPh>
    <rPh sb="6" eb="8">
      <t>チョウサ</t>
    </rPh>
    <rPh sb="8" eb="10">
      <t>キカン</t>
    </rPh>
    <rPh sb="14" eb="16">
      <t>ヘイキン</t>
    </rPh>
    <rPh sb="18" eb="19">
      <t>ニチ</t>
    </rPh>
    <rPh sb="24" eb="26">
      <t>スウチ</t>
    </rPh>
    <phoneticPr fontId="4"/>
  </si>
  <si>
    <t>調　査　期　間</t>
    <rPh sb="0" eb="1">
      <t>チョウ</t>
    </rPh>
    <rPh sb="2" eb="3">
      <t>ジャ</t>
    </rPh>
    <rPh sb="4" eb="5">
      <t>キ</t>
    </rPh>
    <rPh sb="6" eb="7">
      <t>アイダ</t>
    </rPh>
    <phoneticPr fontId="4"/>
  </si>
  <si>
    <t>萱　　島</t>
    <rPh sb="0" eb="1">
      <t>カヤ</t>
    </rPh>
    <rPh sb="3" eb="4">
      <t>シマ</t>
    </rPh>
    <phoneticPr fontId="4"/>
  </si>
  <si>
    <t>萱　島　南</t>
    <rPh sb="0" eb="1">
      <t>カヤ</t>
    </rPh>
    <rPh sb="2" eb="3">
      <t>シマ</t>
    </rPh>
    <rPh sb="4" eb="5">
      <t>ミナミ</t>
    </rPh>
    <phoneticPr fontId="4"/>
  </si>
  <si>
    <t>上　馬　伏</t>
    <rPh sb="0" eb="1">
      <t>カミ</t>
    </rPh>
    <rPh sb="2" eb="3">
      <t>ウマ</t>
    </rPh>
    <rPh sb="4" eb="5">
      <t>フ</t>
    </rPh>
    <phoneticPr fontId="4"/>
  </si>
  <si>
    <t>巣　　本</t>
    <rPh sb="0" eb="1">
      <t>ス</t>
    </rPh>
    <rPh sb="3" eb="4">
      <t>ホン</t>
    </rPh>
    <phoneticPr fontId="4"/>
  </si>
  <si>
    <t>四宮住宅前</t>
    <rPh sb="0" eb="2">
      <t>シノミヤ</t>
    </rPh>
    <rPh sb="2" eb="4">
      <t>ジュウタク</t>
    </rPh>
    <rPh sb="4" eb="5">
      <t>マエ</t>
    </rPh>
    <phoneticPr fontId="4"/>
  </si>
  <si>
    <t>岸　和　田</t>
    <rPh sb="0" eb="1">
      <t>キシ</t>
    </rPh>
    <rPh sb="2" eb="3">
      <t>ワ</t>
    </rPh>
    <rPh sb="4" eb="5">
      <t>ダ</t>
    </rPh>
    <phoneticPr fontId="4"/>
  </si>
  <si>
    <t>下　馬　伏</t>
    <rPh sb="0" eb="1">
      <t>シタ</t>
    </rPh>
    <rPh sb="2" eb="3">
      <t>ウマ</t>
    </rPh>
    <rPh sb="4" eb="5">
      <t>フ</t>
    </rPh>
    <phoneticPr fontId="4"/>
  </si>
  <si>
    <t>江　　端</t>
    <rPh sb="0" eb="1">
      <t>エ</t>
    </rPh>
    <rPh sb="3" eb="4">
      <t>ハシ</t>
    </rPh>
    <phoneticPr fontId="4"/>
  </si>
  <si>
    <t>御　領　東</t>
    <rPh sb="0" eb="1">
      <t>ゴリョウ</t>
    </rPh>
    <rPh sb="2" eb="3">
      <t>リョウ</t>
    </rPh>
    <rPh sb="4" eb="5">
      <t>ヒガシ</t>
    </rPh>
    <phoneticPr fontId="4"/>
  </si>
  <si>
    <t>年度</t>
    <rPh sb="0" eb="1">
      <t>ネン</t>
    </rPh>
    <rPh sb="1" eb="2">
      <t>ド</t>
    </rPh>
    <phoneticPr fontId="6"/>
  </si>
  <si>
    <t>乗　車</t>
    <rPh sb="0" eb="1">
      <t>ジョウ</t>
    </rPh>
    <rPh sb="2" eb="3">
      <t>クルマ</t>
    </rPh>
    <phoneticPr fontId="4"/>
  </si>
  <si>
    <t>降　車</t>
    <rPh sb="0" eb="1">
      <t>ゴウ</t>
    </rPh>
    <rPh sb="2" eb="3">
      <t>クルマ</t>
    </rPh>
    <phoneticPr fontId="4"/>
  </si>
  <si>
    <t>平成29年９月４日～９月８日</t>
    <rPh sb="0" eb="2">
      <t>ヘイセイ</t>
    </rPh>
    <rPh sb="4" eb="5">
      <t>ネン</t>
    </rPh>
    <rPh sb="6" eb="7">
      <t>ガツ</t>
    </rPh>
    <rPh sb="8" eb="9">
      <t>ニチ</t>
    </rPh>
    <rPh sb="11" eb="12">
      <t>ガツ</t>
    </rPh>
    <rPh sb="13" eb="14">
      <t>ニチ</t>
    </rPh>
    <phoneticPr fontId="4"/>
  </si>
  <si>
    <t>平成30年９月10日～９月14日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5"/>
  </si>
  <si>
    <t>令和元年９月９日～９月13日</t>
    <rPh sb="0" eb="2">
      <t>レイワ</t>
    </rPh>
    <rPh sb="2" eb="4">
      <t>ガンネン</t>
    </rPh>
    <rPh sb="5" eb="6">
      <t>ガツ</t>
    </rPh>
    <rPh sb="7" eb="8">
      <t>ニチ</t>
    </rPh>
    <rPh sb="10" eb="11">
      <t>ガツ</t>
    </rPh>
    <rPh sb="13" eb="14">
      <t>ニチ</t>
    </rPh>
    <phoneticPr fontId="5"/>
  </si>
  <si>
    <t>元</t>
    <rPh sb="0" eb="1">
      <t>ガン</t>
    </rPh>
    <phoneticPr fontId="6"/>
  </si>
  <si>
    <t>令和２年９月７日～９月11日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phoneticPr fontId="5"/>
  </si>
  <si>
    <t>令和３年９月６日～９月10日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phoneticPr fontId="5"/>
  </si>
  <si>
    <t>　資料：近鉄バス株式会社</t>
    <rPh sb="1" eb="3">
      <t>シリョウ</t>
    </rPh>
    <rPh sb="4" eb="5">
      <t>キンキ</t>
    </rPh>
    <rPh sb="5" eb="6">
      <t>テツ</t>
    </rPh>
    <rPh sb="8" eb="10">
      <t>カブシキ</t>
    </rPh>
    <rPh sb="10" eb="12">
      <t>カイシャ</t>
    </rPh>
    <phoneticPr fontId="4"/>
  </si>
  <si>
    <t>7-10.京　阪　バ　ス　市　内　主　要　  停　留　所　の　乗　降　人　員</t>
    <rPh sb="5" eb="6">
      <t>キョウ</t>
    </rPh>
    <rPh sb="7" eb="8">
      <t>サカ</t>
    </rPh>
    <rPh sb="13" eb="14">
      <t>シ</t>
    </rPh>
    <rPh sb="15" eb="16">
      <t>ナイ</t>
    </rPh>
    <rPh sb="17" eb="18">
      <t>シュ</t>
    </rPh>
    <rPh sb="19" eb="20">
      <t>ヨウ</t>
    </rPh>
    <rPh sb="23" eb="24">
      <t>テイ</t>
    </rPh>
    <rPh sb="25" eb="26">
      <t>ドメ</t>
    </rPh>
    <rPh sb="27" eb="28">
      <t>ショ</t>
    </rPh>
    <rPh sb="31" eb="32">
      <t>ジョウ</t>
    </rPh>
    <rPh sb="33" eb="34">
      <t>タカシ</t>
    </rPh>
    <rPh sb="35" eb="36">
      <t>ヒト</t>
    </rPh>
    <rPh sb="37" eb="38">
      <t>イン</t>
    </rPh>
    <phoneticPr fontId="4"/>
  </si>
  <si>
    <t>本表は、調査期間（4月から翌3月）における平均（1日あたり）の数値である。　　　　　　</t>
    <rPh sb="0" eb="1">
      <t>ホン</t>
    </rPh>
    <rPh sb="1" eb="2">
      <t>ヒョウ</t>
    </rPh>
    <rPh sb="4" eb="6">
      <t>チョウサ</t>
    </rPh>
    <rPh sb="6" eb="8">
      <t>キカン</t>
    </rPh>
    <rPh sb="10" eb="11">
      <t>ガツ</t>
    </rPh>
    <rPh sb="13" eb="14">
      <t>ヨク</t>
    </rPh>
    <rPh sb="15" eb="16">
      <t>ガツ</t>
    </rPh>
    <rPh sb="21" eb="23">
      <t>ヘイキン</t>
    </rPh>
    <rPh sb="25" eb="26">
      <t>ニチ</t>
    </rPh>
    <rPh sb="31" eb="33">
      <t>スウチ</t>
    </rPh>
    <phoneticPr fontId="4"/>
  </si>
  <si>
    <t>京阪門真市駅</t>
    <rPh sb="0" eb="2">
      <t>ケイハン</t>
    </rPh>
    <rPh sb="2" eb="5">
      <t>カドマシ</t>
    </rPh>
    <rPh sb="5" eb="6">
      <t>エキ</t>
    </rPh>
    <phoneticPr fontId="4"/>
  </si>
  <si>
    <t>門真市役所</t>
    <rPh sb="0" eb="5">
      <t>カドマシヤクショ</t>
    </rPh>
    <phoneticPr fontId="4"/>
  </si>
  <si>
    <t>古川橋駅</t>
    <rPh sb="0" eb="2">
      <t>フルカワ</t>
    </rPh>
    <rPh sb="2" eb="3">
      <t>バシ</t>
    </rPh>
    <rPh sb="3" eb="4">
      <t>エキ</t>
    </rPh>
    <phoneticPr fontId="4"/>
  </si>
  <si>
    <r>
      <t xml:space="preserve">古川橋駅
</t>
    </r>
    <r>
      <rPr>
        <sz val="9"/>
        <rFont val="ＭＳ 明朝"/>
        <family val="1"/>
        <charset val="128"/>
      </rPr>
      <t>（南ターミナル）</t>
    </r>
    <rPh sb="0" eb="2">
      <t>フルカワ</t>
    </rPh>
    <rPh sb="2" eb="3">
      <t>バシ</t>
    </rPh>
    <rPh sb="3" eb="4">
      <t>エキ</t>
    </rPh>
    <rPh sb="6" eb="7">
      <t>ミナミ</t>
    </rPh>
    <phoneticPr fontId="4"/>
  </si>
  <si>
    <t>免許試験場</t>
    <rPh sb="0" eb="2">
      <t>メンキョ</t>
    </rPh>
    <rPh sb="2" eb="5">
      <t>シケンジョウ</t>
    </rPh>
    <phoneticPr fontId="4"/>
  </si>
  <si>
    <t>京阪大和田駅</t>
    <rPh sb="0" eb="2">
      <t>ケイハン</t>
    </rPh>
    <rPh sb="2" eb="5">
      <t>オオワダ</t>
    </rPh>
    <rPh sb="5" eb="6">
      <t>エキ</t>
    </rPh>
    <phoneticPr fontId="4"/>
  </si>
  <si>
    <t>門真団地</t>
    <rPh sb="0" eb="2">
      <t>カドマ</t>
    </rPh>
    <rPh sb="2" eb="4">
      <t>ダンチ</t>
    </rPh>
    <phoneticPr fontId="4"/>
  </si>
  <si>
    <t>地下鉄門真南</t>
    <rPh sb="0" eb="3">
      <t>チカテツ</t>
    </rPh>
    <rPh sb="3" eb="6">
      <t>カドマミナミ</t>
    </rPh>
    <phoneticPr fontId="4"/>
  </si>
  <si>
    <t>平成29年　　</t>
    <rPh sb="0" eb="2">
      <t>ヘイセイ</t>
    </rPh>
    <rPh sb="4" eb="5">
      <t>ネン</t>
    </rPh>
    <phoneticPr fontId="6"/>
  </si>
  <si>
    <t>平成30年　　</t>
    <rPh sb="0" eb="2">
      <t>ヘイセイ</t>
    </rPh>
    <rPh sb="4" eb="5">
      <t>ネン</t>
    </rPh>
    <phoneticPr fontId="6"/>
  </si>
  <si>
    <t>令和元年　　</t>
    <rPh sb="0" eb="2">
      <t>レイワ</t>
    </rPh>
    <rPh sb="2" eb="4">
      <t>ガンネン</t>
    </rPh>
    <phoneticPr fontId="6"/>
  </si>
  <si>
    <t>元</t>
    <rPh sb="0" eb="1">
      <t>モト</t>
    </rPh>
    <phoneticPr fontId="6"/>
  </si>
  <si>
    <t>令和２年　　</t>
    <rPh sb="0" eb="2">
      <t>レイワ</t>
    </rPh>
    <rPh sb="3" eb="4">
      <t>ネン</t>
    </rPh>
    <phoneticPr fontId="6"/>
  </si>
  <si>
    <t>令和３年　　</t>
    <rPh sb="0" eb="2">
      <t>レイワ</t>
    </rPh>
    <rPh sb="3" eb="4">
      <t>ネン</t>
    </rPh>
    <phoneticPr fontId="6"/>
  </si>
  <si>
    <t>　資料：京阪バス株式会社</t>
    <rPh sb="1" eb="3">
      <t>シリョウ</t>
    </rPh>
    <rPh sb="4" eb="6">
      <t>ケイハン</t>
    </rPh>
    <rPh sb="8" eb="10">
      <t>カブシキ</t>
    </rPh>
    <rPh sb="10" eb="12">
      <t>カイシャ</t>
    </rPh>
    <phoneticPr fontId="4"/>
  </si>
  <si>
    <t>7-11.コミュニティバス利用状況</t>
    <rPh sb="13" eb="15">
      <t>リヨウ</t>
    </rPh>
    <rPh sb="15" eb="17">
      <t>ジョウキョウ</t>
    </rPh>
    <phoneticPr fontId="6"/>
  </si>
  <si>
    <t>調　査　年　度</t>
    <rPh sb="0" eb="1">
      <t>チョウ</t>
    </rPh>
    <rPh sb="2" eb="3">
      <t>サ</t>
    </rPh>
    <rPh sb="4" eb="5">
      <t>ネン</t>
    </rPh>
    <rPh sb="6" eb="7">
      <t>ド</t>
    </rPh>
    <phoneticPr fontId="6"/>
  </si>
  <si>
    <t>運行路線全体乗車人数</t>
    <rPh sb="0" eb="2">
      <t>ウンコウ</t>
    </rPh>
    <rPh sb="2" eb="4">
      <t>ロセン</t>
    </rPh>
    <rPh sb="4" eb="6">
      <t>ゼンタイ</t>
    </rPh>
    <phoneticPr fontId="6"/>
  </si>
  <si>
    <t>一日平均</t>
    <rPh sb="0" eb="2">
      <t>イチニチ</t>
    </rPh>
    <rPh sb="2" eb="4">
      <t>ヘイキン</t>
    </rPh>
    <phoneticPr fontId="6"/>
  </si>
  <si>
    <t>年間総数</t>
    <rPh sb="0" eb="2">
      <t>ネンカン</t>
    </rPh>
    <rPh sb="2" eb="4">
      <t>ソウスウ</t>
    </rPh>
    <phoneticPr fontId="6"/>
  </si>
  <si>
    <t>平成29年度</t>
    <rPh sb="0" eb="2">
      <t>ヘイセイ</t>
    </rPh>
    <rPh sb="4" eb="5">
      <t>ネン</t>
    </rPh>
    <rPh sb="5" eb="6">
      <t>ド</t>
    </rPh>
    <phoneticPr fontId="6"/>
  </si>
  <si>
    <t>平成30年度</t>
    <rPh sb="0" eb="2">
      <t>ヘイセイ</t>
    </rPh>
    <rPh sb="4" eb="5">
      <t>ネン</t>
    </rPh>
    <rPh sb="5" eb="6">
      <t>ド</t>
    </rPh>
    <phoneticPr fontId="6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</si>
  <si>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6"/>
  </si>
  <si>
    <t>令和２年度</t>
    <rPh sb="0" eb="2">
      <t>レイワ</t>
    </rPh>
    <rPh sb="3" eb="4">
      <t>ネン</t>
    </rPh>
    <rPh sb="4" eb="5">
      <t>ド</t>
    </rPh>
    <phoneticPr fontId="6"/>
  </si>
  <si>
    <t>　資料：まちづくり部地域整備課</t>
    <rPh sb="1" eb="3">
      <t>シリョウ</t>
    </rPh>
    <rPh sb="9" eb="10">
      <t>ブ</t>
    </rPh>
    <rPh sb="10" eb="12">
      <t>チイキ</t>
    </rPh>
    <rPh sb="12" eb="14">
      <t>セイビ</t>
    </rPh>
    <rPh sb="14" eb="15">
      <t>カ</t>
    </rPh>
    <phoneticPr fontId="4"/>
  </si>
  <si>
    <t xml:space="preserve"> 7-12.自　動　車　の  種　類　別　登　録　台　数</t>
    <phoneticPr fontId="4"/>
  </si>
  <si>
    <t xml:space="preserve"> 本表は、各年度末現在の数値である。</t>
    <phoneticPr fontId="6"/>
  </si>
  <si>
    <t>年　　度</t>
  </si>
  <si>
    <t>総　数</t>
  </si>
  <si>
    <t>貨　　　　物　　　　車</t>
  </si>
  <si>
    <t>バ　　　　ス</t>
  </si>
  <si>
    <t>普　通　車</t>
  </si>
  <si>
    <t xml:space="preserve">   小 　型　車</t>
  </si>
  <si>
    <t>被けん引車</t>
  </si>
  <si>
    <t>自家用</t>
  </si>
  <si>
    <t>営業用</t>
  </si>
  <si>
    <t>乗　　　　用　　　　車</t>
  </si>
  <si>
    <t>特　種　・　特　殊　車</t>
    <phoneticPr fontId="6"/>
  </si>
  <si>
    <t>小　型　車</t>
  </si>
  <si>
    <t>普通・小型特種</t>
    <rPh sb="0" eb="2">
      <t>フツウ</t>
    </rPh>
    <rPh sb="3" eb="5">
      <t>コガタ</t>
    </rPh>
    <rPh sb="5" eb="7">
      <t>トクシュ</t>
    </rPh>
    <phoneticPr fontId="6"/>
  </si>
  <si>
    <t>大型特殊</t>
    <rPh sb="0" eb="2">
      <t>オオガタ</t>
    </rPh>
    <rPh sb="2" eb="4">
      <t>トクシュ</t>
    </rPh>
    <phoneticPr fontId="6"/>
  </si>
  <si>
    <t>　　資料：国土交通省近畿運輸局大阪運輸支局</t>
    <rPh sb="5" eb="7">
      <t>コクド</t>
    </rPh>
    <rPh sb="7" eb="10">
      <t>コウツウショウ</t>
    </rPh>
    <phoneticPr fontId="4"/>
  </si>
  <si>
    <t xml:space="preserve">7-13.軽　自　動　車　の　種　類　別　台　数　　  </t>
    <rPh sb="5" eb="6">
      <t>ケイ</t>
    </rPh>
    <rPh sb="7" eb="8">
      <t>ジ</t>
    </rPh>
    <rPh sb="9" eb="10">
      <t>ドウ</t>
    </rPh>
    <rPh sb="11" eb="12">
      <t>クルマ</t>
    </rPh>
    <rPh sb="15" eb="16">
      <t>タネ</t>
    </rPh>
    <rPh sb="17" eb="18">
      <t>タグイ</t>
    </rPh>
    <rPh sb="19" eb="20">
      <t>ベツ</t>
    </rPh>
    <rPh sb="21" eb="22">
      <t>ダイ</t>
    </rPh>
    <rPh sb="23" eb="24">
      <t>カズ</t>
    </rPh>
    <phoneticPr fontId="4"/>
  </si>
  <si>
    <t xml:space="preserve">本表は、各年4月1日現在の数値である。  </t>
    <phoneticPr fontId="6"/>
  </si>
  <si>
    <t>年　　次</t>
    <rPh sb="0" eb="1">
      <t>ネンド</t>
    </rPh>
    <rPh sb="3" eb="4">
      <t>ジ</t>
    </rPh>
    <phoneticPr fontId="4"/>
  </si>
  <si>
    <t>軽　　　　自　　　　動　　　　車</t>
    <rPh sb="0" eb="1">
      <t>ケイ</t>
    </rPh>
    <rPh sb="5" eb="6">
      <t>ジ</t>
    </rPh>
    <rPh sb="10" eb="11">
      <t>ドウ</t>
    </rPh>
    <rPh sb="15" eb="16">
      <t>クルマ</t>
    </rPh>
    <phoneticPr fontId="4"/>
  </si>
  <si>
    <t>二 輪 車</t>
    <rPh sb="0" eb="1">
      <t>ニ</t>
    </rPh>
    <rPh sb="2" eb="3">
      <t>ワ</t>
    </rPh>
    <rPh sb="4" eb="5">
      <t>クルマ</t>
    </rPh>
    <phoneticPr fontId="4"/>
  </si>
  <si>
    <t>三 輪 車</t>
    <phoneticPr fontId="4"/>
  </si>
  <si>
    <t>四　　輪　　車</t>
    <rPh sb="0" eb="1">
      <t>ヨン</t>
    </rPh>
    <rPh sb="3" eb="4">
      <t>ワ</t>
    </rPh>
    <rPh sb="6" eb="7">
      <t>シャ</t>
    </rPh>
    <phoneticPr fontId="4"/>
  </si>
  <si>
    <t>小型</t>
    <rPh sb="0" eb="2">
      <t>コガタ</t>
    </rPh>
    <phoneticPr fontId="4"/>
  </si>
  <si>
    <t>（125cc超</t>
    <rPh sb="6" eb="7">
      <t>コ</t>
    </rPh>
    <phoneticPr fontId="4"/>
  </si>
  <si>
    <t>乗 用 車</t>
    <rPh sb="0" eb="1">
      <t>ジョウ</t>
    </rPh>
    <rPh sb="2" eb="3">
      <t>ヨウ</t>
    </rPh>
    <rPh sb="4" eb="5">
      <t>クルマ</t>
    </rPh>
    <phoneticPr fontId="4"/>
  </si>
  <si>
    <t>貨 物 車</t>
    <rPh sb="0" eb="1">
      <t>カ</t>
    </rPh>
    <rPh sb="2" eb="3">
      <t>モノ</t>
    </rPh>
    <rPh sb="4" eb="5">
      <t>クルマ</t>
    </rPh>
    <phoneticPr fontId="4"/>
  </si>
  <si>
    <t>二輪車</t>
    <rPh sb="0" eb="3">
      <t>ニリンシャ</t>
    </rPh>
    <phoneticPr fontId="4"/>
  </si>
  <si>
    <t>250以下）</t>
    <rPh sb="3" eb="5">
      <t>イカ</t>
    </rPh>
    <phoneticPr fontId="4"/>
  </si>
  <si>
    <t>平成31年</t>
    <rPh sb="0" eb="2">
      <t>ヘイセイ</t>
    </rPh>
    <rPh sb="4" eb="5">
      <t>ネン</t>
    </rPh>
    <phoneticPr fontId="6"/>
  </si>
  <si>
    <t>令和４年</t>
    <rPh sb="0" eb="2">
      <t>レイワ</t>
    </rPh>
    <rPh sb="3" eb="4">
      <t>ネン</t>
    </rPh>
    <phoneticPr fontId="6"/>
  </si>
  <si>
    <t>小　型　特　殊　自　動　車</t>
    <rPh sb="0" eb="1">
      <t>ショウ</t>
    </rPh>
    <rPh sb="2" eb="3">
      <t>カタ</t>
    </rPh>
    <rPh sb="4" eb="5">
      <t>トク</t>
    </rPh>
    <rPh sb="6" eb="7">
      <t>コト</t>
    </rPh>
    <rPh sb="8" eb="9">
      <t>ジ</t>
    </rPh>
    <rPh sb="10" eb="11">
      <t>ドウ</t>
    </rPh>
    <rPh sb="12" eb="13">
      <t>クルマ</t>
    </rPh>
    <phoneticPr fontId="4"/>
  </si>
  <si>
    <t>原　　動　　機　　付　　自　　転　　車</t>
    <rPh sb="0" eb="1">
      <t>ハラ</t>
    </rPh>
    <rPh sb="3" eb="4">
      <t>ドウ</t>
    </rPh>
    <rPh sb="6" eb="7">
      <t>キ</t>
    </rPh>
    <rPh sb="9" eb="10">
      <t>ツ</t>
    </rPh>
    <rPh sb="12" eb="13">
      <t>ジ</t>
    </rPh>
    <rPh sb="15" eb="16">
      <t>テン</t>
    </rPh>
    <rPh sb="18" eb="19">
      <t>クルマ</t>
    </rPh>
    <phoneticPr fontId="4"/>
  </si>
  <si>
    <t>農 耕 用</t>
    <rPh sb="0" eb="1">
      <t>ノウ</t>
    </rPh>
    <rPh sb="2" eb="3">
      <t>コウ</t>
    </rPh>
    <rPh sb="4" eb="5">
      <t>ヨウ</t>
    </rPh>
    <phoneticPr fontId="4"/>
  </si>
  <si>
    <t>そ の 他</t>
    <rPh sb="4" eb="5">
      <t>ホカ</t>
    </rPh>
    <phoneticPr fontId="4"/>
  </si>
  <si>
    <r>
      <t xml:space="preserve">第　1　種
</t>
    </r>
    <r>
      <rPr>
        <sz val="9"/>
        <rFont val="ＭＳ 明朝"/>
        <family val="1"/>
        <charset val="128"/>
      </rPr>
      <t>（50cc以下）</t>
    </r>
    <rPh sb="0" eb="1">
      <t>ダイ</t>
    </rPh>
    <rPh sb="4" eb="5">
      <t>タネ</t>
    </rPh>
    <phoneticPr fontId="4"/>
  </si>
  <si>
    <t>第　　　2　　　種</t>
    <rPh sb="0" eb="1">
      <t>ダイ</t>
    </rPh>
    <rPh sb="8" eb="9">
      <t>タネ</t>
    </rPh>
    <phoneticPr fontId="4"/>
  </si>
  <si>
    <t>50超
90cc以下</t>
    <rPh sb="2" eb="3">
      <t>コ</t>
    </rPh>
    <rPh sb="8" eb="10">
      <t>イカ</t>
    </rPh>
    <phoneticPr fontId="4"/>
  </si>
  <si>
    <t>90超
125cc以下</t>
    <rPh sb="2" eb="3">
      <t>コ</t>
    </rPh>
    <rPh sb="9" eb="11">
      <t>イカ</t>
    </rPh>
    <phoneticPr fontId="4"/>
  </si>
  <si>
    <t>　　資料：総務部課税課</t>
    <rPh sb="2" eb="4">
      <t>シリョウ</t>
    </rPh>
    <rPh sb="5" eb="7">
      <t>ソウム</t>
    </rPh>
    <rPh sb="7" eb="8">
      <t>ブ</t>
    </rPh>
    <rPh sb="8" eb="9">
      <t>カ</t>
    </rPh>
    <rPh sb="9" eb="10">
      <t>ゼイ</t>
    </rPh>
    <rPh sb="10" eb="11">
      <t>カ</t>
    </rPh>
    <phoneticPr fontId="4"/>
  </si>
  <si>
    <t>8-1．金融機関の概況</t>
    <rPh sb="4" eb="6">
      <t>キンユウ</t>
    </rPh>
    <rPh sb="6" eb="8">
      <t>キカン</t>
    </rPh>
    <rPh sb="9" eb="11">
      <t>ガイキョウ</t>
    </rPh>
    <phoneticPr fontId="4"/>
  </si>
  <si>
    <t>単位：百万円(預貯金残高、貸出残高)</t>
    <rPh sb="0" eb="2">
      <t>タンイ</t>
    </rPh>
    <rPh sb="3" eb="6">
      <t>ヒャクマンエン</t>
    </rPh>
    <rPh sb="7" eb="10">
      <t>ヨチョキン</t>
    </rPh>
    <rPh sb="10" eb="12">
      <t>ザンダカ</t>
    </rPh>
    <rPh sb="13" eb="15">
      <t>カシダシ</t>
    </rPh>
    <rPh sb="15" eb="17">
      <t>ザンダカ</t>
    </rPh>
    <phoneticPr fontId="4"/>
  </si>
  <si>
    <t>区　　　　分</t>
    <rPh sb="0" eb="1">
      <t>ク</t>
    </rPh>
    <rPh sb="5" eb="6">
      <t>ブン</t>
    </rPh>
    <phoneticPr fontId="4"/>
  </si>
  <si>
    <t>令和２年度</t>
    <rPh sb="0" eb="2">
      <t>レイワ</t>
    </rPh>
    <rPh sb="3" eb="5">
      <t>ネンド</t>
    </rPh>
    <rPh sb="4" eb="5">
      <t>ド</t>
    </rPh>
    <phoneticPr fontId="6"/>
  </si>
  <si>
    <t>銀行店舗数</t>
    <rPh sb="0" eb="1">
      <t>ギン</t>
    </rPh>
    <rPh sb="1" eb="2">
      <t>コウ</t>
    </rPh>
    <phoneticPr fontId="4"/>
  </si>
  <si>
    <t>郵便局数</t>
    <rPh sb="0" eb="3">
      <t>ユウビンキョク</t>
    </rPh>
    <rPh sb="3" eb="4">
      <t>スウ</t>
    </rPh>
    <phoneticPr fontId="4"/>
  </si>
  <si>
    <t>信用金庫</t>
    <rPh sb="0" eb="2">
      <t>シンヨウ</t>
    </rPh>
    <rPh sb="2" eb="4">
      <t>キンコ</t>
    </rPh>
    <phoneticPr fontId="4"/>
  </si>
  <si>
    <t>店舗数</t>
    <rPh sb="0" eb="3">
      <t>テンポスウ</t>
    </rPh>
    <phoneticPr fontId="4"/>
  </si>
  <si>
    <t>預貯金残高</t>
    <rPh sb="0" eb="3">
      <t>ヨチョキン</t>
    </rPh>
    <rPh sb="3" eb="5">
      <t>ザンダカ</t>
    </rPh>
    <phoneticPr fontId="4"/>
  </si>
  <si>
    <t>貸出残高</t>
    <rPh sb="0" eb="2">
      <t>カシダシ</t>
    </rPh>
    <rPh sb="2" eb="4">
      <t>ザンダカ</t>
    </rPh>
    <phoneticPr fontId="4"/>
  </si>
  <si>
    <t>信用組合</t>
    <rPh sb="0" eb="2">
      <t>シンヨウ</t>
    </rPh>
    <rPh sb="2" eb="4">
      <t>クミアイ</t>
    </rPh>
    <phoneticPr fontId="4"/>
  </si>
  <si>
    <t>農業協同組合</t>
    <rPh sb="0" eb="2">
      <t>ノウギョウ</t>
    </rPh>
    <rPh sb="2" eb="4">
      <t>キョウドウ</t>
    </rPh>
    <rPh sb="4" eb="6">
      <t>クミアイ</t>
    </rPh>
    <phoneticPr fontId="4"/>
  </si>
  <si>
    <t>備考：</t>
    <rPh sb="0" eb="2">
      <t>ビコウ</t>
    </rPh>
    <phoneticPr fontId="4"/>
  </si>
  <si>
    <t>店舗数は、支所・支店を含む。</t>
    <phoneticPr fontId="6"/>
  </si>
  <si>
    <t>信用金庫については、大阪府内に本店を持つ信用金庫の内訳を示している。</t>
    <rPh sb="0" eb="2">
      <t>シンヨウ</t>
    </rPh>
    <rPh sb="2" eb="4">
      <t>キンコ</t>
    </rPh>
    <rPh sb="10" eb="12">
      <t>オオサカ</t>
    </rPh>
    <rPh sb="12" eb="14">
      <t>フナイ</t>
    </rPh>
    <rPh sb="15" eb="17">
      <t>ホンテン</t>
    </rPh>
    <rPh sb="18" eb="19">
      <t>モ</t>
    </rPh>
    <rPh sb="20" eb="22">
      <t>シンヨウ</t>
    </rPh>
    <rPh sb="22" eb="24">
      <t>キンコ</t>
    </rPh>
    <rPh sb="25" eb="27">
      <t>ウチワケ</t>
    </rPh>
    <rPh sb="28" eb="29">
      <t>シメ</t>
    </rPh>
    <phoneticPr fontId="6"/>
  </si>
  <si>
    <t>資料：</t>
    <phoneticPr fontId="4"/>
  </si>
  <si>
    <t>会計課、日本郵便株式会社近畿支社、大阪府信用金庫協会、</t>
    <phoneticPr fontId="6"/>
  </si>
  <si>
    <t>全国信用協同組合連合会大阪支店、北河内農業協同組合</t>
    <phoneticPr fontId="4"/>
  </si>
  <si>
    <t>8-3.関係品目別 消費者相談件数</t>
    <phoneticPr fontId="4"/>
  </si>
  <si>
    <t>8-2.問題点別消費者相談件数</t>
    <rPh sb="4" eb="5">
      <t>トイ</t>
    </rPh>
    <rPh sb="5" eb="6">
      <t>ダイ</t>
    </rPh>
    <rPh sb="6" eb="7">
      <t>テン</t>
    </rPh>
    <rPh sb="7" eb="8">
      <t>ベツ</t>
    </rPh>
    <rPh sb="8" eb="9">
      <t>ケ</t>
    </rPh>
    <rPh sb="9" eb="10">
      <t>ヒ</t>
    </rPh>
    <rPh sb="10" eb="11">
      <t>シャ</t>
    </rPh>
    <rPh sb="11" eb="12">
      <t>ソウ</t>
    </rPh>
    <rPh sb="12" eb="13">
      <t>ダン</t>
    </rPh>
    <rPh sb="13" eb="14">
      <t>ケン</t>
    </rPh>
    <rPh sb="14" eb="15">
      <t>カズ</t>
    </rPh>
    <phoneticPr fontId="1"/>
  </si>
  <si>
    <t>　単位：件</t>
    <rPh sb="1" eb="3">
      <t>タンイ</t>
    </rPh>
    <rPh sb="4" eb="5">
      <t>ケン</t>
    </rPh>
    <phoneticPr fontId="6"/>
  </si>
  <si>
    <t>年　　度</t>
    <phoneticPr fontId="1"/>
  </si>
  <si>
    <t>総　　数</t>
    <phoneticPr fontId="1"/>
  </si>
  <si>
    <t>安全・</t>
  </si>
  <si>
    <t>品質・</t>
  </si>
  <si>
    <t>法規・</t>
  </si>
  <si>
    <t>計量</t>
    <rPh sb="0" eb="2">
      <t>ケイリョウ</t>
    </rPh>
    <phoneticPr fontId="1"/>
  </si>
  <si>
    <t>価格・</t>
    <phoneticPr fontId="1"/>
  </si>
  <si>
    <t>表示・</t>
    <phoneticPr fontId="1"/>
  </si>
  <si>
    <t>衛生</t>
  </si>
  <si>
    <t>機能</t>
  </si>
  <si>
    <t>基準</t>
  </si>
  <si>
    <t>料金</t>
  </si>
  <si>
    <t>広告</t>
  </si>
  <si>
    <t>令和2年度</t>
    <rPh sb="0" eb="2">
      <t>レイワ</t>
    </rPh>
    <rPh sb="3" eb="5">
      <t>ネンド</t>
    </rPh>
    <phoneticPr fontId="6"/>
  </si>
  <si>
    <t>令和3年度</t>
    <rPh sb="0" eb="2">
      <t>レイワ</t>
    </rPh>
    <rPh sb="3" eb="5">
      <t>ネンド</t>
    </rPh>
    <phoneticPr fontId="6"/>
  </si>
  <si>
    <t>販売方法</t>
  </si>
  <si>
    <t>契約・解約</t>
  </si>
  <si>
    <t>接客・対応</t>
  </si>
  <si>
    <t>買い物</t>
  </si>
  <si>
    <t>施設・設備</t>
  </si>
  <si>
    <t>生活・知識</t>
  </si>
  <si>
    <t>その他</t>
  </si>
  <si>
    <t>サービス</t>
  </si>
  <si>
    <t xml:space="preserve">    備考：品目により、問題点が重複しているものがある。</t>
    <rPh sb="4" eb="6">
      <t>ビコウ</t>
    </rPh>
    <phoneticPr fontId="1"/>
  </si>
  <si>
    <t>　　資料：市民文化部産業振興課</t>
    <rPh sb="5" eb="7">
      <t>シミン</t>
    </rPh>
    <rPh sb="7" eb="9">
      <t>ブンカ</t>
    </rPh>
    <rPh sb="9" eb="10">
      <t>ブ</t>
    </rPh>
    <rPh sb="10" eb="12">
      <t>サンギョウ</t>
    </rPh>
    <rPh sb="12" eb="15">
      <t>シンコウカ</t>
    </rPh>
    <rPh sb="14" eb="15">
      <t>カ</t>
    </rPh>
    <phoneticPr fontId="1"/>
  </si>
  <si>
    <t>商　品　役　務</t>
    <rPh sb="0" eb="1">
      <t>ショウ</t>
    </rPh>
    <rPh sb="2" eb="3">
      <t>シナ</t>
    </rPh>
    <phoneticPr fontId="4"/>
  </si>
  <si>
    <t>商　品
一　般</t>
    <rPh sb="0" eb="1">
      <t>ショウ</t>
    </rPh>
    <rPh sb="2" eb="3">
      <t>シナ</t>
    </rPh>
    <phoneticPr fontId="4"/>
  </si>
  <si>
    <t>食料品</t>
    <rPh sb="0" eb="2">
      <t>ショクリョウ</t>
    </rPh>
    <rPh sb="2" eb="3">
      <t>ヒン</t>
    </rPh>
    <phoneticPr fontId="4"/>
  </si>
  <si>
    <t>住居品</t>
    <rPh sb="0" eb="2">
      <t>ジュウキョ</t>
    </rPh>
    <rPh sb="2" eb="3">
      <t>ヒン</t>
    </rPh>
    <phoneticPr fontId="4"/>
  </si>
  <si>
    <t>光熱
水品</t>
    <rPh sb="0" eb="2">
      <t>コウネツ</t>
    </rPh>
    <phoneticPr fontId="4"/>
  </si>
  <si>
    <t>被服品</t>
    <rPh sb="0" eb="2">
      <t>ヒフク</t>
    </rPh>
    <rPh sb="2" eb="3">
      <t>ヒン</t>
    </rPh>
    <phoneticPr fontId="4"/>
  </si>
  <si>
    <t>保　健
衛生品</t>
    <rPh sb="0" eb="1">
      <t>タモツ</t>
    </rPh>
    <rPh sb="2" eb="3">
      <t>ケン</t>
    </rPh>
    <phoneticPr fontId="4"/>
  </si>
  <si>
    <t>教　養
娯楽品</t>
    <rPh sb="0" eb="1">
      <t>キョウ</t>
    </rPh>
    <rPh sb="2" eb="3">
      <t>マモル</t>
    </rPh>
    <phoneticPr fontId="4"/>
  </si>
  <si>
    <t>車輌・
乗り物</t>
    <rPh sb="0" eb="2">
      <t>シャリョウ</t>
    </rPh>
    <phoneticPr fontId="4"/>
  </si>
  <si>
    <t>土地・
建物設備</t>
    <rPh sb="0" eb="1">
      <t>ツチ</t>
    </rPh>
    <rPh sb="1" eb="2">
      <t>チ</t>
    </rPh>
    <phoneticPr fontId="4"/>
  </si>
  <si>
    <t>他の
商品</t>
    <rPh sb="0" eb="1">
      <t>ホカ</t>
    </rPh>
    <rPh sb="3" eb="5">
      <t>ショウヒン</t>
    </rPh>
    <phoneticPr fontId="6"/>
  </si>
  <si>
    <t>ｸﾘｰ
ﾆﾝｸﾞ</t>
    <phoneticPr fontId="4"/>
  </si>
  <si>
    <t>ﾚﾝﾀﾙ
･ﾘｰｽ
貸借</t>
    <phoneticPr fontId="4"/>
  </si>
  <si>
    <t>…</t>
  </si>
  <si>
    <t>他の
相談</t>
    <rPh sb="0" eb="1">
      <t>ホカ</t>
    </rPh>
    <rPh sb="3" eb="5">
      <t>ソウダン</t>
    </rPh>
    <phoneticPr fontId="4"/>
  </si>
  <si>
    <t>修理</t>
    <rPh sb="0" eb="2">
      <t>シュウリ</t>
    </rPh>
    <phoneticPr fontId="4"/>
  </si>
  <si>
    <t>役務・
一般</t>
    <rPh sb="0" eb="2">
      <t>エキム</t>
    </rPh>
    <phoneticPr fontId="4"/>
  </si>
  <si>
    <t>工事</t>
    <rPh sb="0" eb="2">
      <t>コウジ</t>
    </rPh>
    <phoneticPr fontId="4"/>
  </si>
  <si>
    <t>金融</t>
    <rPh sb="0" eb="2">
      <t>キンユウ</t>
    </rPh>
    <phoneticPr fontId="4"/>
  </si>
  <si>
    <t>運輸</t>
    <rPh sb="0" eb="2">
      <t>ウンユ</t>
    </rPh>
    <phoneticPr fontId="4"/>
  </si>
  <si>
    <t>教育</t>
    <rPh sb="0" eb="2">
      <t>キョウイク</t>
    </rPh>
    <phoneticPr fontId="6"/>
  </si>
  <si>
    <t>教養</t>
    <rPh sb="0" eb="2">
      <t>キョウヨウ</t>
    </rPh>
    <phoneticPr fontId="4"/>
  </si>
  <si>
    <t>保健</t>
    <rPh sb="0" eb="2">
      <t>ホケン</t>
    </rPh>
    <phoneticPr fontId="4"/>
  </si>
  <si>
    <t>管理</t>
    <rPh sb="0" eb="2">
      <t>カンリ</t>
    </rPh>
    <phoneticPr fontId="4"/>
  </si>
  <si>
    <t>他の
役務</t>
    <rPh sb="0" eb="1">
      <t>ホカ</t>
    </rPh>
    <phoneticPr fontId="4"/>
  </si>
  <si>
    <t>内職</t>
    <rPh sb="0" eb="2">
      <t>ナイショク</t>
    </rPh>
    <phoneticPr fontId="4"/>
  </si>
  <si>
    <t>他の</t>
    <rPh sb="0" eb="1">
      <t>ホカ</t>
    </rPh>
    <phoneticPr fontId="4"/>
  </si>
  <si>
    <t>・</t>
    <phoneticPr fontId="6"/>
  </si>
  <si>
    <t>建築</t>
    <rPh sb="0" eb="2">
      <t>ケンチク</t>
    </rPh>
    <phoneticPr fontId="4"/>
  </si>
  <si>
    <t>保険</t>
    <rPh sb="0" eb="2">
      <t>ホケン</t>
    </rPh>
    <phoneticPr fontId="4"/>
  </si>
  <si>
    <t>通信</t>
    <rPh sb="0" eb="2">
      <t>ツウシン</t>
    </rPh>
    <phoneticPr fontId="4"/>
  </si>
  <si>
    <t>娯楽</t>
    <rPh sb="0" eb="2">
      <t>ゴラク</t>
    </rPh>
    <phoneticPr fontId="4"/>
  </si>
  <si>
    <t>福祉</t>
    <rPh sb="0" eb="2">
      <t>フクシ</t>
    </rPh>
    <phoneticPr fontId="4"/>
  </si>
  <si>
    <t>・</t>
    <phoneticPr fontId="4"/>
  </si>
  <si>
    <t>副業</t>
    <rPh sb="0" eb="2">
      <t>フクギョウ</t>
    </rPh>
    <phoneticPr fontId="4"/>
  </si>
  <si>
    <t>行政</t>
    <rPh sb="0" eb="2">
      <t>ギョウセイ</t>
    </rPh>
    <phoneticPr fontId="4"/>
  </si>
  <si>
    <t>補修</t>
    <phoneticPr fontId="6"/>
  </si>
  <si>
    <t>加工</t>
    <rPh sb="0" eb="2">
      <t>カコウ</t>
    </rPh>
    <phoneticPr fontId="4"/>
  </si>
  <si>
    <t>ｻｰﾋﾞｽ</t>
    <phoneticPr fontId="4"/>
  </si>
  <si>
    <t>保管</t>
    <rPh sb="0" eb="2">
      <t>ホカン</t>
    </rPh>
    <phoneticPr fontId="4"/>
  </si>
  <si>
    <t>相場</t>
    <rPh sb="0" eb="2">
      <t>ソウバ</t>
    </rPh>
    <phoneticPr fontId="4"/>
  </si>
  <si>
    <t>　　備考：本表の件数は、苦情問い合わせの件数である。</t>
    <rPh sb="2" eb="4">
      <t>ビコウ</t>
    </rPh>
    <phoneticPr fontId="4"/>
  </si>
  <si>
    <t xml:space="preserve">8-4. 酒類消費量 </t>
    <rPh sb="5" eb="6">
      <t>サケ</t>
    </rPh>
    <rPh sb="6" eb="7">
      <t>ルイ</t>
    </rPh>
    <rPh sb="7" eb="8">
      <t>ケ</t>
    </rPh>
    <rPh sb="8" eb="9">
      <t>ヒ</t>
    </rPh>
    <rPh sb="9" eb="10">
      <t>リョウ</t>
    </rPh>
    <phoneticPr fontId="4"/>
  </si>
  <si>
    <t>単位：kl</t>
    <rPh sb="0" eb="2">
      <t>タンイ</t>
    </rPh>
    <phoneticPr fontId="4"/>
  </si>
  <si>
    <t>年　　度</t>
    <phoneticPr fontId="6"/>
  </si>
  <si>
    <t>総数</t>
    <rPh sb="0" eb="2">
      <t>ソウスウ</t>
    </rPh>
    <phoneticPr fontId="6"/>
  </si>
  <si>
    <t>清酒</t>
  </si>
  <si>
    <t>合成清酒</t>
  </si>
  <si>
    <t>焼酎</t>
    <rPh sb="0" eb="2">
      <t>ショウチュウ</t>
    </rPh>
    <phoneticPr fontId="6"/>
  </si>
  <si>
    <t>ビール</t>
  </si>
  <si>
    <t>ウイスキー
ブランデー</t>
    <phoneticPr fontId="6"/>
  </si>
  <si>
    <t>発泡酒</t>
  </si>
  <si>
    <t>その他</t>
    <rPh sb="2" eb="3">
      <t>タ</t>
    </rPh>
    <phoneticPr fontId="6"/>
  </si>
  <si>
    <t>令和元年度</t>
    <rPh sb="0" eb="2">
      <t>レイワ</t>
    </rPh>
    <rPh sb="2" eb="5">
      <t>ガンネンド</t>
    </rPh>
    <phoneticPr fontId="6"/>
  </si>
  <si>
    <t xml:space="preserve">    備考：本表は、門真税務署管内（門真市、守口市、大東市、四條畷市）の数値である。</t>
    <rPh sb="4" eb="6">
      <t>ビコウ</t>
    </rPh>
    <phoneticPr fontId="4"/>
  </si>
  <si>
    <t>　　　　　端数調整しているため、総数と各種の合計値が一致しない。</t>
    <rPh sb="5" eb="7">
      <t>ハスウ</t>
    </rPh>
    <rPh sb="7" eb="9">
      <t>チョウセイ</t>
    </rPh>
    <rPh sb="16" eb="18">
      <t>ソウスウ</t>
    </rPh>
    <rPh sb="19" eb="21">
      <t>カクシュ</t>
    </rPh>
    <rPh sb="22" eb="25">
      <t>ゴウケイチ</t>
    </rPh>
    <rPh sb="26" eb="28">
      <t>イッチ</t>
    </rPh>
    <phoneticPr fontId="6"/>
  </si>
  <si>
    <t>　　資料：国税庁大阪国税局</t>
    <rPh sb="2" eb="4">
      <t>シリョウ</t>
    </rPh>
    <rPh sb="5" eb="8">
      <t>コクゼイチョウ</t>
    </rPh>
    <rPh sb="8" eb="10">
      <t>オオサカ</t>
    </rPh>
    <rPh sb="10" eb="13">
      <t>コクゼイキョク</t>
    </rPh>
    <phoneticPr fontId="4"/>
  </si>
  <si>
    <t>8-5.たばこ売渡数</t>
    <rPh sb="7" eb="8">
      <t>バイ</t>
    </rPh>
    <rPh sb="8" eb="9">
      <t>ワタリ</t>
    </rPh>
    <rPh sb="9" eb="10">
      <t>スウ</t>
    </rPh>
    <phoneticPr fontId="4"/>
  </si>
  <si>
    <t>成人人口は、各年10月1日現在の住民基本台帳法に基づく数値である。</t>
    <rPh sb="0" eb="2">
      <t>セイジン</t>
    </rPh>
    <rPh sb="2" eb="4">
      <t>ジンコウ</t>
    </rPh>
    <rPh sb="6" eb="7">
      <t>カク</t>
    </rPh>
    <rPh sb="7" eb="8">
      <t>トシ</t>
    </rPh>
    <phoneticPr fontId="6"/>
  </si>
  <si>
    <t>売渡本数</t>
    <rPh sb="0" eb="2">
      <t>ウリワタ</t>
    </rPh>
    <rPh sb="2" eb="4">
      <t>ホンスウ</t>
    </rPh>
    <phoneticPr fontId="4"/>
  </si>
  <si>
    <t>成人人口</t>
    <rPh sb="0" eb="2">
      <t>セイジン</t>
    </rPh>
    <rPh sb="2" eb="4">
      <t>ジンコウ</t>
    </rPh>
    <phoneticPr fontId="6"/>
  </si>
  <si>
    <t>成人一人
当たり本数</t>
    <rPh sb="0" eb="2">
      <t>セイジン</t>
    </rPh>
    <rPh sb="2" eb="4">
      <t>ヒトリ</t>
    </rPh>
    <rPh sb="5" eb="6">
      <t>ア</t>
    </rPh>
    <rPh sb="8" eb="10">
      <t>ホンスウ</t>
    </rPh>
    <phoneticPr fontId="6"/>
  </si>
  <si>
    <t>9-1.道路の現況</t>
    <rPh sb="4" eb="5">
      <t>ミチ</t>
    </rPh>
    <rPh sb="5" eb="6">
      <t>ロ</t>
    </rPh>
    <rPh sb="7" eb="8">
      <t>ウツツ</t>
    </rPh>
    <rPh sb="8" eb="9">
      <t>イワン</t>
    </rPh>
    <phoneticPr fontId="4"/>
  </si>
  <si>
    <t>本表は、各年4月1日現在の数値である。</t>
    <rPh sb="0" eb="1">
      <t>ホン</t>
    </rPh>
    <rPh sb="1" eb="2">
      <t>ヒョウ</t>
    </rPh>
    <rPh sb="4" eb="6">
      <t>カクネン</t>
    </rPh>
    <rPh sb="7" eb="8">
      <t>ガツ</t>
    </rPh>
    <rPh sb="9" eb="10">
      <t>ニチ</t>
    </rPh>
    <rPh sb="10" eb="12">
      <t>ゲンザイ</t>
    </rPh>
    <rPh sb="13" eb="15">
      <t>スウチ</t>
    </rPh>
    <phoneticPr fontId="4"/>
  </si>
  <si>
    <t>年次・区分</t>
    <rPh sb="0" eb="1">
      <t>ネンド</t>
    </rPh>
    <rPh sb="1" eb="2">
      <t>ジ</t>
    </rPh>
    <rPh sb="3" eb="5">
      <t>クブン</t>
    </rPh>
    <phoneticPr fontId="4"/>
  </si>
  <si>
    <t>総　　　　　　　　数</t>
    <rPh sb="0" eb="1">
      <t>フサ</t>
    </rPh>
    <rPh sb="9" eb="10">
      <t>カズ</t>
    </rPh>
    <phoneticPr fontId="4"/>
  </si>
  <si>
    <t>舗　　装　　道</t>
    <rPh sb="0" eb="1">
      <t>ミセ</t>
    </rPh>
    <rPh sb="3" eb="4">
      <t>ソウ</t>
    </rPh>
    <rPh sb="6" eb="7">
      <t>ミチ</t>
    </rPh>
    <phoneticPr fontId="4"/>
  </si>
  <si>
    <t>橋　　　　　　　　梁</t>
    <rPh sb="0" eb="1">
      <t>ハシ</t>
    </rPh>
    <rPh sb="9" eb="10">
      <t>ハリ</t>
    </rPh>
    <phoneticPr fontId="4"/>
  </si>
  <si>
    <t>その他の</t>
    <rPh sb="0" eb="3">
      <t>ソノタ</t>
    </rPh>
    <phoneticPr fontId="4"/>
  </si>
  <si>
    <t>施設</t>
    <rPh sb="0" eb="2">
      <t>シセツ</t>
    </rPh>
    <phoneticPr fontId="4"/>
  </si>
  <si>
    <t>路線数</t>
    <rPh sb="0" eb="2">
      <t>ロセン</t>
    </rPh>
    <rPh sb="2" eb="3">
      <t>カズ</t>
    </rPh>
    <phoneticPr fontId="4"/>
  </si>
  <si>
    <t>延　長</t>
    <rPh sb="0" eb="1">
      <t>エン</t>
    </rPh>
    <rPh sb="2" eb="3">
      <t>チョウ</t>
    </rPh>
    <phoneticPr fontId="4"/>
  </si>
  <si>
    <t>面　　積</t>
    <rPh sb="0" eb="1">
      <t>メン</t>
    </rPh>
    <rPh sb="3" eb="4">
      <t>セキ</t>
    </rPh>
    <phoneticPr fontId="4"/>
  </si>
  <si>
    <t>橋数</t>
    <rPh sb="0" eb="1">
      <t>ハシ</t>
    </rPh>
    <rPh sb="1" eb="2">
      <t>カズ</t>
    </rPh>
    <phoneticPr fontId="4"/>
  </si>
  <si>
    <t>面積</t>
    <rPh sb="0" eb="1">
      <t>メン</t>
    </rPh>
    <rPh sb="1" eb="2">
      <t>セキ</t>
    </rPh>
    <phoneticPr fontId="4"/>
  </si>
  <si>
    <t>横断</t>
    <rPh sb="0" eb="2">
      <t>オウダン</t>
    </rPh>
    <phoneticPr fontId="4"/>
  </si>
  <si>
    <t>歩道橋</t>
    <rPh sb="0" eb="3">
      <t>ホドウキョウ</t>
    </rPh>
    <phoneticPr fontId="4"/>
  </si>
  <si>
    <t>ｍ</t>
    <phoneticPr fontId="4"/>
  </si>
  <si>
    <t>㎡</t>
    <phoneticPr fontId="4"/>
  </si>
  <si>
    <t>令和4年</t>
    <rPh sb="0" eb="2">
      <t>レイワ</t>
    </rPh>
    <rPh sb="3" eb="4">
      <t>ネン</t>
    </rPh>
    <phoneticPr fontId="6"/>
  </si>
  <si>
    <t>一般国道</t>
    <rPh sb="0" eb="2">
      <t>イッパン</t>
    </rPh>
    <rPh sb="2" eb="4">
      <t>コクドウ</t>
    </rPh>
    <phoneticPr fontId="4"/>
  </si>
  <si>
    <t>高速道路</t>
    <rPh sb="0" eb="2">
      <t>コウソク</t>
    </rPh>
    <rPh sb="2" eb="4">
      <t>ドウロ</t>
    </rPh>
    <phoneticPr fontId="4"/>
  </si>
  <si>
    <t>第二京阪道路</t>
    <rPh sb="0" eb="2">
      <t>ダイニ</t>
    </rPh>
    <rPh sb="2" eb="4">
      <t>ケイハン</t>
    </rPh>
    <rPh sb="4" eb="6">
      <t>ドウロ</t>
    </rPh>
    <phoneticPr fontId="4"/>
  </si>
  <si>
    <t>近畿自動車道</t>
    <rPh sb="0" eb="2">
      <t>キンキ</t>
    </rPh>
    <rPh sb="2" eb="5">
      <t>ジドウシャ</t>
    </rPh>
    <rPh sb="5" eb="6">
      <t>ドウ</t>
    </rPh>
    <phoneticPr fontId="4"/>
  </si>
  <si>
    <t>府道</t>
    <rPh sb="0" eb="1">
      <t>フ</t>
    </rPh>
    <rPh sb="1" eb="2">
      <t>ドウ</t>
    </rPh>
    <phoneticPr fontId="4"/>
  </si>
  <si>
    <t>主要地方道</t>
    <rPh sb="0" eb="2">
      <t>シュヨウ</t>
    </rPh>
    <rPh sb="2" eb="4">
      <t>チホウ</t>
    </rPh>
    <rPh sb="4" eb="5">
      <t>ミチ</t>
    </rPh>
    <phoneticPr fontId="4"/>
  </si>
  <si>
    <t>一般府道</t>
    <rPh sb="0" eb="2">
      <t>イッパン</t>
    </rPh>
    <rPh sb="2" eb="3">
      <t>フ</t>
    </rPh>
    <rPh sb="3" eb="4">
      <t>ミチ</t>
    </rPh>
    <phoneticPr fontId="4"/>
  </si>
  <si>
    <t>市道</t>
    <rPh sb="0" eb="1">
      <t>シ</t>
    </rPh>
    <rPh sb="1" eb="2">
      <t>ミチ</t>
    </rPh>
    <phoneticPr fontId="4"/>
  </si>
  <si>
    <t>資料：国土交通省近畿地方整備局大阪国道事務所、西日本高速道路株式会社関西支社大阪高速道路</t>
    <rPh sb="0" eb="2">
      <t>シリョウ</t>
    </rPh>
    <rPh sb="3" eb="5">
      <t>コクド</t>
    </rPh>
    <rPh sb="5" eb="8">
      <t>コウツウショウ</t>
    </rPh>
    <rPh sb="8" eb="10">
      <t>キンキ</t>
    </rPh>
    <rPh sb="10" eb="12">
      <t>チホウ</t>
    </rPh>
    <rPh sb="12" eb="14">
      <t>セイビ</t>
    </rPh>
    <rPh sb="14" eb="15">
      <t>キョク</t>
    </rPh>
    <rPh sb="15" eb="17">
      <t>オオサカ</t>
    </rPh>
    <rPh sb="17" eb="19">
      <t>コクドウ</t>
    </rPh>
    <rPh sb="19" eb="22">
      <t>ジムショ</t>
    </rPh>
    <rPh sb="34" eb="36">
      <t>カンサイ</t>
    </rPh>
    <rPh sb="36" eb="38">
      <t>シシャ</t>
    </rPh>
    <rPh sb="38" eb="40">
      <t>オオサカ</t>
    </rPh>
    <rPh sb="40" eb="42">
      <t>コウソク</t>
    </rPh>
    <rPh sb="42" eb="44">
      <t>ドウロ</t>
    </rPh>
    <phoneticPr fontId="4"/>
  </si>
  <si>
    <t>　　　事務所、大阪府枚方土木事務所、まちづくり部道路公園課　</t>
    <rPh sb="7" eb="10">
      <t>オオサカフ</t>
    </rPh>
    <rPh sb="24" eb="26">
      <t>ドウロ</t>
    </rPh>
    <rPh sb="26" eb="28">
      <t>コウエン</t>
    </rPh>
    <phoneticPr fontId="4"/>
  </si>
  <si>
    <t>9-2.開発行為年度別件数</t>
    <rPh sb="4" eb="5">
      <t>カイ</t>
    </rPh>
    <rPh sb="5" eb="6">
      <t>パツ</t>
    </rPh>
    <rPh sb="6" eb="7">
      <t>ギョウ</t>
    </rPh>
    <rPh sb="7" eb="8">
      <t>タメ</t>
    </rPh>
    <rPh sb="8" eb="9">
      <t>トシ</t>
    </rPh>
    <rPh sb="9" eb="10">
      <t>タビ</t>
    </rPh>
    <rPh sb="10" eb="11">
      <t>ベツ</t>
    </rPh>
    <rPh sb="11" eb="12">
      <t>ケン</t>
    </rPh>
    <rPh sb="12" eb="13">
      <t>カズ</t>
    </rPh>
    <phoneticPr fontId="4"/>
  </si>
  <si>
    <t>区　　　　　分</t>
    <rPh sb="0" eb="1">
      <t>ク</t>
    </rPh>
    <rPh sb="6" eb="7">
      <t>ブン</t>
    </rPh>
    <phoneticPr fontId="4"/>
  </si>
  <si>
    <t xml:space="preserve">開発許可件数  </t>
    <rPh sb="0" eb="2">
      <t>カイハツ</t>
    </rPh>
    <rPh sb="2" eb="4">
      <t>キョカ</t>
    </rPh>
    <rPh sb="4" eb="6">
      <t>ケンスウ</t>
    </rPh>
    <phoneticPr fontId="4"/>
  </si>
  <si>
    <t>道路位置指定件数</t>
    <rPh sb="0" eb="2">
      <t>ドウロ</t>
    </rPh>
    <rPh sb="2" eb="4">
      <t>イチ</t>
    </rPh>
    <rPh sb="4" eb="6">
      <t>シテイ</t>
    </rPh>
    <rPh sb="6" eb="8">
      <t>ケンスウ</t>
    </rPh>
    <phoneticPr fontId="4"/>
  </si>
  <si>
    <t>門真市まちづくり基本条例</t>
    <rPh sb="0" eb="3">
      <t>カドマシ</t>
    </rPh>
    <rPh sb="8" eb="10">
      <t>キホン</t>
    </rPh>
    <rPh sb="10" eb="12">
      <t>ジョウレイ</t>
    </rPh>
    <phoneticPr fontId="6"/>
  </si>
  <si>
    <t>　　資料：まちづくり部建築指導課</t>
    <rPh sb="2" eb="4">
      <t>シリョウ</t>
    </rPh>
    <rPh sb="10" eb="11">
      <t>タテベ</t>
    </rPh>
    <rPh sb="11" eb="13">
      <t>ケンチク</t>
    </rPh>
    <rPh sb="13" eb="15">
      <t>シドウ</t>
    </rPh>
    <rPh sb="15" eb="16">
      <t>カ</t>
    </rPh>
    <phoneticPr fontId="4"/>
  </si>
  <si>
    <t>9-3.公的賃貸住宅の推移</t>
    <rPh sb="4" eb="5">
      <t>オオヤケ</t>
    </rPh>
    <rPh sb="5" eb="6">
      <t>テキ</t>
    </rPh>
    <rPh sb="6" eb="7">
      <t>チン</t>
    </rPh>
    <rPh sb="7" eb="8">
      <t>カシ</t>
    </rPh>
    <rPh sb="8" eb="9">
      <t>ジュウ</t>
    </rPh>
    <rPh sb="9" eb="10">
      <t>タク</t>
    </rPh>
    <rPh sb="11" eb="12">
      <t>スイ</t>
    </rPh>
    <rPh sb="12" eb="13">
      <t>ワタル</t>
    </rPh>
    <phoneticPr fontId="4"/>
  </si>
  <si>
    <t>本表は、各年4月1日現在の数値である。</t>
    <phoneticPr fontId="4"/>
  </si>
  <si>
    <t>単位：戸</t>
    <rPh sb="0" eb="2">
      <t>タンイ</t>
    </rPh>
    <rPh sb="3" eb="4">
      <t>コ</t>
    </rPh>
    <phoneticPr fontId="4"/>
  </si>
  <si>
    <t>年　　次</t>
    <rPh sb="0" eb="1">
      <t>トシ</t>
    </rPh>
    <rPh sb="3" eb="4">
      <t>ツギ</t>
    </rPh>
    <phoneticPr fontId="4"/>
  </si>
  <si>
    <t>総数（鉄筋コンクリート）</t>
    <rPh sb="0" eb="2">
      <t>ソウスウ</t>
    </rPh>
    <rPh sb="3" eb="5">
      <t>テッキン</t>
    </rPh>
    <phoneticPr fontId="4"/>
  </si>
  <si>
    <t>市　営</t>
    <rPh sb="0" eb="1">
      <t>シ</t>
    </rPh>
    <rPh sb="2" eb="3">
      <t>エイ</t>
    </rPh>
    <phoneticPr fontId="4"/>
  </si>
  <si>
    <t>府　営</t>
    <rPh sb="0" eb="1">
      <t>フ</t>
    </rPh>
    <rPh sb="2" eb="3">
      <t>エイ</t>
    </rPh>
    <phoneticPr fontId="4"/>
  </si>
  <si>
    <t>府供給</t>
    <rPh sb="0" eb="1">
      <t>フ</t>
    </rPh>
    <rPh sb="1" eb="3">
      <t>キョウキュウ</t>
    </rPh>
    <phoneticPr fontId="4"/>
  </si>
  <si>
    <t>Ｕ　Ｒ</t>
    <phoneticPr fontId="4"/>
  </si>
  <si>
    <t>公　社</t>
    <rPh sb="0" eb="1">
      <t>オオヤケ</t>
    </rPh>
    <rPh sb="2" eb="3">
      <t>シャ</t>
    </rPh>
    <phoneticPr fontId="4"/>
  </si>
  <si>
    <t>賃　貸</t>
    <rPh sb="0" eb="1">
      <t>チン</t>
    </rPh>
    <rPh sb="2" eb="3">
      <t>カシ</t>
    </rPh>
    <phoneticPr fontId="4"/>
  </si>
  <si>
    <t>備考：府営には、地域特別賃貸住宅（40戸）を含む。</t>
    <rPh sb="0" eb="2">
      <t>ビコウ</t>
    </rPh>
    <phoneticPr fontId="5"/>
  </si>
  <si>
    <t>資料：まちづくり部都市政策課、大阪府都市整備部住宅建築局住宅経営室経営管理課、</t>
    <rPh sb="0" eb="2">
      <t>シリョウ</t>
    </rPh>
    <rPh sb="8" eb="9">
      <t>ブ</t>
    </rPh>
    <rPh sb="9" eb="11">
      <t>トシ</t>
    </rPh>
    <rPh sb="11" eb="13">
      <t>セイサク</t>
    </rPh>
    <rPh sb="13" eb="14">
      <t>カ</t>
    </rPh>
    <rPh sb="15" eb="18">
      <t>オオサカフ</t>
    </rPh>
    <rPh sb="18" eb="20">
      <t>トシ</t>
    </rPh>
    <rPh sb="20" eb="22">
      <t>セイビ</t>
    </rPh>
    <rPh sb="22" eb="23">
      <t>ブ</t>
    </rPh>
    <rPh sb="23" eb="25">
      <t>ジュウタク</t>
    </rPh>
    <rPh sb="25" eb="27">
      <t>ケンチク</t>
    </rPh>
    <rPh sb="27" eb="28">
      <t>キョク</t>
    </rPh>
    <rPh sb="28" eb="30">
      <t>ジュウタク</t>
    </rPh>
    <rPh sb="30" eb="32">
      <t>ケイエイ</t>
    </rPh>
    <rPh sb="32" eb="33">
      <t>シツ</t>
    </rPh>
    <rPh sb="33" eb="35">
      <t>ケイエイ</t>
    </rPh>
    <rPh sb="35" eb="37">
      <t>カンリ</t>
    </rPh>
    <rPh sb="37" eb="38">
      <t>カ</t>
    </rPh>
    <phoneticPr fontId="4"/>
  </si>
  <si>
    <t xml:space="preserve">      大阪府住宅供給公社、ＵＲ都市機構西日本支社</t>
    <phoneticPr fontId="4"/>
  </si>
  <si>
    <t>9-4.公   園</t>
    <rPh sb="4" eb="5">
      <t>コウ</t>
    </rPh>
    <rPh sb="8" eb="9">
      <t>エン</t>
    </rPh>
    <phoneticPr fontId="4"/>
  </si>
  <si>
    <t>本表は、各年4月１日現在の数値である。</t>
    <rPh sb="0" eb="1">
      <t>ホン</t>
    </rPh>
    <rPh sb="1" eb="2">
      <t>ヒョウ</t>
    </rPh>
    <rPh sb="4" eb="5">
      <t>カク</t>
    </rPh>
    <rPh sb="5" eb="6">
      <t>カクネン</t>
    </rPh>
    <rPh sb="6" eb="8">
      <t>４ガツ</t>
    </rPh>
    <rPh sb="9" eb="10">
      <t>ヒ</t>
    </rPh>
    <rPh sb="10" eb="12">
      <t>ゲンザイ</t>
    </rPh>
    <rPh sb="13" eb="15">
      <t>スウチ</t>
    </rPh>
    <phoneticPr fontId="4"/>
  </si>
  <si>
    <t>単位：㎡</t>
    <rPh sb="0" eb="2">
      <t>タンイ</t>
    </rPh>
    <phoneticPr fontId="4"/>
  </si>
  <si>
    <t>区　　　分</t>
    <rPh sb="0" eb="1">
      <t>ク</t>
    </rPh>
    <rPh sb="4" eb="5">
      <t>ブン</t>
    </rPh>
    <phoneticPr fontId="4"/>
  </si>
  <si>
    <t>令和４年度</t>
    <rPh sb="0" eb="2">
      <t>レイワ</t>
    </rPh>
    <rPh sb="3" eb="4">
      <t>ネン</t>
    </rPh>
    <rPh sb="4" eb="5">
      <t>ド</t>
    </rPh>
    <phoneticPr fontId="6"/>
  </si>
  <si>
    <t>公園数</t>
  </si>
  <si>
    <t>面　積</t>
  </si>
  <si>
    <t>公園数</t>
    <rPh sb="0" eb="2">
      <t>コウエン</t>
    </rPh>
    <rPh sb="2" eb="3">
      <t>カズ</t>
    </rPh>
    <phoneticPr fontId="4"/>
  </si>
  <si>
    <t>面　積</t>
    <rPh sb="0" eb="1">
      <t>メン</t>
    </rPh>
    <rPh sb="2" eb="3">
      <t>セキ</t>
    </rPh>
    <phoneticPr fontId="4"/>
  </si>
  <si>
    <t>都市公園</t>
    <rPh sb="0" eb="4">
      <t>トシコウエン</t>
    </rPh>
    <phoneticPr fontId="4"/>
  </si>
  <si>
    <t>住区基幹公園</t>
    <rPh sb="0" eb="2">
      <t>ジュウク</t>
    </rPh>
    <rPh sb="2" eb="4">
      <t>キカン</t>
    </rPh>
    <rPh sb="4" eb="6">
      <t>コウエン</t>
    </rPh>
    <phoneticPr fontId="6"/>
  </si>
  <si>
    <t>都市基幹公園</t>
    <rPh sb="0" eb="2">
      <t>トシ</t>
    </rPh>
    <rPh sb="2" eb="4">
      <t>キカン</t>
    </rPh>
    <rPh sb="4" eb="6">
      <t>コウエン</t>
    </rPh>
    <phoneticPr fontId="6"/>
  </si>
  <si>
    <t>その他の公園</t>
    <rPh sb="2" eb="3">
      <t>タ</t>
    </rPh>
    <rPh sb="4" eb="6">
      <t>コウエン</t>
    </rPh>
    <phoneticPr fontId="6"/>
  </si>
  <si>
    <t>都市公園以外</t>
    <rPh sb="0" eb="4">
      <t>トシコウエン</t>
    </rPh>
    <rPh sb="4" eb="6">
      <t>イガイ</t>
    </rPh>
    <phoneticPr fontId="4"/>
  </si>
  <si>
    <t>　　資料：まちづくり部道路公園課</t>
    <rPh sb="2" eb="4">
      <t>シリョウ</t>
    </rPh>
    <rPh sb="11" eb="13">
      <t>ドウロ</t>
    </rPh>
    <rPh sb="13" eb="16">
      <t>コウエンカ</t>
    </rPh>
    <rPh sb="15" eb="16">
      <t>カ</t>
    </rPh>
    <phoneticPr fontId="4"/>
  </si>
  <si>
    <t>　　9-5.給　水　人　口 　及　び　給　水　施　設</t>
    <rPh sb="6" eb="7">
      <t>キュウ</t>
    </rPh>
    <rPh sb="8" eb="9">
      <t>ミズ</t>
    </rPh>
    <rPh sb="10" eb="11">
      <t>ジン</t>
    </rPh>
    <rPh sb="12" eb="13">
      <t>クチ</t>
    </rPh>
    <rPh sb="15" eb="16">
      <t>オヨ</t>
    </rPh>
    <rPh sb="19" eb="20">
      <t>キュウ</t>
    </rPh>
    <rPh sb="21" eb="22">
      <t>ミズ</t>
    </rPh>
    <rPh sb="23" eb="24">
      <t>シ</t>
    </rPh>
    <rPh sb="25" eb="26">
      <t>セツ</t>
    </rPh>
    <phoneticPr fontId="4"/>
  </si>
  <si>
    <t>　　　  本表は、各年度　　末現在の数値である。</t>
    <rPh sb="5" eb="6">
      <t>ホン</t>
    </rPh>
    <rPh sb="6" eb="7">
      <t>ヒョウ</t>
    </rPh>
    <rPh sb="9" eb="10">
      <t>カク</t>
    </rPh>
    <rPh sb="10" eb="11">
      <t>トシ</t>
    </rPh>
    <rPh sb="11" eb="12">
      <t>ド</t>
    </rPh>
    <rPh sb="14" eb="15">
      <t>スエ</t>
    </rPh>
    <rPh sb="15" eb="17">
      <t>ゲンザイ</t>
    </rPh>
    <rPh sb="18" eb="20">
      <t>スウチ</t>
    </rPh>
    <phoneticPr fontId="4"/>
  </si>
  <si>
    <t>年　　　度</t>
    <rPh sb="0" eb="1">
      <t>トシ</t>
    </rPh>
    <rPh sb="4" eb="5">
      <t>タビ</t>
    </rPh>
    <phoneticPr fontId="4"/>
  </si>
  <si>
    <t>給　水　人　口</t>
    <rPh sb="0" eb="1">
      <t>キュウ</t>
    </rPh>
    <rPh sb="2" eb="3">
      <t>ミズ</t>
    </rPh>
    <rPh sb="4" eb="5">
      <t>ヒト</t>
    </rPh>
    <rPh sb="6" eb="7">
      <t>クチ</t>
    </rPh>
    <phoneticPr fontId="4"/>
  </si>
  <si>
    <t>給　　　　　　　　水　　　　　　　　栓　　　　　　　　数</t>
    <rPh sb="0" eb="1">
      <t>キュウスイ</t>
    </rPh>
    <phoneticPr fontId="4"/>
  </si>
  <si>
    <t>総　　　　　　　　　数</t>
    <rPh sb="0" eb="1">
      <t>ソウスウ</t>
    </rPh>
    <phoneticPr fontId="4"/>
  </si>
  <si>
    <t>専　　　　　　　　　用</t>
    <rPh sb="0" eb="1">
      <t>センヨウ</t>
    </rPh>
    <phoneticPr fontId="4"/>
  </si>
  <si>
    <t>共　用</t>
    <rPh sb="0" eb="1">
      <t>キョウ</t>
    </rPh>
    <rPh sb="2" eb="3">
      <t>ヨウ</t>
    </rPh>
    <phoneticPr fontId="4"/>
  </si>
  <si>
    <t>総　　数</t>
    <rPh sb="0" eb="1">
      <t>ソウ</t>
    </rPh>
    <rPh sb="3" eb="4">
      <t>スウ</t>
    </rPh>
    <phoneticPr fontId="4"/>
  </si>
  <si>
    <t>専　　用</t>
    <rPh sb="0" eb="1">
      <t>セン</t>
    </rPh>
    <rPh sb="3" eb="4">
      <t>ヨウ</t>
    </rPh>
    <phoneticPr fontId="4"/>
  </si>
  <si>
    <t>共　　用</t>
    <rPh sb="0" eb="1">
      <t>トモ</t>
    </rPh>
    <rPh sb="3" eb="4">
      <t>ヨウ</t>
    </rPh>
    <phoneticPr fontId="4"/>
  </si>
  <si>
    <t>一 般 用</t>
    <rPh sb="0" eb="1">
      <t>イチ</t>
    </rPh>
    <rPh sb="2" eb="3">
      <t>ハン</t>
    </rPh>
    <rPh sb="4" eb="5">
      <t>ヨウ</t>
    </rPh>
    <phoneticPr fontId="4"/>
  </si>
  <si>
    <t>湯 屋 用</t>
    <rPh sb="0" eb="1">
      <t>ユ</t>
    </rPh>
    <rPh sb="2" eb="3">
      <t>ヤ</t>
    </rPh>
    <rPh sb="4" eb="5">
      <t>ヨウ</t>
    </rPh>
    <phoneticPr fontId="4"/>
  </si>
  <si>
    <t>臨 時 用</t>
    <rPh sb="0" eb="1">
      <t>ノゾム</t>
    </rPh>
    <rPh sb="2" eb="3">
      <t>ジ</t>
    </rPh>
    <rPh sb="4" eb="5">
      <t>ヨウ</t>
    </rPh>
    <phoneticPr fontId="4"/>
  </si>
  <si>
    <t>観 賞 用</t>
    <rPh sb="0" eb="1">
      <t>ミ</t>
    </rPh>
    <rPh sb="2" eb="3">
      <t>ショウ</t>
    </rPh>
    <rPh sb="4" eb="5">
      <t>カンショウヨウ</t>
    </rPh>
    <phoneticPr fontId="4"/>
  </si>
  <si>
    <t>平成29年度</t>
    <rPh sb="0" eb="2">
      <t>ヘイセイ</t>
    </rPh>
    <rPh sb="4" eb="6">
      <t>ネンド</t>
    </rPh>
    <phoneticPr fontId="6"/>
  </si>
  <si>
    <t>　　資料：環境水道部経営総務課</t>
    <rPh sb="2" eb="4">
      <t>シリョウ</t>
    </rPh>
    <rPh sb="5" eb="10">
      <t>カンキョウスイドウブ</t>
    </rPh>
    <rPh sb="10" eb="12">
      <t>ケイエイ</t>
    </rPh>
    <rPh sb="12" eb="15">
      <t>ソウムカ</t>
    </rPh>
    <phoneticPr fontId="4"/>
  </si>
  <si>
    <t>　　  9-6.取　水　量 、 配　 水　量　及　び　給　水　量</t>
    <rPh sb="8" eb="9">
      <t>ト</t>
    </rPh>
    <rPh sb="10" eb="11">
      <t>ミズ</t>
    </rPh>
    <rPh sb="12" eb="13">
      <t>リョウ</t>
    </rPh>
    <rPh sb="16" eb="17">
      <t>クバ</t>
    </rPh>
    <rPh sb="19" eb="20">
      <t>ミズ</t>
    </rPh>
    <rPh sb="21" eb="22">
      <t>リョウ</t>
    </rPh>
    <rPh sb="23" eb="24">
      <t>オヨ</t>
    </rPh>
    <rPh sb="27" eb="28">
      <t>キュウ</t>
    </rPh>
    <rPh sb="29" eb="30">
      <t>ミズ</t>
    </rPh>
    <rPh sb="31" eb="32">
      <t>リョウ</t>
    </rPh>
    <phoneticPr fontId="4"/>
  </si>
  <si>
    <t>　　単位：㎥</t>
    <rPh sb="2" eb="4">
      <t>タンイ</t>
    </rPh>
    <phoneticPr fontId="4"/>
  </si>
  <si>
    <t>取　　　水　　　量</t>
    <rPh sb="0" eb="1">
      <t>ト</t>
    </rPh>
    <rPh sb="4" eb="5">
      <t>ミズ</t>
    </rPh>
    <rPh sb="8" eb="9">
      <t>リョウ</t>
    </rPh>
    <phoneticPr fontId="4"/>
  </si>
  <si>
    <t>配　　　水　　　量</t>
    <rPh sb="0" eb="1">
      <t>クバ</t>
    </rPh>
    <rPh sb="4" eb="5">
      <t>ミズ</t>
    </rPh>
    <rPh sb="8" eb="9">
      <t>リョウ</t>
    </rPh>
    <phoneticPr fontId="4"/>
  </si>
  <si>
    <t>給　　　　　　　　水　　　　　　　　量　　</t>
    <rPh sb="0" eb="1">
      <t>キュウ</t>
    </rPh>
    <rPh sb="9" eb="10">
      <t>ミズ</t>
    </rPh>
    <rPh sb="18" eb="19">
      <t>リョウ</t>
    </rPh>
    <phoneticPr fontId="4"/>
  </si>
  <si>
    <t>総　　量</t>
    <rPh sb="0" eb="1">
      <t>フサ</t>
    </rPh>
    <rPh sb="3" eb="4">
      <t>リョウ</t>
    </rPh>
    <phoneticPr fontId="4"/>
  </si>
  <si>
    <t>１日最大</t>
    <rPh sb="1" eb="2">
      <t>ヒ</t>
    </rPh>
    <rPh sb="2" eb="4">
      <t>サイダイ</t>
    </rPh>
    <phoneticPr fontId="4"/>
  </si>
  <si>
    <t>１日最小</t>
    <rPh sb="1" eb="2">
      <t>ヒ</t>
    </rPh>
    <rPh sb="2" eb="4">
      <t>サイショウ</t>
    </rPh>
    <phoneticPr fontId="4"/>
  </si>
  <si>
    <t>家　　事　　用</t>
    <rPh sb="0" eb="1">
      <t>イエ</t>
    </rPh>
    <rPh sb="3" eb="4">
      <t>コト</t>
    </rPh>
    <rPh sb="6" eb="7">
      <t>ヨウ</t>
    </rPh>
    <phoneticPr fontId="4"/>
  </si>
  <si>
    <t>営 業 用</t>
    <rPh sb="0" eb="1">
      <t>エイ</t>
    </rPh>
    <rPh sb="2" eb="3">
      <t>ギョウ</t>
    </rPh>
    <rPh sb="4" eb="5">
      <t>ヨウ</t>
    </rPh>
    <phoneticPr fontId="4"/>
  </si>
  <si>
    <t>公 共 用</t>
    <rPh sb="0" eb="1">
      <t>コウ</t>
    </rPh>
    <rPh sb="2" eb="3">
      <t>トモ</t>
    </rPh>
    <rPh sb="4" eb="5">
      <t>ヨウ</t>
    </rPh>
    <phoneticPr fontId="4"/>
  </si>
  <si>
    <t>工 場 用</t>
    <rPh sb="0" eb="1">
      <t>コウ</t>
    </rPh>
    <rPh sb="2" eb="3">
      <t>バ</t>
    </rPh>
    <rPh sb="4" eb="5">
      <t>ヨウ</t>
    </rPh>
    <phoneticPr fontId="4"/>
  </si>
  <si>
    <t>臨 時 用</t>
    <rPh sb="0" eb="1">
      <t>リン</t>
    </rPh>
    <rPh sb="2" eb="3">
      <t>トキ</t>
    </rPh>
    <rPh sb="4" eb="5">
      <t>ヨウ</t>
    </rPh>
    <phoneticPr fontId="4"/>
  </si>
  <si>
    <t>観 賞 用</t>
    <rPh sb="0" eb="1">
      <t>カン</t>
    </rPh>
    <rPh sb="2" eb="3">
      <t>ショウ</t>
    </rPh>
    <rPh sb="4" eb="5">
      <t>カンショウヨウ</t>
    </rPh>
    <phoneticPr fontId="4"/>
  </si>
  <si>
    <t>共用</t>
    <rPh sb="0" eb="1">
      <t>トモ</t>
    </rPh>
    <rPh sb="1" eb="2">
      <t>ヨウ</t>
    </rPh>
    <phoneticPr fontId="4"/>
  </si>
  <si>
    <t>　　　　　　　　　　　　　　　　　   9-7.配　　水　　管　　布　　設　　状　　況</t>
    <phoneticPr fontId="4"/>
  </si>
  <si>
    <t>　　　　　　　　　　　　　　　　　　 　　　　　　　　　　　　　　　　　　　　本表は、各年度　末現在の数値である。</t>
    <phoneticPr fontId="4"/>
  </si>
  <si>
    <t>　　単位：ｍ</t>
    <phoneticPr fontId="4"/>
  </si>
  <si>
    <t>　</t>
  </si>
  <si>
    <t>年度</t>
  </si>
  <si>
    <t>管　種</t>
    <phoneticPr fontId="4"/>
  </si>
  <si>
    <t>口　　　　　　　　　　径　　　　　　　　　　別　　　　　　　　　　布　　　　　　　　　　設　　　　　　　　　　数</t>
    <phoneticPr fontId="4"/>
  </si>
  <si>
    <t>総 延 長</t>
    <phoneticPr fontId="4"/>
  </si>
  <si>
    <t>φ　75</t>
    <phoneticPr fontId="4"/>
  </si>
  <si>
    <t>φ　80</t>
    <phoneticPr fontId="6"/>
  </si>
  <si>
    <t>φ　100</t>
    <phoneticPr fontId="4"/>
  </si>
  <si>
    <t>φ　150</t>
    <phoneticPr fontId="4"/>
  </si>
  <si>
    <t>φ　200</t>
    <phoneticPr fontId="4"/>
  </si>
  <si>
    <t>φ　250</t>
    <phoneticPr fontId="4"/>
  </si>
  <si>
    <t>φ　300</t>
    <phoneticPr fontId="4"/>
  </si>
  <si>
    <t>φ　350</t>
    <phoneticPr fontId="4"/>
  </si>
  <si>
    <t>φ　400</t>
    <phoneticPr fontId="4"/>
  </si>
  <si>
    <t>φ　450</t>
    <phoneticPr fontId="6"/>
  </si>
  <si>
    <t>φ　500</t>
    <phoneticPr fontId="4"/>
  </si>
  <si>
    <t>φ　600</t>
    <phoneticPr fontId="4"/>
  </si>
  <si>
    <t>φ　700</t>
    <phoneticPr fontId="4"/>
  </si>
  <si>
    <t>φ　800</t>
    <phoneticPr fontId="4"/>
  </si>
  <si>
    <t>φ　1000</t>
    <phoneticPr fontId="4"/>
  </si>
  <si>
    <t>φ　1200</t>
    <phoneticPr fontId="4"/>
  </si>
  <si>
    <t>総延長</t>
  </si>
  <si>
    <t>鋳鉄管</t>
  </si>
  <si>
    <t>鋼管</t>
  </si>
  <si>
    <t>9-8.公共下水道</t>
    <rPh sb="4" eb="5">
      <t>オオヤケ</t>
    </rPh>
    <rPh sb="5" eb="6">
      <t>トモ</t>
    </rPh>
    <rPh sb="6" eb="7">
      <t>シタ</t>
    </rPh>
    <rPh sb="7" eb="8">
      <t>ミズ</t>
    </rPh>
    <rPh sb="8" eb="9">
      <t>ミチ</t>
    </rPh>
    <phoneticPr fontId="4"/>
  </si>
  <si>
    <t>9-10.水洗便所普及状況</t>
    <rPh sb="5" eb="6">
      <t>ミズ</t>
    </rPh>
    <rPh sb="6" eb="7">
      <t>アラ</t>
    </rPh>
    <rPh sb="7" eb="8">
      <t>ビン</t>
    </rPh>
    <rPh sb="8" eb="9">
      <t>トコロ</t>
    </rPh>
    <rPh sb="9" eb="10">
      <t>フツウ</t>
    </rPh>
    <rPh sb="10" eb="11">
      <t>キュウ</t>
    </rPh>
    <rPh sb="11" eb="12">
      <t>ジョウ</t>
    </rPh>
    <rPh sb="12" eb="13">
      <t>イワン</t>
    </rPh>
    <phoneticPr fontId="4"/>
  </si>
  <si>
    <t>本表は、各年度末現在の数値である。</t>
    <rPh sb="0" eb="1">
      <t>ホン</t>
    </rPh>
    <rPh sb="1" eb="2">
      <t>ヒョウ</t>
    </rPh>
    <rPh sb="4" eb="5">
      <t>カク</t>
    </rPh>
    <rPh sb="5" eb="7">
      <t>ネンド</t>
    </rPh>
    <rPh sb="7" eb="8">
      <t>スエ</t>
    </rPh>
    <rPh sb="8" eb="10">
      <t>ゲンザイ</t>
    </rPh>
    <rPh sb="11" eb="13">
      <t>スウチ</t>
    </rPh>
    <phoneticPr fontId="4"/>
  </si>
  <si>
    <t>年  　　 度</t>
    <rPh sb="0" eb="1">
      <t>トシ</t>
    </rPh>
    <rPh sb="6" eb="7">
      <t>タビ</t>
    </rPh>
    <phoneticPr fontId="4"/>
  </si>
  <si>
    <t>整備面積</t>
    <rPh sb="0" eb="2">
      <t>セイビ</t>
    </rPh>
    <rPh sb="2" eb="4">
      <t>メンセキ</t>
    </rPh>
    <phoneticPr fontId="4"/>
  </si>
  <si>
    <t>処理面積</t>
    <rPh sb="0" eb="2">
      <t>ショリ</t>
    </rPh>
    <rPh sb="2" eb="4">
      <t>メンセキ</t>
    </rPh>
    <phoneticPr fontId="4"/>
  </si>
  <si>
    <t>排水人口</t>
    <rPh sb="0" eb="2">
      <t>ハイスイ</t>
    </rPh>
    <rPh sb="2" eb="4">
      <t>ジンコウ</t>
    </rPh>
    <phoneticPr fontId="4"/>
  </si>
  <si>
    <t>処理人口</t>
    <rPh sb="0" eb="2">
      <t>ショリ</t>
    </rPh>
    <rPh sb="2" eb="4">
      <t>ジンコウ</t>
    </rPh>
    <phoneticPr fontId="4"/>
  </si>
  <si>
    <t>普及率</t>
    <rPh sb="0" eb="1">
      <t>フツウ</t>
    </rPh>
    <rPh sb="1" eb="2">
      <t>キュウ</t>
    </rPh>
    <rPh sb="2" eb="3">
      <t>リツ</t>
    </rPh>
    <phoneticPr fontId="4"/>
  </si>
  <si>
    <t>管渠延長</t>
    <rPh sb="0" eb="1">
      <t>カン</t>
    </rPh>
    <rPh sb="1" eb="2">
      <t>キョ</t>
    </rPh>
    <rPh sb="2" eb="4">
      <t>エンチョウ</t>
    </rPh>
    <phoneticPr fontId="4"/>
  </si>
  <si>
    <t>ha</t>
    <phoneticPr fontId="4"/>
  </si>
  <si>
    <t>人</t>
    <rPh sb="0" eb="1">
      <t>ヒト</t>
    </rPh>
    <phoneticPr fontId="4"/>
  </si>
  <si>
    <t>新（増）設</t>
    <rPh sb="0" eb="1">
      <t>シン</t>
    </rPh>
    <rPh sb="2" eb="3">
      <t>ゾウ</t>
    </rPh>
    <rPh sb="4" eb="5">
      <t>セツ</t>
    </rPh>
    <phoneticPr fontId="4"/>
  </si>
  <si>
    <t>改　造</t>
    <rPh sb="0" eb="1">
      <t>アラタ</t>
    </rPh>
    <rPh sb="2" eb="3">
      <t>ヅクリ</t>
    </rPh>
    <phoneticPr fontId="4"/>
  </si>
  <si>
    <t>浄化槽切替</t>
    <rPh sb="0" eb="1">
      <t>キヨシ</t>
    </rPh>
    <rPh sb="1" eb="2">
      <t>カ</t>
    </rPh>
    <rPh sb="2" eb="3">
      <t>ソウ</t>
    </rPh>
    <rPh sb="3" eb="4">
      <t>キリ</t>
    </rPh>
    <rPh sb="4" eb="5">
      <t>テイ</t>
    </rPh>
    <phoneticPr fontId="4"/>
  </si>
  <si>
    <t>計</t>
    <rPh sb="0" eb="1">
      <t>ケイ</t>
    </rPh>
    <phoneticPr fontId="4"/>
  </si>
  <si>
    <t>　　資料：環境水道部お客さまセンター</t>
    <rPh sb="2" eb="4">
      <t>シリョウ</t>
    </rPh>
    <rPh sb="5" eb="10">
      <t>カンキョウスイドウブ</t>
    </rPh>
    <rPh sb="11" eb="12">
      <t>キャク</t>
    </rPh>
    <phoneticPr fontId="4"/>
  </si>
  <si>
    <t>　　備考：整備面積及び処理面積は、守口処理区分の12haを除く。</t>
    <rPh sb="2" eb="4">
      <t>ビコウ</t>
    </rPh>
    <rPh sb="5" eb="7">
      <t>セイビ</t>
    </rPh>
    <rPh sb="7" eb="9">
      <t>メンセキ</t>
    </rPh>
    <rPh sb="9" eb="10">
      <t>オヨ</t>
    </rPh>
    <rPh sb="11" eb="13">
      <t>ショリ</t>
    </rPh>
    <rPh sb="13" eb="15">
      <t>メンセキ</t>
    </rPh>
    <rPh sb="17" eb="19">
      <t>モリグチ</t>
    </rPh>
    <rPh sb="19" eb="21">
      <t>ショリ</t>
    </rPh>
    <rPh sb="21" eb="23">
      <t>クブン</t>
    </rPh>
    <rPh sb="29" eb="30">
      <t>ノゾ</t>
    </rPh>
    <phoneticPr fontId="4"/>
  </si>
  <si>
    <t>　　　　　普及率については、各年度末人口に対する処理人口の割合である。</t>
    <rPh sb="5" eb="6">
      <t>フツウ</t>
    </rPh>
    <rPh sb="6" eb="7">
      <t>キュウ</t>
    </rPh>
    <rPh sb="7" eb="8">
      <t>リツ</t>
    </rPh>
    <rPh sb="14" eb="15">
      <t>カク</t>
    </rPh>
    <rPh sb="15" eb="18">
      <t>ネンドマツ</t>
    </rPh>
    <rPh sb="18" eb="20">
      <t>ジンコウ</t>
    </rPh>
    <rPh sb="21" eb="22">
      <t>タイ</t>
    </rPh>
    <rPh sb="24" eb="26">
      <t>ショリ</t>
    </rPh>
    <rPh sb="26" eb="28">
      <t>ジンコウ</t>
    </rPh>
    <rPh sb="29" eb="31">
      <t>ワリアイ</t>
    </rPh>
    <phoneticPr fontId="4"/>
  </si>
  <si>
    <t>9-9.建　　築　　確　 　認　　申　　請　　状　　況　　</t>
    <rPh sb="4" eb="5">
      <t>タツル</t>
    </rPh>
    <rPh sb="7" eb="8">
      <t>チク</t>
    </rPh>
    <rPh sb="10" eb="11">
      <t>アキラ</t>
    </rPh>
    <rPh sb="14" eb="15">
      <t>ニン</t>
    </rPh>
    <rPh sb="17" eb="18">
      <t>サル</t>
    </rPh>
    <rPh sb="20" eb="21">
      <t>ショウ</t>
    </rPh>
    <rPh sb="23" eb="24">
      <t>ジョウ</t>
    </rPh>
    <rPh sb="26" eb="27">
      <t>イワン</t>
    </rPh>
    <phoneticPr fontId="4"/>
  </si>
  <si>
    <t>　単位：件</t>
    <rPh sb="1" eb="3">
      <t>タンイ</t>
    </rPh>
    <rPh sb="4" eb="5">
      <t>ケン</t>
    </rPh>
    <phoneticPr fontId="4"/>
  </si>
  <si>
    <t>月</t>
    <rPh sb="0" eb="1">
      <t>ツキ</t>
    </rPh>
    <phoneticPr fontId="4"/>
  </si>
  <si>
    <t>令    和    ３    年    度</t>
    <rPh sb="0" eb="1">
      <t>レイ</t>
    </rPh>
    <rPh sb="5" eb="6">
      <t>ワ</t>
    </rPh>
    <phoneticPr fontId="4"/>
  </si>
  <si>
    <t>専用住宅</t>
    <rPh sb="0" eb="2">
      <t>センヨウ</t>
    </rPh>
    <rPh sb="2" eb="4">
      <t>ジュウタク</t>
    </rPh>
    <phoneticPr fontId="4"/>
  </si>
  <si>
    <t>長屋建住宅</t>
    <rPh sb="0" eb="2">
      <t>ナガヤ</t>
    </rPh>
    <rPh sb="2" eb="3">
      <t>ケン</t>
    </rPh>
    <rPh sb="3" eb="5">
      <t>ジュウタク</t>
    </rPh>
    <phoneticPr fontId="4"/>
  </si>
  <si>
    <t>併用住宅</t>
    <rPh sb="0" eb="2">
      <t>ヘイヨウ</t>
    </rPh>
    <rPh sb="2" eb="4">
      <t>ジュウタク</t>
    </rPh>
    <phoneticPr fontId="4"/>
  </si>
  <si>
    <t>共同住宅</t>
    <rPh sb="0" eb="2">
      <t>キョウドウ</t>
    </rPh>
    <rPh sb="2" eb="4">
      <t>ジュウタク</t>
    </rPh>
    <phoneticPr fontId="4"/>
  </si>
  <si>
    <t>非　住　宅</t>
    <rPh sb="0" eb="1">
      <t>ヒ</t>
    </rPh>
    <rPh sb="2" eb="3">
      <t>ジュウ</t>
    </rPh>
    <rPh sb="4" eb="5">
      <t>タク</t>
    </rPh>
    <phoneticPr fontId="4"/>
  </si>
  <si>
    <t xml:space="preserve"> </t>
    <phoneticPr fontId="4"/>
  </si>
  <si>
    <t xml:space="preserve">   4 月</t>
    <rPh sb="5" eb="6">
      <t>ガツ</t>
    </rPh>
    <phoneticPr fontId="4"/>
  </si>
  <si>
    <t xml:space="preserve">   5 月</t>
    <rPh sb="5" eb="6">
      <t>ガツ</t>
    </rPh>
    <phoneticPr fontId="4"/>
  </si>
  <si>
    <t xml:space="preserve">   6 月</t>
    <rPh sb="5" eb="6">
      <t>ガツ</t>
    </rPh>
    <phoneticPr fontId="4"/>
  </si>
  <si>
    <t xml:space="preserve">   7 月</t>
    <rPh sb="5" eb="6">
      <t>ガツ</t>
    </rPh>
    <phoneticPr fontId="4"/>
  </si>
  <si>
    <t xml:space="preserve">   8 月</t>
    <rPh sb="5" eb="6">
      <t>ガツ</t>
    </rPh>
    <phoneticPr fontId="4"/>
  </si>
  <si>
    <t xml:space="preserve">   9 月</t>
    <rPh sb="5" eb="6">
      <t>ガツ</t>
    </rPh>
    <phoneticPr fontId="4"/>
  </si>
  <si>
    <t xml:space="preserve">   10 月</t>
    <rPh sb="6" eb="7">
      <t>ガツ</t>
    </rPh>
    <phoneticPr fontId="4"/>
  </si>
  <si>
    <t xml:space="preserve">   11 月</t>
    <rPh sb="6" eb="7">
      <t>ガツ</t>
    </rPh>
    <phoneticPr fontId="4"/>
  </si>
  <si>
    <t xml:space="preserve">   12 月</t>
    <rPh sb="6" eb="7">
      <t>ガツ</t>
    </rPh>
    <phoneticPr fontId="4"/>
  </si>
  <si>
    <t xml:space="preserve">   1 月</t>
    <rPh sb="5" eb="6">
      <t>ガツ</t>
    </rPh>
    <phoneticPr fontId="4"/>
  </si>
  <si>
    <t xml:space="preserve">   2 月</t>
    <rPh sb="5" eb="6">
      <t>ガツ</t>
    </rPh>
    <phoneticPr fontId="4"/>
  </si>
  <si>
    <t xml:space="preserve">   3 月</t>
    <rPh sb="5" eb="6">
      <t>ガツ</t>
    </rPh>
    <phoneticPr fontId="4"/>
  </si>
  <si>
    <t xml:space="preserve">    備考：本表は、門真市及び指定確認検査機関における確認交付件数である。</t>
    <rPh sb="4" eb="6">
      <t>ビコウ</t>
    </rPh>
    <phoneticPr fontId="4"/>
  </si>
  <si>
    <t>　　資料：まちづくり部建築指導課</t>
    <rPh sb="2" eb="4">
      <t>シリョウ</t>
    </rPh>
    <rPh sb="11" eb="13">
      <t>ケンチク</t>
    </rPh>
    <rPh sb="13" eb="15">
      <t>シドウ</t>
    </rPh>
    <rPh sb="15" eb="16">
      <t>カ</t>
    </rPh>
    <phoneticPr fontId="4"/>
  </si>
  <si>
    <t>9-11.種類別新築建築物の状況</t>
    <rPh sb="5" eb="7">
      <t>シュルイ</t>
    </rPh>
    <rPh sb="7" eb="8">
      <t>ベツ</t>
    </rPh>
    <rPh sb="8" eb="10">
      <t>シンチク</t>
    </rPh>
    <rPh sb="10" eb="13">
      <t>タテモノ</t>
    </rPh>
    <rPh sb="14" eb="16">
      <t>ジョウキョウ</t>
    </rPh>
    <phoneticPr fontId="4"/>
  </si>
  <si>
    <t>本表の数値は、各年1月1日現在の数値である。</t>
    <rPh sb="0" eb="1">
      <t>ホン</t>
    </rPh>
    <rPh sb="1" eb="2">
      <t>ヒョウ</t>
    </rPh>
    <rPh sb="3" eb="5">
      <t>スウチ</t>
    </rPh>
    <rPh sb="7" eb="8">
      <t>カク</t>
    </rPh>
    <rPh sb="8" eb="9">
      <t>ネン</t>
    </rPh>
    <rPh sb="10" eb="11">
      <t>ガツ</t>
    </rPh>
    <rPh sb="12" eb="13">
      <t>ヒ</t>
    </rPh>
    <rPh sb="13" eb="15">
      <t>ゲンザイ</t>
    </rPh>
    <rPh sb="16" eb="18">
      <t>スウチ</t>
    </rPh>
    <phoneticPr fontId="4"/>
  </si>
  <si>
    <t>　単位：㎡</t>
    <rPh sb="1" eb="3">
      <t>タンイ</t>
    </rPh>
    <phoneticPr fontId="4"/>
  </si>
  <si>
    <t>棟数</t>
  </si>
  <si>
    <t>面積</t>
  </si>
  <si>
    <t>棟数</t>
    <rPh sb="0" eb="1">
      <t>ムネ</t>
    </rPh>
    <rPh sb="1" eb="2">
      <t>カズ</t>
    </rPh>
    <phoneticPr fontId="4"/>
  </si>
  <si>
    <t>面積</t>
    <phoneticPr fontId="4"/>
  </si>
  <si>
    <t>木造</t>
    <rPh sb="0" eb="2">
      <t>モクゾウ</t>
    </rPh>
    <phoneticPr fontId="4"/>
  </si>
  <si>
    <t>農家住宅</t>
    <rPh sb="0" eb="2">
      <t>ノウカ</t>
    </rPh>
    <rPh sb="2" eb="4">
      <t>ジュウタク</t>
    </rPh>
    <phoneticPr fontId="4"/>
  </si>
  <si>
    <t>養蚕住宅</t>
    <rPh sb="0" eb="1">
      <t>ヨウ</t>
    </rPh>
    <rPh sb="1" eb="2">
      <t>カイコ</t>
    </rPh>
    <rPh sb="2" eb="4">
      <t>ジュウタク</t>
    </rPh>
    <phoneticPr fontId="4"/>
  </si>
  <si>
    <t>旅館・料亭</t>
    <rPh sb="0" eb="2">
      <t>リョカン</t>
    </rPh>
    <rPh sb="3" eb="5">
      <t>リョウテイ</t>
    </rPh>
    <phoneticPr fontId="4"/>
  </si>
  <si>
    <t>ホテル・         簡易旅館</t>
    <rPh sb="13" eb="15">
      <t>カンイ</t>
    </rPh>
    <rPh sb="15" eb="17">
      <t>リョカン</t>
    </rPh>
    <phoneticPr fontId="4"/>
  </si>
  <si>
    <t>店舗</t>
    <rPh sb="0" eb="2">
      <t>テンポ</t>
    </rPh>
    <phoneticPr fontId="4"/>
  </si>
  <si>
    <t>劇場</t>
    <rPh sb="0" eb="2">
      <t>ゲキジョウ</t>
    </rPh>
    <phoneticPr fontId="4"/>
  </si>
  <si>
    <t>公衆浴場</t>
    <rPh sb="0" eb="2">
      <t>コウシュウ</t>
    </rPh>
    <rPh sb="2" eb="4">
      <t>ヨクジョウ</t>
    </rPh>
    <phoneticPr fontId="4"/>
  </si>
  <si>
    <t>病院</t>
    <rPh sb="0" eb="2">
      <t>ビョウイン</t>
    </rPh>
    <phoneticPr fontId="4"/>
  </si>
  <si>
    <t>倉庫</t>
    <rPh sb="0" eb="2">
      <t>ソウコ</t>
    </rPh>
    <phoneticPr fontId="4"/>
  </si>
  <si>
    <t>土蔵</t>
    <rPh sb="0" eb="1">
      <t>ド</t>
    </rPh>
    <rPh sb="1" eb="2">
      <t>クラ</t>
    </rPh>
    <phoneticPr fontId="4"/>
  </si>
  <si>
    <t>附属家</t>
    <rPh sb="0" eb="1">
      <t>フ</t>
    </rPh>
    <rPh sb="1" eb="2">
      <t>ゾク</t>
    </rPh>
    <rPh sb="2" eb="3">
      <t>イエ</t>
    </rPh>
    <phoneticPr fontId="4"/>
  </si>
  <si>
    <t>非木造</t>
    <rPh sb="0" eb="1">
      <t>ヒ</t>
    </rPh>
    <rPh sb="1" eb="3">
      <t>モクゾウ</t>
    </rPh>
    <phoneticPr fontId="4"/>
  </si>
  <si>
    <t>住宅・アパート</t>
    <rPh sb="0" eb="2">
      <t>ジュウタク</t>
    </rPh>
    <phoneticPr fontId="4"/>
  </si>
  <si>
    <t>事務所・店舗</t>
    <rPh sb="0" eb="3">
      <t>ジムショ</t>
    </rPh>
    <rPh sb="4" eb="6">
      <t>テンポ</t>
    </rPh>
    <phoneticPr fontId="4"/>
  </si>
  <si>
    <t>ホテル・病院</t>
    <rPh sb="4" eb="6">
      <t>ビョウイン</t>
    </rPh>
    <phoneticPr fontId="4"/>
  </si>
  <si>
    <t>工場・倉庫</t>
    <rPh sb="0" eb="2">
      <t>コウジョウ</t>
    </rPh>
    <rPh sb="3" eb="5">
      <t>ソウコ</t>
    </rPh>
    <phoneticPr fontId="4"/>
  </si>
  <si>
    <t>その他</t>
    <rPh sb="0" eb="3">
      <t>ソノタ</t>
    </rPh>
    <phoneticPr fontId="4"/>
  </si>
  <si>
    <t>備考：本表の数値は、増築及び固定資産税免税点未満の家屋を含む。</t>
    <rPh sb="0" eb="2">
      <t>ビコウ</t>
    </rPh>
    <rPh sb="14" eb="16">
      <t>コテイ</t>
    </rPh>
    <rPh sb="16" eb="19">
      <t>シサンゼイ</t>
    </rPh>
    <phoneticPr fontId="4"/>
  </si>
  <si>
    <t xml:space="preserve">      平成9年以降は分類変更につき、木造の事務所、銀行は店舗に、工場は倉庫に、</t>
    <phoneticPr fontId="4"/>
  </si>
  <si>
    <t>　　　非木造の銀行は事務所・店舗に、市場は工場・倉庫に、劇場はホテル・病院に含まれる。</t>
    <rPh sb="3" eb="4">
      <t>ヒ</t>
    </rPh>
    <rPh sb="4" eb="6">
      <t>モクゾウ</t>
    </rPh>
    <rPh sb="10" eb="13">
      <t>ジムショ</t>
    </rPh>
    <rPh sb="14" eb="16">
      <t>テンポ</t>
    </rPh>
    <rPh sb="21" eb="23">
      <t>コウジョウ</t>
    </rPh>
    <rPh sb="24" eb="26">
      <t>ソウコ</t>
    </rPh>
    <rPh sb="28" eb="30">
      <t>ゲキジョウ</t>
    </rPh>
    <rPh sb="35" eb="37">
      <t>ビョウイン</t>
    </rPh>
    <rPh sb="38" eb="39">
      <t>フク</t>
    </rPh>
    <phoneticPr fontId="4"/>
  </si>
  <si>
    <t>資料：総務部課税課</t>
    <rPh sb="3" eb="5">
      <t>ソウム</t>
    </rPh>
    <rPh sb="5" eb="6">
      <t>ブ</t>
    </rPh>
    <rPh sb="6" eb="7">
      <t>カ</t>
    </rPh>
    <phoneticPr fontId="4"/>
  </si>
  <si>
    <t>9-12.種類別建築物の状況</t>
    <rPh sb="5" eb="6">
      <t>タネ</t>
    </rPh>
    <rPh sb="6" eb="7">
      <t>タグイ</t>
    </rPh>
    <rPh sb="7" eb="8">
      <t>ベツ</t>
    </rPh>
    <rPh sb="8" eb="9">
      <t>タツル</t>
    </rPh>
    <rPh sb="9" eb="10">
      <t>チク</t>
    </rPh>
    <rPh sb="10" eb="11">
      <t>モノ</t>
    </rPh>
    <rPh sb="12" eb="13">
      <t>ジョウ</t>
    </rPh>
    <rPh sb="13" eb="14">
      <t>イワン</t>
    </rPh>
    <phoneticPr fontId="4"/>
  </si>
  <si>
    <t>棟　数</t>
  </si>
  <si>
    <t>棟　数</t>
    <phoneticPr fontId="4"/>
  </si>
  <si>
    <t>棟　数</t>
    <rPh sb="0" eb="1">
      <t>ムネ</t>
    </rPh>
    <rPh sb="2" eb="3">
      <t>カズ</t>
    </rPh>
    <phoneticPr fontId="4"/>
  </si>
  <si>
    <t>ホテル・        簡易旅館</t>
    <rPh sb="12" eb="14">
      <t>カンイ</t>
    </rPh>
    <rPh sb="14" eb="16">
      <t>リョカン</t>
    </rPh>
    <phoneticPr fontId="4"/>
  </si>
  <si>
    <t>備考：平成9年以降は分類変更につき、木造の事務所、銀行は店舗に、工場は倉庫に、</t>
    <rPh sb="0" eb="2">
      <t>ビコウ</t>
    </rPh>
    <rPh sb="3" eb="5">
      <t>ヘイセイ</t>
    </rPh>
    <rPh sb="6" eb="7">
      <t>ネン</t>
    </rPh>
    <rPh sb="7" eb="9">
      <t>イコウ</t>
    </rPh>
    <rPh sb="10" eb="12">
      <t>ブンルイ</t>
    </rPh>
    <rPh sb="12" eb="14">
      <t>ヘンコウ</t>
    </rPh>
    <phoneticPr fontId="4"/>
  </si>
  <si>
    <t>　　　免税点未満の家屋を含む。</t>
    <phoneticPr fontId="4"/>
  </si>
  <si>
    <t>　　　平成27年以降は分類変更につき、木造の公衆浴場は倉庫に含まれる。</t>
    <rPh sb="3" eb="5">
      <t>ヘイセイ</t>
    </rPh>
    <rPh sb="7" eb="8">
      <t>ネン</t>
    </rPh>
    <rPh sb="8" eb="10">
      <t>イコウ</t>
    </rPh>
    <rPh sb="11" eb="13">
      <t>ブンルイ</t>
    </rPh>
    <rPh sb="13" eb="15">
      <t>ヘンコウ</t>
    </rPh>
    <rPh sb="19" eb="21">
      <t>モクゾウ</t>
    </rPh>
    <rPh sb="22" eb="24">
      <t>コウシュウ</t>
    </rPh>
    <rPh sb="24" eb="26">
      <t>ヨクジョウ</t>
    </rPh>
    <rPh sb="27" eb="29">
      <t>ソウコ</t>
    </rPh>
    <rPh sb="30" eb="31">
      <t>フク</t>
    </rPh>
    <phoneticPr fontId="4"/>
  </si>
  <si>
    <t>9-13.住宅の所有の関係、建築の時期別住宅数</t>
    <rPh sb="5" eb="7">
      <t>ジュウタク</t>
    </rPh>
    <rPh sb="8" eb="10">
      <t>ショユウ</t>
    </rPh>
    <rPh sb="11" eb="13">
      <t>カンケイ</t>
    </rPh>
    <rPh sb="14" eb="16">
      <t>ケンチク</t>
    </rPh>
    <rPh sb="17" eb="19">
      <t>ジキ</t>
    </rPh>
    <rPh sb="19" eb="20">
      <t>ベツ</t>
    </rPh>
    <rPh sb="20" eb="23">
      <t>ジュウタクスウ</t>
    </rPh>
    <phoneticPr fontId="6"/>
  </si>
  <si>
    <t>年 次</t>
    <rPh sb="0" eb="1">
      <t>ネン</t>
    </rPh>
    <rPh sb="2" eb="3">
      <t>ツギ</t>
    </rPh>
    <phoneticPr fontId="6"/>
  </si>
  <si>
    <t>建築の時期
(7区分)</t>
    <rPh sb="0" eb="2">
      <t>ケンチク</t>
    </rPh>
    <rPh sb="3" eb="5">
      <t>ジキ</t>
    </rPh>
    <phoneticPr fontId="6"/>
  </si>
  <si>
    <t>総　数</t>
    <rPh sb="0" eb="1">
      <t>フサ</t>
    </rPh>
    <rPh sb="2" eb="3">
      <t>カズ</t>
    </rPh>
    <phoneticPr fontId="27"/>
  </si>
  <si>
    <t>持　家</t>
    <rPh sb="0" eb="1">
      <t>ジ</t>
    </rPh>
    <rPh sb="2" eb="3">
      <t>イエ</t>
    </rPh>
    <phoneticPr fontId="6"/>
  </si>
  <si>
    <t>借　家</t>
    <rPh sb="0" eb="1">
      <t>シャク</t>
    </rPh>
    <rPh sb="2" eb="3">
      <t>イエ</t>
    </rPh>
    <phoneticPr fontId="6"/>
  </si>
  <si>
    <t>公　営</t>
    <rPh sb="0" eb="1">
      <t>コウ</t>
    </rPh>
    <rPh sb="2" eb="3">
      <t>エイ</t>
    </rPh>
    <phoneticPr fontId="6"/>
  </si>
  <si>
    <t>UR・公社</t>
    <rPh sb="3" eb="5">
      <t>コウシャ</t>
    </rPh>
    <phoneticPr fontId="6"/>
  </si>
  <si>
    <t>民　間</t>
    <rPh sb="0" eb="1">
      <t>タミ</t>
    </rPh>
    <rPh sb="2" eb="3">
      <t>アイダ</t>
    </rPh>
    <phoneticPr fontId="6"/>
  </si>
  <si>
    <t>給与住宅</t>
    <rPh sb="0" eb="2">
      <t>キュウヨ</t>
    </rPh>
    <rPh sb="2" eb="4">
      <t>ジュウタク</t>
    </rPh>
    <phoneticPr fontId="6"/>
  </si>
  <si>
    <t>平成25年</t>
    <rPh sb="0" eb="2">
      <t>ヘイセイ</t>
    </rPh>
    <rPh sb="4" eb="5">
      <t>ネン</t>
    </rPh>
    <phoneticPr fontId="6"/>
  </si>
  <si>
    <t>住宅総数</t>
    <rPh sb="0" eb="2">
      <t>ジュウタク</t>
    </rPh>
    <rPh sb="2" eb="4">
      <t>ソウスウ</t>
    </rPh>
    <phoneticPr fontId="5"/>
  </si>
  <si>
    <t>昭和35年以前</t>
    <rPh sb="5" eb="6">
      <t>イ</t>
    </rPh>
    <rPh sb="6" eb="7">
      <t>マエ</t>
    </rPh>
    <phoneticPr fontId="30"/>
  </si>
  <si>
    <t>昭和36年～45年</t>
    <phoneticPr fontId="6"/>
  </si>
  <si>
    <t>昭和46年～55年</t>
    <phoneticPr fontId="6"/>
  </si>
  <si>
    <t>昭和56年～平成２年</t>
    <rPh sb="6" eb="8">
      <t>ヘイセイ</t>
    </rPh>
    <rPh sb="9" eb="10">
      <t>ネン</t>
    </rPh>
    <phoneticPr fontId="30"/>
  </si>
  <si>
    <t>平成３年～12年</t>
    <rPh sb="0" eb="2">
      <t>ヘイセイ</t>
    </rPh>
    <rPh sb="7" eb="8">
      <t>ネン</t>
    </rPh>
    <phoneticPr fontId="30"/>
  </si>
  <si>
    <t>平成13年～22年</t>
    <rPh sb="8" eb="9">
      <t>ネン</t>
    </rPh>
    <phoneticPr fontId="4"/>
  </si>
  <si>
    <t>平成23年～25年９月</t>
    <rPh sb="0" eb="2">
      <t>ヘイセイ</t>
    </rPh>
    <rPh sb="4" eb="5">
      <t>ネン</t>
    </rPh>
    <rPh sb="8" eb="9">
      <t>ネン</t>
    </rPh>
    <rPh sb="10" eb="11">
      <t>ガツ</t>
    </rPh>
    <phoneticPr fontId="4"/>
  </si>
  <si>
    <t>平成30年</t>
    <rPh sb="0" eb="2">
      <t>ヘイセイ</t>
    </rPh>
    <rPh sb="4" eb="5">
      <t>ネン</t>
    </rPh>
    <phoneticPr fontId="1"/>
  </si>
  <si>
    <t>昭和45年以前</t>
    <rPh sb="5" eb="6">
      <t>イ</t>
    </rPh>
    <rPh sb="6" eb="7">
      <t>マエ</t>
    </rPh>
    <phoneticPr fontId="30"/>
  </si>
  <si>
    <t>平成23年～27年</t>
    <rPh sb="8" eb="9">
      <t>ネン</t>
    </rPh>
    <phoneticPr fontId="4"/>
  </si>
  <si>
    <t>平成28年～30年９月</t>
    <rPh sb="0" eb="2">
      <t>ヘイセイ</t>
    </rPh>
    <rPh sb="4" eb="5">
      <t>ネン</t>
    </rPh>
    <rPh sb="8" eb="9">
      <t>ネン</t>
    </rPh>
    <rPh sb="10" eb="11">
      <t>ガツ</t>
    </rPh>
    <phoneticPr fontId="4"/>
  </si>
  <si>
    <t>　　備考：本表は四捨五入又は不詳を含んでいることから、総数と内訳の合計は必ずしも一致しない。</t>
    <rPh sb="2" eb="4">
      <t>ビコウ</t>
    </rPh>
    <rPh sb="5" eb="6">
      <t>ホン</t>
    </rPh>
    <rPh sb="6" eb="7">
      <t>ヒョウ</t>
    </rPh>
    <rPh sb="8" eb="12">
      <t>シシャゴニュウ</t>
    </rPh>
    <rPh sb="12" eb="13">
      <t>マタ</t>
    </rPh>
    <rPh sb="14" eb="16">
      <t>フショウ</t>
    </rPh>
    <rPh sb="17" eb="18">
      <t>フク</t>
    </rPh>
    <rPh sb="27" eb="29">
      <t>ソウスウ</t>
    </rPh>
    <rPh sb="30" eb="32">
      <t>ウチワケ</t>
    </rPh>
    <rPh sb="33" eb="35">
      <t>ゴウケイ</t>
    </rPh>
    <rPh sb="36" eb="37">
      <t>カナラ</t>
    </rPh>
    <rPh sb="40" eb="42">
      <t>イッチ</t>
    </rPh>
    <phoneticPr fontId="6"/>
  </si>
  <si>
    <t>　　資料：総務省統計局「住宅・土地統計調査」</t>
    <rPh sb="2" eb="4">
      <t>シリョウ</t>
    </rPh>
    <rPh sb="5" eb="8">
      <t>ソウムショウ</t>
    </rPh>
    <rPh sb="8" eb="11">
      <t>トウケイキョク</t>
    </rPh>
    <rPh sb="12" eb="14">
      <t>ジュウタク</t>
    </rPh>
    <rPh sb="15" eb="17">
      <t>トチ</t>
    </rPh>
    <rPh sb="17" eb="19">
      <t>トウケイ</t>
    </rPh>
    <rPh sb="19" eb="21">
      <t>チョウサ</t>
    </rPh>
    <phoneticPr fontId="6"/>
  </si>
  <si>
    <t>9-14.空き家状況</t>
    <rPh sb="5" eb="6">
      <t>ア</t>
    </rPh>
    <rPh sb="7" eb="8">
      <t>ヤ</t>
    </rPh>
    <rPh sb="8" eb="10">
      <t>ジョウキョウ</t>
    </rPh>
    <phoneticPr fontId="6"/>
  </si>
  <si>
    <t>空き家の種類
(4区分)</t>
    <phoneticPr fontId="6"/>
  </si>
  <si>
    <t>総 数</t>
    <rPh sb="0" eb="1">
      <t>フサ</t>
    </rPh>
    <rPh sb="2" eb="3">
      <t>カズ</t>
    </rPh>
    <phoneticPr fontId="27"/>
  </si>
  <si>
    <t>一戸建</t>
    <rPh sb="0" eb="2">
      <t>イッコ</t>
    </rPh>
    <rPh sb="2" eb="3">
      <t>ダテ</t>
    </rPh>
    <phoneticPr fontId="27"/>
  </si>
  <si>
    <t>長屋建・共同住宅・その他</t>
    <phoneticPr fontId="27"/>
  </si>
  <si>
    <t>総数</t>
    <rPh sb="0" eb="1">
      <t>フサ</t>
    </rPh>
    <rPh sb="1" eb="2">
      <t>カズ</t>
    </rPh>
    <phoneticPr fontId="27"/>
  </si>
  <si>
    <t>木造</t>
    <rPh sb="0" eb="1">
      <t>キ</t>
    </rPh>
    <rPh sb="1" eb="2">
      <t>ヅクリ</t>
    </rPh>
    <phoneticPr fontId="27"/>
  </si>
  <si>
    <t>非木造</t>
    <rPh sb="0" eb="1">
      <t>ヒ</t>
    </rPh>
    <rPh sb="1" eb="3">
      <t>モクゾウ</t>
    </rPh>
    <phoneticPr fontId="27"/>
  </si>
  <si>
    <t>空き家総数</t>
    <rPh sb="0" eb="1">
      <t>ア</t>
    </rPh>
    <rPh sb="2" eb="3">
      <t>ヤ</t>
    </rPh>
    <rPh sb="3" eb="4">
      <t>フサ</t>
    </rPh>
    <rPh sb="4" eb="5">
      <t>カズ</t>
    </rPh>
    <phoneticPr fontId="5"/>
  </si>
  <si>
    <t>(空き家率)</t>
    <rPh sb="1" eb="2">
      <t>ア</t>
    </rPh>
    <rPh sb="3" eb="4">
      <t>ヤ</t>
    </rPh>
    <rPh sb="4" eb="5">
      <t>リツ</t>
    </rPh>
    <phoneticPr fontId="6"/>
  </si>
  <si>
    <t>(17.4% (大阪府14.8％、全国13.5％))</t>
    <rPh sb="7" eb="10">
      <t>オオサカフ</t>
    </rPh>
    <rPh sb="16" eb="18">
      <t>ゼンコク</t>
    </rPh>
    <phoneticPr fontId="6"/>
  </si>
  <si>
    <t xml:space="preserve"> 二次的住宅</t>
    <rPh sb="1" eb="2">
      <t>ニ</t>
    </rPh>
    <rPh sb="2" eb="3">
      <t>ツギ</t>
    </rPh>
    <rPh sb="3" eb="4">
      <t>マト</t>
    </rPh>
    <rPh sb="4" eb="5">
      <t>ジュウ</t>
    </rPh>
    <rPh sb="5" eb="6">
      <t>タク</t>
    </rPh>
    <phoneticPr fontId="5"/>
  </si>
  <si>
    <t xml:space="preserve"> 賃貸用の住宅</t>
    <rPh sb="1" eb="2">
      <t>チン</t>
    </rPh>
    <rPh sb="2" eb="3">
      <t>カシ</t>
    </rPh>
    <rPh sb="3" eb="4">
      <t>ヨウ</t>
    </rPh>
    <rPh sb="5" eb="6">
      <t>ジュウ</t>
    </rPh>
    <rPh sb="6" eb="7">
      <t>タク</t>
    </rPh>
    <phoneticPr fontId="5"/>
  </si>
  <si>
    <t xml:space="preserve"> 売却用の住宅</t>
    <phoneticPr fontId="6"/>
  </si>
  <si>
    <t xml:space="preserve"> その他の住宅</t>
    <rPh sb="3" eb="4">
      <t>タ</t>
    </rPh>
    <rPh sb="5" eb="6">
      <t>ジュウ</t>
    </rPh>
    <rPh sb="6" eb="7">
      <t>タク</t>
    </rPh>
    <phoneticPr fontId="5"/>
  </si>
  <si>
    <t>空き家総数</t>
    <rPh sb="0" eb="1">
      <t>ア</t>
    </rPh>
    <rPh sb="2" eb="3">
      <t>ヤ</t>
    </rPh>
    <rPh sb="3" eb="4">
      <t>フサ</t>
    </rPh>
    <rPh sb="4" eb="5">
      <t>カズ</t>
    </rPh>
    <phoneticPr fontId="6"/>
  </si>
  <si>
    <t>(空き家率)</t>
    <rPh sb="1" eb="2">
      <t>ア</t>
    </rPh>
    <rPh sb="3" eb="4">
      <t>ヤ</t>
    </rPh>
    <rPh sb="4" eb="5">
      <t>リツ</t>
    </rPh>
    <phoneticPr fontId="1"/>
  </si>
  <si>
    <t>(17.4% (大阪府15.2％、全国13.6％))</t>
    <rPh sb="7" eb="10">
      <t>オオサカフ</t>
    </rPh>
    <rPh sb="16" eb="18">
      <t>ゼンコク</t>
    </rPh>
    <phoneticPr fontId="1"/>
  </si>
  <si>
    <t xml:space="preserve"> 二次的住宅</t>
    <rPh sb="1" eb="2">
      <t>ニ</t>
    </rPh>
    <rPh sb="2" eb="3">
      <t>ツギ</t>
    </rPh>
    <rPh sb="3" eb="4">
      <t>マト</t>
    </rPh>
    <rPh sb="4" eb="5">
      <t>ジュウ</t>
    </rPh>
    <rPh sb="5" eb="6">
      <t>タク</t>
    </rPh>
    <phoneticPr fontId="6"/>
  </si>
  <si>
    <t xml:space="preserve"> 賃貸用の住宅</t>
    <rPh sb="1" eb="2">
      <t>チン</t>
    </rPh>
    <rPh sb="2" eb="3">
      <t>カシ</t>
    </rPh>
    <rPh sb="3" eb="4">
      <t>ヨウ</t>
    </rPh>
    <rPh sb="5" eb="6">
      <t>ジュウ</t>
    </rPh>
    <rPh sb="6" eb="7">
      <t>タク</t>
    </rPh>
    <phoneticPr fontId="6"/>
  </si>
  <si>
    <t xml:space="preserve"> 売却用の住宅</t>
  </si>
  <si>
    <t xml:space="preserve"> その他の住宅</t>
    <rPh sb="3" eb="4">
      <t>タ</t>
    </rPh>
    <rPh sb="5" eb="6">
      <t>ジュウ</t>
    </rPh>
    <rPh sb="6" eb="7">
      <t>タク</t>
    </rPh>
    <phoneticPr fontId="6"/>
  </si>
  <si>
    <t>9-15.農地転用状況</t>
    <rPh sb="5" eb="6">
      <t>ノウ</t>
    </rPh>
    <rPh sb="6" eb="7">
      <t>チ</t>
    </rPh>
    <rPh sb="7" eb="8">
      <t>テン</t>
    </rPh>
    <rPh sb="8" eb="9">
      <t>ヨウ</t>
    </rPh>
    <rPh sb="9" eb="10">
      <t>ジョウ</t>
    </rPh>
    <rPh sb="10" eb="11">
      <t>イワン</t>
    </rPh>
    <phoneticPr fontId="4"/>
  </si>
  <si>
    <t>農地法第3条申請＝農地のままの権利移転行為</t>
    <rPh sb="0" eb="3">
      <t>ノウチホウ</t>
    </rPh>
    <rPh sb="3" eb="4">
      <t>ダイ</t>
    </rPh>
    <rPh sb="5" eb="6">
      <t>ジョウ</t>
    </rPh>
    <rPh sb="6" eb="8">
      <t>シンセイ</t>
    </rPh>
    <rPh sb="9" eb="11">
      <t>ノウチ</t>
    </rPh>
    <rPh sb="15" eb="17">
      <t>ケンリ</t>
    </rPh>
    <rPh sb="17" eb="19">
      <t>イテン</t>
    </rPh>
    <rPh sb="19" eb="21">
      <t>コウイ</t>
    </rPh>
    <phoneticPr fontId="4"/>
  </si>
  <si>
    <t>農地法第4条申請＝市街化調整区域で、農地を農地以外にする場合</t>
    <rPh sb="0" eb="3">
      <t>ノウチホウ</t>
    </rPh>
    <rPh sb="3" eb="4">
      <t>ダイ</t>
    </rPh>
    <rPh sb="5" eb="6">
      <t>３ジョウ</t>
    </rPh>
    <rPh sb="6" eb="8">
      <t>シンセイ</t>
    </rPh>
    <rPh sb="9" eb="12">
      <t>シガイカ</t>
    </rPh>
    <rPh sb="12" eb="14">
      <t>チョウセイ</t>
    </rPh>
    <rPh sb="14" eb="16">
      <t>クイキ</t>
    </rPh>
    <rPh sb="18" eb="20">
      <t>ノウチ</t>
    </rPh>
    <rPh sb="23" eb="25">
      <t>イガイ</t>
    </rPh>
    <rPh sb="28" eb="30">
      <t>バアイ</t>
    </rPh>
    <phoneticPr fontId="4"/>
  </si>
  <si>
    <t>農地法第4条届出＝市街化区域で、農地を農地以外にする場合</t>
    <rPh sb="0" eb="3">
      <t>ノウチホウ</t>
    </rPh>
    <rPh sb="3" eb="4">
      <t>ダイ</t>
    </rPh>
    <rPh sb="5" eb="6">
      <t>３ジョウ</t>
    </rPh>
    <rPh sb="6" eb="8">
      <t>トドケデ</t>
    </rPh>
    <rPh sb="9" eb="12">
      <t>シガイカ</t>
    </rPh>
    <rPh sb="12" eb="14">
      <t>クイキ</t>
    </rPh>
    <rPh sb="16" eb="18">
      <t>ノウチ</t>
    </rPh>
    <rPh sb="21" eb="23">
      <t>イガイ</t>
    </rPh>
    <rPh sb="26" eb="28">
      <t>バアイ</t>
    </rPh>
    <phoneticPr fontId="4"/>
  </si>
  <si>
    <t>農地法第5条申請＝市街化調整区域で、農地を農地以外にする場合で権利移転行為</t>
    <rPh sb="0" eb="3">
      <t>ノウチホウ</t>
    </rPh>
    <rPh sb="3" eb="4">
      <t>ダイ</t>
    </rPh>
    <rPh sb="5" eb="6">
      <t>３ジョウ</t>
    </rPh>
    <rPh sb="6" eb="8">
      <t>シンセイ</t>
    </rPh>
    <rPh sb="9" eb="12">
      <t>シガイカ</t>
    </rPh>
    <rPh sb="12" eb="14">
      <t>チョウセイ</t>
    </rPh>
    <rPh sb="14" eb="16">
      <t>クイキ</t>
    </rPh>
    <rPh sb="18" eb="20">
      <t>ノウチ</t>
    </rPh>
    <rPh sb="23" eb="25">
      <t>イガイ</t>
    </rPh>
    <rPh sb="28" eb="30">
      <t>バアイ</t>
    </rPh>
    <rPh sb="31" eb="33">
      <t>ケンリ</t>
    </rPh>
    <rPh sb="33" eb="35">
      <t>イテン</t>
    </rPh>
    <rPh sb="35" eb="37">
      <t>コウイ</t>
    </rPh>
    <phoneticPr fontId="4"/>
  </si>
  <si>
    <t>農地法第5条届出＝市街化区域で、農地を農地以外にする場合で権利移転行為</t>
    <rPh sb="0" eb="3">
      <t>ノウチホウ</t>
    </rPh>
    <rPh sb="3" eb="4">
      <t>ダイ</t>
    </rPh>
    <rPh sb="5" eb="6">
      <t>３ジョウ</t>
    </rPh>
    <rPh sb="6" eb="8">
      <t>トドケデ</t>
    </rPh>
    <rPh sb="9" eb="12">
      <t>シガイカ</t>
    </rPh>
    <rPh sb="12" eb="14">
      <t>クイキ</t>
    </rPh>
    <rPh sb="16" eb="18">
      <t>ノウチ</t>
    </rPh>
    <rPh sb="21" eb="23">
      <t>イガイ</t>
    </rPh>
    <rPh sb="26" eb="28">
      <t>バアイ</t>
    </rPh>
    <rPh sb="29" eb="31">
      <t>ケンリ</t>
    </rPh>
    <rPh sb="31" eb="33">
      <t>イテン</t>
    </rPh>
    <rPh sb="33" eb="35">
      <t>コウイ</t>
    </rPh>
    <phoneticPr fontId="4"/>
  </si>
  <si>
    <t>年　次</t>
    <rPh sb="0" eb="1">
      <t>トシ</t>
    </rPh>
    <rPh sb="2" eb="3">
      <t>ツギ</t>
    </rPh>
    <phoneticPr fontId="4"/>
  </si>
  <si>
    <t>3 条 申 請</t>
    <rPh sb="2" eb="3">
      <t>ジョウ</t>
    </rPh>
    <rPh sb="4" eb="5">
      <t>サル</t>
    </rPh>
    <rPh sb="6" eb="7">
      <t>ショウ</t>
    </rPh>
    <phoneticPr fontId="4"/>
  </si>
  <si>
    <t>4 条 申 請</t>
    <phoneticPr fontId="4"/>
  </si>
  <si>
    <t>4 条 届 出</t>
    <rPh sb="4" eb="5">
      <t>トドケ</t>
    </rPh>
    <rPh sb="6" eb="7">
      <t>デ</t>
    </rPh>
    <phoneticPr fontId="4"/>
  </si>
  <si>
    <t>5 条 申 請</t>
    <phoneticPr fontId="4"/>
  </si>
  <si>
    <t>5 条 届 出</t>
    <phoneticPr fontId="4"/>
  </si>
  <si>
    <t>件数</t>
    <rPh sb="0" eb="2">
      <t>ケンスウ</t>
    </rPh>
    <phoneticPr fontId="4"/>
  </si>
  <si>
    <t>令和2年</t>
    <rPh sb="0" eb="2">
      <t>レイワ</t>
    </rPh>
    <rPh sb="3" eb="4">
      <t>ネン</t>
    </rPh>
    <phoneticPr fontId="6"/>
  </si>
  <si>
    <t>令和3年</t>
    <rPh sb="0" eb="2">
      <t>レイワ</t>
    </rPh>
    <rPh sb="3" eb="4">
      <t>ネン</t>
    </rPh>
    <phoneticPr fontId="6"/>
  </si>
  <si>
    <t>　　資料：農業委員会事務局</t>
    <rPh sb="2" eb="4">
      <t>シリョウ</t>
    </rPh>
    <rPh sb="5" eb="7">
      <t>ノウギョウ</t>
    </rPh>
    <rPh sb="7" eb="10">
      <t>イインカイ</t>
    </rPh>
    <rPh sb="10" eb="13">
      <t>ジムキョク</t>
    </rPh>
    <phoneticPr fontId="4"/>
  </si>
  <si>
    <t>9-16.用途別農地転用状況</t>
    <rPh sb="5" eb="6">
      <t>ヨウ</t>
    </rPh>
    <rPh sb="6" eb="7">
      <t>ト</t>
    </rPh>
    <rPh sb="7" eb="8">
      <t>ベツ</t>
    </rPh>
    <rPh sb="8" eb="9">
      <t>ノウ</t>
    </rPh>
    <rPh sb="9" eb="10">
      <t>チ</t>
    </rPh>
    <rPh sb="10" eb="11">
      <t>テン</t>
    </rPh>
    <rPh sb="11" eb="12">
      <t>ヨウ</t>
    </rPh>
    <rPh sb="12" eb="13">
      <t>ジョウ</t>
    </rPh>
    <rPh sb="13" eb="14">
      <t>イワン</t>
    </rPh>
    <phoneticPr fontId="4"/>
  </si>
  <si>
    <t>総　　　数</t>
    <rPh sb="0" eb="1">
      <t>フサ</t>
    </rPh>
    <rPh sb="4" eb="5">
      <t>カズ</t>
    </rPh>
    <phoneticPr fontId="4"/>
  </si>
  <si>
    <t>住　　　宅</t>
    <rPh sb="0" eb="1">
      <t>ジュウ</t>
    </rPh>
    <rPh sb="4" eb="5">
      <t>タク</t>
    </rPh>
    <phoneticPr fontId="4"/>
  </si>
  <si>
    <t>店　　　舗</t>
    <rPh sb="0" eb="1">
      <t>ミセ</t>
    </rPh>
    <rPh sb="4" eb="5">
      <t>ミセ</t>
    </rPh>
    <phoneticPr fontId="4"/>
  </si>
  <si>
    <t>駐　車　場</t>
    <rPh sb="0" eb="1">
      <t>チュウ</t>
    </rPh>
    <rPh sb="2" eb="3">
      <t>クルマ</t>
    </rPh>
    <rPh sb="4" eb="5">
      <t>バ</t>
    </rPh>
    <phoneticPr fontId="4"/>
  </si>
  <si>
    <t>件　数</t>
    <rPh sb="0" eb="1">
      <t>ケン</t>
    </rPh>
    <rPh sb="2" eb="3">
      <t>カズ</t>
    </rPh>
    <phoneticPr fontId="4"/>
  </si>
  <si>
    <t>倉　　　庫</t>
    <rPh sb="0" eb="1">
      <t>クラ</t>
    </rPh>
    <rPh sb="4" eb="5">
      <t>コ</t>
    </rPh>
    <phoneticPr fontId="4"/>
  </si>
  <si>
    <t>工　　　場</t>
    <rPh sb="0" eb="1">
      <t>コウ</t>
    </rPh>
    <rPh sb="4" eb="5">
      <t>バ</t>
    </rPh>
    <phoneticPr fontId="4"/>
  </si>
  <si>
    <t>資 材 置 場</t>
    <rPh sb="0" eb="1">
      <t>シ</t>
    </rPh>
    <rPh sb="2" eb="3">
      <t>ザイ</t>
    </rPh>
    <rPh sb="4" eb="5">
      <t>チ</t>
    </rPh>
    <rPh sb="6" eb="7">
      <t>バ</t>
    </rPh>
    <phoneticPr fontId="4"/>
  </si>
  <si>
    <t>そ　の　他</t>
    <rPh sb="4" eb="5">
      <t>ホカ</t>
    </rPh>
    <phoneticPr fontId="4"/>
  </si>
  <si>
    <t>平成28年度</t>
    <rPh sb="0" eb="2">
      <t>ヘイセイ</t>
    </rPh>
    <rPh sb="4" eb="6">
      <t>ネンド</t>
    </rPh>
    <phoneticPr fontId="6"/>
  </si>
  <si>
    <t>入力時は再表示のこと！！</t>
    <rPh sb="0" eb="3">
      <t>ニュウリョクジ</t>
    </rPh>
    <rPh sb="4" eb="7">
      <t>サイヒョウジ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</si>
</sst>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176" formatCode="#,##0.0;[Red]\-#,##0.0"/>
    <numFmt numFmtId="177" formatCode="&quot;平&quot;&quot;成&quot;#,###&quot;年&quot;"/>
    <numFmt numFmtId="178" formatCode="#"/>
    <numFmt numFmtId="179" formatCode="\ \ #"/>
    <numFmt numFmtId="180" formatCode="0.0"/>
    <numFmt numFmtId="181" formatCode="&quot;平&quot;&quot;成&quot;#,###&quot;年&quot;&quot;度&quot;"/>
    <numFmt numFmtId="182" formatCode="#,##0;[Red]#,##0"/>
    <numFmt numFmtId="183" formatCode="\-"/>
    <numFmt numFmtId="184" formatCode="#,###"/>
    <numFmt numFmtId="185" formatCode="\ \ #,###"/>
    <numFmt numFmtId="186" formatCode="#,##0;[Red]#,##0;\-"/>
    <numFmt numFmtId="187" formatCode="#,##0;[Red]\-#,##0;\-"/>
    <numFmt numFmtId="188" formatCode="#,##0.0;[Red]\-#,##0;\-"/>
    <numFmt numFmtId="189" formatCode="#,##0.00;[Red]#,##0.00"/>
    <numFmt numFmtId="190" formatCode="0.0%"/>
    <numFmt numFmtId="191" formatCode="##,###,###,##0;&quot;-&quot;#,###,###,##0"/>
    <numFmt numFmtId="192" formatCode="\ ###,###,##0;&quot;-&quot;###,###,##0"/>
  </numFmts>
  <fonts count="31">
    <font>
      <sz val="11"/>
      <color theme="1"/>
      <name val="MS明朝"/>
      <family val="2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MS明朝"/>
      <family val="2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9"/>
      <name val="ＭＳ 明朝"/>
      <family val="1"/>
      <charset val="128"/>
    </font>
    <font>
      <sz val="8.8000000000000007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name val="Times New Roman"/>
      <family val="1"/>
    </font>
    <font>
      <b/>
      <sz val="10"/>
      <color indexed="8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5" fillId="0" borderId="0">
      <alignment vertical="center"/>
    </xf>
    <xf numFmtId="0" fontId="29" fillId="0" borderId="0"/>
    <xf numFmtId="9" fontId="7" fillId="0" borderId="0" applyFont="0" applyFill="0" applyBorder="0" applyAlignment="0" applyProtection="0">
      <alignment vertical="center"/>
    </xf>
  </cellStyleXfs>
  <cellXfs count="726">
    <xf numFmtId="0" fontId="0" fillId="0" borderId="0" xfId="0">
      <alignment vertical="center"/>
    </xf>
    <xf numFmtId="0" fontId="2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 wrapText="1"/>
    </xf>
    <xf numFmtId="56" fontId="5" fillId="0" borderId="0" xfId="2" applyNumberFormat="1" applyFont="1" applyFill="1" applyAlignment="1">
      <alignment vertical="center"/>
    </xf>
    <xf numFmtId="0" fontId="5" fillId="0" borderId="9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distributed" vertical="center"/>
    </xf>
    <xf numFmtId="0" fontId="5" fillId="0" borderId="12" xfId="2" applyFont="1" applyFill="1" applyBorder="1" applyAlignment="1">
      <alignment horizontal="center" vertical="center"/>
    </xf>
    <xf numFmtId="38" fontId="5" fillId="0" borderId="0" xfId="3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distributed" vertical="center"/>
    </xf>
    <xf numFmtId="0" fontId="5" fillId="0" borderId="12" xfId="2" applyFont="1" applyFill="1" applyBorder="1" applyAlignment="1">
      <alignment horizontal="distributed" vertical="center"/>
    </xf>
    <xf numFmtId="0" fontId="5" fillId="0" borderId="11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distributed" vertical="center"/>
    </xf>
    <xf numFmtId="0" fontId="5" fillId="0" borderId="14" xfId="2" applyFont="1" applyFill="1" applyBorder="1" applyAlignment="1">
      <alignment horizontal="center" vertical="center" shrinkToFit="1"/>
    </xf>
    <xf numFmtId="38" fontId="5" fillId="0" borderId="15" xfId="3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horizontal="right" vertical="center"/>
    </xf>
    <xf numFmtId="0" fontId="8" fillId="0" borderId="15" xfId="2" applyFont="1" applyFill="1" applyBorder="1" applyAlignment="1">
      <alignment horizontal="distributed" vertical="center"/>
    </xf>
    <xf numFmtId="0" fontId="5" fillId="0" borderId="15" xfId="2" applyFont="1" applyFill="1" applyBorder="1" applyAlignment="1">
      <alignment horizontal="center" vertical="center" shrinkToFit="1"/>
    </xf>
    <xf numFmtId="0" fontId="5" fillId="0" borderId="11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20" xfId="2" applyFont="1" applyFill="1" applyBorder="1" applyAlignment="1">
      <alignment vertical="center"/>
    </xf>
    <xf numFmtId="0" fontId="5" fillId="0" borderId="21" xfId="2" applyFont="1" applyFill="1" applyBorder="1" applyAlignment="1">
      <alignment horizontal="right" vertical="center"/>
    </xf>
    <xf numFmtId="0" fontId="5" fillId="0" borderId="21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vertical="center"/>
    </xf>
    <xf numFmtId="176" fontId="5" fillId="0" borderId="16" xfId="3" applyNumberFormat="1" applyFont="1" applyFill="1" applyBorder="1" applyAlignment="1">
      <alignment vertical="center"/>
    </xf>
    <xf numFmtId="176" fontId="5" fillId="0" borderId="0" xfId="3" applyNumberFormat="1" applyFont="1" applyFill="1" applyBorder="1" applyAlignment="1">
      <alignment vertical="center"/>
    </xf>
    <xf numFmtId="176" fontId="5" fillId="0" borderId="0" xfId="3" applyNumberFormat="1" applyFont="1" applyFill="1" applyBorder="1" applyAlignment="1">
      <alignment horizontal="right" vertical="center"/>
    </xf>
    <xf numFmtId="2" fontId="5" fillId="0" borderId="0" xfId="2" applyNumberFormat="1" applyFont="1" applyFill="1" applyAlignment="1">
      <alignment vertical="center"/>
    </xf>
    <xf numFmtId="176" fontId="5" fillId="0" borderId="15" xfId="3" applyNumberFormat="1" applyFont="1" applyFill="1" applyBorder="1" applyAlignment="1">
      <alignment vertical="center"/>
    </xf>
    <xf numFmtId="176" fontId="5" fillId="0" borderId="15" xfId="3" applyNumberFormat="1" applyFont="1" applyFill="1" applyBorder="1" applyAlignment="1">
      <alignment horizontal="right" vertical="center"/>
    </xf>
    <xf numFmtId="0" fontId="5" fillId="0" borderId="15" xfId="2" applyFont="1" applyFill="1" applyBorder="1" applyAlignment="1">
      <alignment vertical="center"/>
    </xf>
    <xf numFmtId="0" fontId="5" fillId="0" borderId="22" xfId="2" applyFont="1" applyFill="1" applyBorder="1" applyAlignment="1">
      <alignment vertical="center"/>
    </xf>
    <xf numFmtId="0" fontId="9" fillId="0" borderId="0" xfId="2" applyFont="1"/>
    <xf numFmtId="0" fontId="5" fillId="0" borderId="0" xfId="2" applyFont="1" applyFill="1" applyBorder="1" applyAlignment="1">
      <alignment horizontal="right" vertical="center" wrapText="1"/>
    </xf>
    <xf numFmtId="0" fontId="5" fillId="0" borderId="17" xfId="2" applyFont="1" applyFill="1" applyBorder="1" applyAlignment="1">
      <alignment horizontal="right" vertical="center" wrapText="1"/>
    </xf>
    <xf numFmtId="0" fontId="5" fillId="0" borderId="18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right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vertical="center"/>
    </xf>
    <xf numFmtId="177" fontId="5" fillId="0" borderId="11" xfId="2" applyNumberFormat="1" applyFont="1" applyFill="1" applyBorder="1" applyAlignment="1">
      <alignment horizontal="center" vertical="center"/>
    </xf>
    <xf numFmtId="38" fontId="5" fillId="0" borderId="16" xfId="3" applyFont="1" applyFill="1" applyBorder="1" applyAlignment="1">
      <alignment vertical="center"/>
    </xf>
    <xf numFmtId="38" fontId="5" fillId="0" borderId="11" xfId="3" applyFont="1" applyFill="1" applyBorder="1" applyAlignment="1">
      <alignment horizontal="right" vertical="center"/>
    </xf>
    <xf numFmtId="178" fontId="5" fillId="0" borderId="11" xfId="2" applyNumberFormat="1" applyFont="1" applyFill="1" applyBorder="1" applyAlignment="1">
      <alignment horizontal="center" vertical="center"/>
    </xf>
    <xf numFmtId="38" fontId="5" fillId="0" borderId="0" xfId="3" applyFont="1" applyFill="1" applyAlignment="1">
      <alignment vertical="center"/>
    </xf>
    <xf numFmtId="0" fontId="10" fillId="0" borderId="11" xfId="2" applyFont="1" applyFill="1" applyBorder="1" applyAlignment="1">
      <alignment horizontal="center" vertical="center"/>
    </xf>
    <xf numFmtId="38" fontId="10" fillId="0" borderId="16" xfId="3" applyFont="1" applyFill="1" applyBorder="1" applyAlignment="1">
      <alignment vertical="center"/>
    </xf>
    <xf numFmtId="38" fontId="10" fillId="0" borderId="11" xfId="3" applyFont="1" applyFill="1" applyBorder="1" applyAlignment="1">
      <alignment horizontal="right" vertical="center"/>
    </xf>
    <xf numFmtId="38" fontId="10" fillId="0" borderId="0" xfId="3" applyFont="1" applyFill="1" applyBorder="1" applyAlignment="1">
      <alignment horizontal="right" vertical="center"/>
    </xf>
    <xf numFmtId="0" fontId="10" fillId="0" borderId="0" xfId="2" applyFont="1" applyFill="1" applyAlignment="1">
      <alignment vertical="center"/>
    </xf>
    <xf numFmtId="0" fontId="5" fillId="0" borderId="13" xfId="2" applyFont="1" applyFill="1" applyBorder="1" applyAlignment="1">
      <alignment vertical="center"/>
    </xf>
    <xf numFmtId="38" fontId="5" fillId="0" borderId="0" xfId="2" applyNumberFormat="1" applyFont="1" applyFill="1" applyBorder="1" applyAlignment="1">
      <alignment vertical="center"/>
    </xf>
    <xf numFmtId="38" fontId="5" fillId="0" borderId="0" xfId="2" applyNumberFormat="1" applyFont="1" applyFill="1" applyAlignment="1">
      <alignment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horizontal="right" vertical="center" shrinkToFit="1"/>
    </xf>
    <xf numFmtId="38" fontId="5" fillId="0" borderId="16" xfId="3" applyFont="1" applyFill="1" applyBorder="1" applyAlignment="1">
      <alignment horizontal="right" vertical="center"/>
    </xf>
    <xf numFmtId="49" fontId="10" fillId="0" borderId="0" xfId="2" applyNumberFormat="1" applyFont="1" applyFill="1" applyBorder="1" applyAlignment="1">
      <alignment horizontal="right" vertical="center" shrinkToFit="1"/>
    </xf>
    <xf numFmtId="38" fontId="10" fillId="0" borderId="16" xfId="3" applyFont="1" applyFill="1" applyBorder="1" applyAlignment="1">
      <alignment horizontal="right" vertical="center"/>
    </xf>
    <xf numFmtId="38" fontId="10" fillId="0" borderId="0" xfId="2" applyNumberFormat="1" applyFont="1" applyFill="1" applyAlignment="1">
      <alignment vertical="center"/>
    </xf>
    <xf numFmtId="0" fontId="5" fillId="0" borderId="25" xfId="2" applyFont="1" applyFill="1" applyBorder="1" applyAlignment="1">
      <alignment vertical="center"/>
    </xf>
    <xf numFmtId="49" fontId="10" fillId="0" borderId="15" xfId="2" applyNumberFormat="1" applyFont="1" applyFill="1" applyBorder="1" applyAlignment="1">
      <alignment vertical="center"/>
    </xf>
    <xf numFmtId="38" fontId="10" fillId="0" borderId="25" xfId="3" applyFont="1" applyFill="1" applyBorder="1" applyAlignment="1">
      <alignment horizontal="right" vertical="center"/>
    </xf>
    <xf numFmtId="38" fontId="10" fillId="0" borderId="15" xfId="3" applyFont="1" applyFill="1" applyBorder="1" applyAlignment="1">
      <alignment horizontal="right" vertical="center"/>
    </xf>
    <xf numFmtId="0" fontId="11" fillId="0" borderId="0" xfId="2" applyFont="1" applyFill="1" applyAlignment="1">
      <alignment vertical="center"/>
    </xf>
    <xf numFmtId="58" fontId="11" fillId="0" borderId="0" xfId="2" applyNumberFormat="1" applyFont="1" applyFill="1" applyAlignment="1">
      <alignment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21" xfId="2" applyFont="1" applyFill="1" applyBorder="1" applyAlignment="1">
      <alignment vertical="center"/>
    </xf>
    <xf numFmtId="0" fontId="11" fillId="0" borderId="9" xfId="2" applyFont="1" applyFill="1" applyBorder="1" applyAlignment="1">
      <alignment vertical="center"/>
    </xf>
    <xf numFmtId="177" fontId="11" fillId="0" borderId="0" xfId="2" applyNumberFormat="1" applyFont="1" applyFill="1" applyBorder="1" applyAlignment="1">
      <alignment horizontal="center" vertical="center"/>
    </xf>
    <xf numFmtId="49" fontId="11" fillId="0" borderId="11" xfId="2" applyNumberFormat="1" applyFont="1" applyFill="1" applyBorder="1" applyAlignment="1">
      <alignment horizontal="right" vertical="center"/>
    </xf>
    <xf numFmtId="38" fontId="11" fillId="0" borderId="16" xfId="3" applyFont="1" applyFill="1" applyBorder="1" applyAlignment="1">
      <alignment horizontal="right" vertical="center"/>
    </xf>
    <xf numFmtId="38" fontId="11" fillId="0" borderId="0" xfId="3" applyFont="1" applyFill="1" applyBorder="1" applyAlignment="1">
      <alignment horizontal="right" vertical="center"/>
    </xf>
    <xf numFmtId="179" fontId="11" fillId="0" borderId="0" xfId="2" applyNumberFormat="1" applyFont="1" applyFill="1" applyBorder="1" applyAlignment="1">
      <alignment horizontal="center" vertical="center"/>
    </xf>
    <xf numFmtId="38" fontId="11" fillId="0" borderId="0" xfId="3" applyFont="1" applyFill="1" applyAlignment="1">
      <alignment vertical="center"/>
    </xf>
    <xf numFmtId="179" fontId="12" fillId="0" borderId="0" xfId="2" applyNumberFormat="1" applyFont="1" applyFill="1" applyBorder="1" applyAlignment="1">
      <alignment horizontal="center" vertical="center"/>
    </xf>
    <xf numFmtId="49" fontId="12" fillId="0" borderId="11" xfId="2" applyNumberFormat="1" applyFont="1" applyFill="1" applyBorder="1" applyAlignment="1">
      <alignment horizontal="right" vertical="center"/>
    </xf>
    <xf numFmtId="38" fontId="12" fillId="0" borderId="16" xfId="3" applyFont="1" applyFill="1" applyBorder="1" applyAlignment="1">
      <alignment horizontal="right" vertical="center" shrinkToFit="1"/>
    </xf>
    <xf numFmtId="38" fontId="12" fillId="0" borderId="0" xfId="3" applyFont="1" applyFill="1" applyBorder="1" applyAlignment="1">
      <alignment horizontal="right" vertical="center" shrinkToFit="1"/>
    </xf>
    <xf numFmtId="0" fontId="12" fillId="0" borderId="0" xfId="2" applyFont="1" applyFill="1" applyAlignment="1">
      <alignment vertical="center"/>
    </xf>
    <xf numFmtId="0" fontId="11" fillId="0" borderId="15" xfId="2" applyFont="1" applyFill="1" applyBorder="1" applyAlignment="1">
      <alignment vertical="center"/>
    </xf>
    <xf numFmtId="0" fontId="11" fillId="0" borderId="13" xfId="2" applyFont="1" applyFill="1" applyBorder="1" applyAlignment="1">
      <alignment vertical="center"/>
    </xf>
    <xf numFmtId="180" fontId="11" fillId="0" borderId="0" xfId="2" applyNumberFormat="1" applyFont="1" applyFill="1" applyAlignment="1">
      <alignment vertical="center"/>
    </xf>
    <xf numFmtId="177" fontId="5" fillId="0" borderId="0" xfId="2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 applyAlignment="1">
      <alignment horizontal="right" vertical="center"/>
    </xf>
    <xf numFmtId="179" fontId="5" fillId="0" borderId="0" xfId="2" applyNumberFormat="1" applyFont="1" applyFill="1" applyBorder="1" applyAlignment="1">
      <alignment horizontal="right" vertical="center"/>
    </xf>
    <xf numFmtId="49" fontId="12" fillId="0" borderId="11" xfId="2" applyNumberFormat="1" applyFont="1" applyFill="1" applyBorder="1" applyAlignment="1">
      <alignment horizontal="right" vertical="center" shrinkToFit="1"/>
    </xf>
    <xf numFmtId="38" fontId="12" fillId="0" borderId="16" xfId="3" applyFont="1" applyFill="1" applyBorder="1" applyAlignment="1">
      <alignment horizontal="right" vertical="center"/>
    </xf>
    <xf numFmtId="38" fontId="12" fillId="0" borderId="0" xfId="3" applyFont="1" applyFill="1" applyBorder="1" applyAlignment="1">
      <alignment horizontal="right" vertical="center"/>
    </xf>
    <xf numFmtId="38" fontId="11" fillId="0" borderId="0" xfId="2" applyNumberFormat="1" applyFont="1" applyFill="1" applyAlignment="1">
      <alignment vertical="center"/>
    </xf>
    <xf numFmtId="0" fontId="2" fillId="0" borderId="0" xfId="2" applyFont="1" applyFill="1" applyAlignment="1">
      <alignment horizontal="center" vertical="center"/>
    </xf>
    <xf numFmtId="38" fontId="5" fillId="0" borderId="0" xfId="3" applyFont="1" applyFill="1" applyBorder="1" applyAlignment="1">
      <alignment vertical="center"/>
    </xf>
    <xf numFmtId="181" fontId="5" fillId="0" borderId="11" xfId="2" applyNumberFormat="1" applyFont="1" applyFill="1" applyBorder="1" applyAlignment="1">
      <alignment horizontal="center" vertical="center"/>
    </xf>
    <xf numFmtId="38" fontId="5" fillId="0" borderId="16" xfId="3" applyFont="1" applyFill="1" applyBorder="1" applyAlignment="1">
      <alignment horizontal="center" vertical="center"/>
    </xf>
    <xf numFmtId="38" fontId="5" fillId="0" borderId="0" xfId="3" applyFont="1" applyFill="1" applyBorder="1" applyAlignment="1">
      <alignment horizontal="center" vertical="center"/>
    </xf>
    <xf numFmtId="38" fontId="10" fillId="0" borderId="16" xfId="3" applyFont="1" applyFill="1" applyBorder="1" applyAlignment="1">
      <alignment horizontal="center" vertical="center"/>
    </xf>
    <xf numFmtId="38" fontId="10" fillId="0" borderId="0" xfId="3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/>
    </xf>
    <xf numFmtId="181" fontId="8" fillId="0" borderId="11" xfId="2" applyNumberFormat="1" applyFont="1" applyFill="1" applyBorder="1" applyAlignment="1">
      <alignment horizontal="center" vertical="center"/>
    </xf>
    <xf numFmtId="182" fontId="5" fillId="0" borderId="16" xfId="2" applyNumberFormat="1" applyFont="1" applyFill="1" applyBorder="1" applyAlignment="1">
      <alignment vertical="center"/>
    </xf>
    <xf numFmtId="182" fontId="5" fillId="0" borderId="0" xfId="2" applyNumberFormat="1" applyFont="1" applyFill="1" applyBorder="1" applyAlignment="1">
      <alignment horizontal="right" vertical="center"/>
    </xf>
    <xf numFmtId="178" fontId="8" fillId="0" borderId="11" xfId="2" applyNumberFormat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83" fontId="5" fillId="0" borderId="0" xfId="2" applyNumberFormat="1" applyFont="1" applyFill="1" applyBorder="1" applyAlignment="1">
      <alignment horizontal="right" vertical="center"/>
    </xf>
    <xf numFmtId="0" fontId="13" fillId="0" borderId="15" xfId="2" applyFont="1" applyFill="1" applyBorder="1" applyAlignment="1">
      <alignment horizontal="center" vertical="center"/>
    </xf>
    <xf numFmtId="182" fontId="10" fillId="0" borderId="25" xfId="2" applyNumberFormat="1" applyFont="1" applyFill="1" applyBorder="1" applyAlignment="1">
      <alignment vertical="center"/>
    </xf>
    <xf numFmtId="182" fontId="10" fillId="0" borderId="15" xfId="2" applyNumberFormat="1" applyFont="1" applyFill="1" applyBorder="1" applyAlignment="1">
      <alignment horizontal="right" vertical="center"/>
    </xf>
    <xf numFmtId="41" fontId="5" fillId="0" borderId="15" xfId="2" applyNumberFormat="1" applyFont="1" applyFill="1" applyBorder="1" applyAlignment="1">
      <alignment horizontal="right" vertical="center"/>
    </xf>
    <xf numFmtId="0" fontId="5" fillId="0" borderId="27" xfId="2" applyFont="1" applyFill="1" applyBorder="1" applyAlignment="1">
      <alignment vertical="center"/>
    </xf>
    <xf numFmtId="182" fontId="5" fillId="0" borderId="0" xfId="2" applyNumberFormat="1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182" fontId="10" fillId="0" borderId="0" xfId="2" applyNumberFormat="1" applyFont="1" applyFill="1" applyBorder="1" applyAlignment="1">
      <alignment vertical="center"/>
    </xf>
    <xf numFmtId="182" fontId="10" fillId="0" borderId="0" xfId="2" applyNumberFormat="1" applyFont="1" applyFill="1" applyBorder="1" applyAlignment="1">
      <alignment horizontal="right" vertical="center"/>
    </xf>
    <xf numFmtId="0" fontId="5" fillId="0" borderId="17" xfId="2" applyFont="1" applyFill="1" applyBorder="1" applyAlignment="1">
      <alignment horizontal="center" vertical="center"/>
    </xf>
    <xf numFmtId="49" fontId="14" fillId="0" borderId="11" xfId="2" applyNumberFormat="1" applyFont="1" applyFill="1" applyBorder="1" applyAlignment="1">
      <alignment horizontal="right" vertical="center" wrapText="1"/>
    </xf>
    <xf numFmtId="0" fontId="8" fillId="0" borderId="16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right" vertical="center"/>
    </xf>
    <xf numFmtId="49" fontId="13" fillId="0" borderId="13" xfId="2" applyNumberFormat="1" applyFont="1" applyFill="1" applyBorder="1" applyAlignment="1">
      <alignment horizontal="right" vertical="center" shrinkToFit="1"/>
    </xf>
    <xf numFmtId="0" fontId="10" fillId="0" borderId="25" xfId="2" applyFont="1" applyFill="1" applyBorder="1" applyAlignment="1">
      <alignment horizontal="right" vertical="center"/>
    </xf>
    <xf numFmtId="0" fontId="10" fillId="0" borderId="15" xfId="2" applyFont="1" applyFill="1" applyBorder="1" applyAlignment="1">
      <alignment horizontal="right" vertical="center"/>
    </xf>
    <xf numFmtId="0" fontId="13" fillId="0" borderId="25" xfId="2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right" vertical="center" shrinkToFit="1"/>
    </xf>
    <xf numFmtId="0" fontId="10" fillId="0" borderId="0" xfId="2" applyFont="1" applyFill="1" applyBorder="1" applyAlignment="1">
      <alignment horizontal="right" vertical="center"/>
    </xf>
    <xf numFmtId="0" fontId="15" fillId="0" borderId="0" xfId="2" applyFont="1" applyFill="1" applyAlignment="1">
      <alignment vertical="center"/>
    </xf>
    <xf numFmtId="49" fontId="5" fillId="0" borderId="11" xfId="2" applyNumberFormat="1" applyFont="1" applyFill="1" applyBorder="1" applyAlignment="1">
      <alignment horizontal="right" vertical="center"/>
    </xf>
    <xf numFmtId="0" fontId="5" fillId="0" borderId="16" xfId="2" applyFont="1" applyFill="1" applyBorder="1" applyAlignment="1">
      <alignment horizontal="center" vertical="center"/>
    </xf>
    <xf numFmtId="49" fontId="10" fillId="0" borderId="13" xfId="2" applyNumberFormat="1" applyFont="1" applyFill="1" applyBorder="1" applyAlignment="1">
      <alignment horizontal="right" vertical="center"/>
    </xf>
    <xf numFmtId="38" fontId="10" fillId="0" borderId="15" xfId="1" applyFont="1" applyFill="1" applyBorder="1" applyAlignment="1">
      <alignment horizontal="right" vertical="center"/>
    </xf>
    <xf numFmtId="0" fontId="10" fillId="0" borderId="25" xfId="2" applyFont="1" applyFill="1" applyBorder="1" applyAlignment="1">
      <alignment horizontal="center" vertical="center"/>
    </xf>
    <xf numFmtId="49" fontId="10" fillId="0" borderId="0" xfId="2" applyNumberFormat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49" fontId="10" fillId="0" borderId="15" xfId="2" applyNumberFormat="1" applyFont="1" applyFill="1" applyBorder="1" applyAlignment="1">
      <alignment horizontal="center" vertical="center"/>
    </xf>
    <xf numFmtId="38" fontId="10" fillId="0" borderId="25" xfId="1" applyFont="1" applyFill="1" applyBorder="1" applyAlignment="1">
      <alignment horizontal="center" vertical="center"/>
    </xf>
    <xf numFmtId="38" fontId="10" fillId="0" borderId="15" xfId="1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38" fontId="5" fillId="0" borderId="20" xfId="3" applyFont="1" applyFill="1" applyBorder="1" applyAlignment="1">
      <alignment horizontal="right" vertical="center"/>
    </xf>
    <xf numFmtId="184" fontId="5" fillId="0" borderId="0" xfId="3" applyNumberFormat="1" applyFont="1" applyFill="1" applyBorder="1" applyAlignment="1">
      <alignment horizontal="right" vertical="center"/>
    </xf>
    <xf numFmtId="3" fontId="5" fillId="0" borderId="16" xfId="3" applyNumberFormat="1" applyFont="1" applyFill="1" applyBorder="1" applyAlignment="1">
      <alignment horizontal="right" vertical="center"/>
    </xf>
    <xf numFmtId="3" fontId="5" fillId="0" borderId="0" xfId="3" applyNumberFormat="1" applyFont="1" applyFill="1" applyBorder="1" applyAlignment="1">
      <alignment horizontal="right" vertical="center"/>
    </xf>
    <xf numFmtId="3" fontId="10" fillId="0" borderId="16" xfId="3" applyNumberFormat="1" applyFont="1" applyFill="1" applyBorder="1" applyAlignment="1">
      <alignment horizontal="right" vertical="center"/>
    </xf>
    <xf numFmtId="3" fontId="10" fillId="0" borderId="0" xfId="3" applyNumberFormat="1" applyFont="1" applyFill="1" applyBorder="1" applyAlignment="1">
      <alignment horizontal="right" vertical="center"/>
    </xf>
    <xf numFmtId="0" fontId="5" fillId="0" borderId="13" xfId="2" applyFont="1" applyFill="1" applyBorder="1" applyAlignment="1">
      <alignment horizontal="center" vertical="center"/>
    </xf>
    <xf numFmtId="38" fontId="5" fillId="0" borderId="25" xfId="3" applyFont="1" applyFill="1" applyBorder="1" applyAlignment="1">
      <alignment horizontal="right" vertical="center"/>
    </xf>
    <xf numFmtId="0" fontId="5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" fillId="0" borderId="22" xfId="4" applyFont="1" applyFill="1" applyBorder="1" applyAlignment="1">
      <alignment vertical="center"/>
    </xf>
    <xf numFmtId="0" fontId="5" fillId="0" borderId="2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distributed" vertical="center"/>
    </xf>
    <xf numFmtId="0" fontId="5" fillId="0" borderId="16" xfId="4" applyFont="1" applyFill="1" applyBorder="1" applyAlignment="1">
      <alignment horizontal="left" vertical="center"/>
    </xf>
    <xf numFmtId="0" fontId="5" fillId="0" borderId="19" xfId="4" applyFont="1" applyFill="1" applyBorder="1" applyAlignment="1">
      <alignment horizontal="right" vertical="center"/>
    </xf>
    <xf numFmtId="0" fontId="5" fillId="0" borderId="19" xfId="4" applyFont="1" applyFill="1" applyBorder="1" applyAlignment="1">
      <alignment vertical="center"/>
    </xf>
    <xf numFmtId="177" fontId="5" fillId="0" borderId="11" xfId="4" applyNumberFormat="1" applyFont="1" applyFill="1" applyBorder="1" applyAlignment="1">
      <alignment horizontal="center" vertical="center"/>
    </xf>
    <xf numFmtId="38" fontId="5" fillId="0" borderId="0" xfId="5" applyFont="1" applyFill="1" applyBorder="1" applyAlignment="1">
      <alignment vertical="center"/>
    </xf>
    <xf numFmtId="184" fontId="5" fillId="0" borderId="0" xfId="5" applyNumberFormat="1" applyFont="1" applyFill="1" applyBorder="1" applyAlignment="1">
      <alignment vertical="center"/>
    </xf>
    <xf numFmtId="185" fontId="5" fillId="0" borderId="11" xfId="4" applyNumberFormat="1" applyFont="1" applyFill="1" applyBorder="1" applyAlignment="1">
      <alignment horizontal="center" vertical="center"/>
    </xf>
    <xf numFmtId="184" fontId="5" fillId="0" borderId="0" xfId="5" applyNumberFormat="1" applyFont="1" applyFill="1" applyBorder="1" applyAlignment="1">
      <alignment horizontal="right" vertical="center"/>
    </xf>
    <xf numFmtId="185" fontId="10" fillId="0" borderId="13" xfId="4" applyNumberFormat="1" applyFont="1" applyFill="1" applyBorder="1" applyAlignment="1">
      <alignment horizontal="center" vertical="center"/>
    </xf>
    <xf numFmtId="38" fontId="10" fillId="0" borderId="15" xfId="5" applyFont="1" applyFill="1" applyBorder="1" applyAlignment="1">
      <alignment vertical="center"/>
    </xf>
    <xf numFmtId="184" fontId="10" fillId="0" borderId="15" xfId="5" applyNumberFormat="1" applyFont="1" applyFill="1" applyBorder="1" applyAlignment="1">
      <alignment vertical="center"/>
    </xf>
    <xf numFmtId="184" fontId="10" fillId="0" borderId="15" xfId="5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vertical="center"/>
    </xf>
    <xf numFmtId="0" fontId="10" fillId="0" borderId="0" xfId="4" applyFont="1" applyFill="1" applyBorder="1" applyAlignment="1">
      <alignment vertical="center"/>
    </xf>
    <xf numFmtId="0" fontId="5" fillId="0" borderId="15" xfId="4" applyFont="1" applyFill="1" applyBorder="1" applyAlignment="1">
      <alignment vertical="center"/>
    </xf>
    <xf numFmtId="184" fontId="5" fillId="0" borderId="0" xfId="5" applyNumberFormat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vertical="center"/>
    </xf>
    <xf numFmtId="184" fontId="10" fillId="0" borderId="15" xfId="5" applyNumberFormat="1" applyFont="1" applyFill="1" applyBorder="1" applyAlignment="1">
      <alignment horizontal="center" vertical="center"/>
    </xf>
    <xf numFmtId="185" fontId="10" fillId="0" borderId="0" xfId="4" applyNumberFormat="1" applyFont="1" applyFill="1" applyBorder="1" applyAlignment="1">
      <alignment horizontal="center" vertical="center"/>
    </xf>
    <xf numFmtId="38" fontId="10" fillId="0" borderId="0" xfId="5" applyFont="1" applyFill="1" applyBorder="1" applyAlignment="1">
      <alignment vertical="center"/>
    </xf>
    <xf numFmtId="184" fontId="10" fillId="0" borderId="0" xfId="5" applyNumberFormat="1" applyFont="1" applyFill="1" applyBorder="1" applyAlignment="1">
      <alignment horizontal="right" vertical="center"/>
    </xf>
    <xf numFmtId="184" fontId="10" fillId="0" borderId="0" xfId="5" applyNumberFormat="1" applyFont="1" applyFill="1" applyBorder="1" applyAlignment="1">
      <alignment vertical="center"/>
    </xf>
    <xf numFmtId="184" fontId="10" fillId="0" borderId="0" xfId="5" applyNumberFormat="1" applyFont="1" applyFill="1" applyBorder="1" applyAlignment="1">
      <alignment horizontal="center" vertical="center"/>
    </xf>
    <xf numFmtId="181" fontId="5" fillId="0" borderId="3" xfId="2" applyNumberFormat="1" applyFont="1" applyFill="1" applyBorder="1" applyAlignment="1">
      <alignment horizontal="center" vertical="center"/>
    </xf>
    <xf numFmtId="181" fontId="5" fillId="0" borderId="19" xfId="2" applyNumberFormat="1" applyFont="1" applyFill="1" applyBorder="1" applyAlignment="1">
      <alignment horizontal="center" vertical="center"/>
    </xf>
    <xf numFmtId="181" fontId="10" fillId="0" borderId="3" xfId="2" applyNumberFormat="1" applyFont="1" applyFill="1" applyBorder="1" applyAlignment="1">
      <alignment horizontal="center" vertical="center"/>
    </xf>
    <xf numFmtId="182" fontId="5" fillId="0" borderId="20" xfId="2" applyNumberFormat="1" applyFont="1" applyFill="1" applyBorder="1" applyAlignment="1">
      <alignment horizontal="center" vertical="center"/>
    </xf>
    <xf numFmtId="182" fontId="5" fillId="0" borderId="0" xfId="2" applyNumberFormat="1" applyFont="1" applyFill="1" applyBorder="1" applyAlignment="1">
      <alignment horizontal="center" vertical="center"/>
    </xf>
    <xf numFmtId="182" fontId="10" fillId="0" borderId="0" xfId="2" applyNumberFormat="1" applyFont="1" applyFill="1" applyBorder="1" applyAlignment="1">
      <alignment horizontal="center" vertical="center"/>
    </xf>
    <xf numFmtId="182" fontId="11" fillId="0" borderId="16" xfId="2" applyNumberFormat="1" applyFont="1" applyFill="1" applyBorder="1" applyAlignment="1">
      <alignment horizontal="right" vertical="center"/>
    </xf>
    <xf numFmtId="182" fontId="11" fillId="0" borderId="0" xfId="2" applyNumberFormat="1" applyFont="1" applyFill="1" applyAlignment="1">
      <alignment horizontal="right" vertical="center"/>
    </xf>
    <xf numFmtId="182" fontId="11" fillId="0" borderId="0" xfId="2" applyNumberFormat="1" applyFont="1" applyFill="1" applyBorder="1" applyAlignment="1">
      <alignment horizontal="right" vertical="center"/>
    </xf>
    <xf numFmtId="182" fontId="12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distributed" vertical="center"/>
    </xf>
    <xf numFmtId="182" fontId="11" fillId="0" borderId="16" xfId="2" applyNumberFormat="1" applyFont="1" applyFill="1" applyBorder="1" applyAlignment="1">
      <alignment vertical="center"/>
    </xf>
    <xf numFmtId="182" fontId="11" fillId="0" borderId="0" xfId="2" applyNumberFormat="1" applyFont="1" applyFill="1" applyAlignment="1">
      <alignment vertical="center"/>
    </xf>
    <xf numFmtId="182" fontId="12" fillId="0" borderId="0" xfId="2" applyNumberFormat="1" applyFont="1" applyFill="1" applyBorder="1" applyAlignment="1">
      <alignment vertical="center"/>
    </xf>
    <xf numFmtId="182" fontId="5" fillId="0" borderId="25" xfId="2" applyNumberFormat="1" applyFont="1" applyFill="1" applyBorder="1" applyAlignment="1">
      <alignment vertical="center"/>
    </xf>
    <xf numFmtId="182" fontId="5" fillId="0" borderId="15" xfId="2" applyNumberFormat="1" applyFont="1" applyFill="1" applyBorder="1" applyAlignment="1">
      <alignment vertical="center"/>
    </xf>
    <xf numFmtId="0" fontId="5" fillId="0" borderId="0" xfId="6" applyFont="1" applyFill="1" applyAlignment="1" applyProtection="1">
      <alignment vertical="center"/>
      <protection locked="0"/>
    </xf>
    <xf numFmtId="49" fontId="2" fillId="0" borderId="0" xfId="6" applyNumberFormat="1" applyFont="1" applyFill="1" applyAlignment="1" applyProtection="1">
      <alignment vertical="center"/>
      <protection locked="0"/>
    </xf>
    <xf numFmtId="49" fontId="2" fillId="0" borderId="0" xfId="6" applyNumberFormat="1" applyFont="1" applyFill="1" applyAlignment="1" applyProtection="1">
      <alignment horizontal="center" vertical="center"/>
      <protection locked="0"/>
    </xf>
    <xf numFmtId="0" fontId="5" fillId="0" borderId="2" xfId="6" applyFont="1" applyFill="1" applyBorder="1" applyAlignment="1" applyProtection="1">
      <alignment horizontal="distributed" vertical="center"/>
      <protection locked="0"/>
    </xf>
    <xf numFmtId="0" fontId="5" fillId="0" borderId="26" xfId="6" applyFont="1" applyFill="1" applyBorder="1" applyAlignment="1" applyProtection="1">
      <alignment horizontal="distributed" vertical="center"/>
      <protection locked="0"/>
    </xf>
    <xf numFmtId="0" fontId="5" fillId="0" borderId="7" xfId="6" applyFont="1" applyFill="1" applyBorder="1" applyAlignment="1" applyProtection="1">
      <alignment horizontal="distributed" vertical="center"/>
      <protection locked="0"/>
    </xf>
    <xf numFmtId="0" fontId="5" fillId="0" borderId="19" xfId="6" applyFont="1" applyFill="1" applyBorder="1" applyAlignment="1" applyProtection="1">
      <alignment horizontal="distributed" vertical="center"/>
      <protection locked="0"/>
    </xf>
    <xf numFmtId="0" fontId="5" fillId="0" borderId="11" xfId="6" applyFont="1" applyFill="1" applyBorder="1" applyAlignment="1" applyProtection="1">
      <alignment vertical="center"/>
      <protection locked="0"/>
    </xf>
    <xf numFmtId="0" fontId="5" fillId="0" borderId="0" xfId="6" applyFont="1" applyFill="1" applyBorder="1" applyAlignment="1" applyProtection="1">
      <alignment vertical="center"/>
      <protection locked="0"/>
    </xf>
    <xf numFmtId="181" fontId="5" fillId="0" borderId="11" xfId="6" applyNumberFormat="1" applyFont="1" applyFill="1" applyBorder="1" applyAlignment="1" applyProtection="1">
      <alignment horizontal="center" vertical="center"/>
      <protection locked="0"/>
    </xf>
    <xf numFmtId="186" fontId="5" fillId="0" borderId="0" xfId="6" applyNumberFormat="1" applyFont="1" applyFill="1" applyBorder="1" applyAlignment="1" applyProtection="1">
      <alignment vertical="center"/>
      <protection locked="0"/>
    </xf>
    <xf numFmtId="186" fontId="5" fillId="0" borderId="0" xfId="6" applyNumberFormat="1" applyFont="1" applyFill="1" applyBorder="1" applyAlignment="1" applyProtection="1">
      <alignment horizontal="right" vertical="center"/>
      <protection locked="0"/>
    </xf>
    <xf numFmtId="178" fontId="5" fillId="0" borderId="11" xfId="6" applyNumberFormat="1" applyFont="1" applyFill="1" applyBorder="1" applyAlignment="1" applyProtection="1">
      <alignment horizontal="center" vertical="center"/>
      <protection locked="0"/>
    </xf>
    <xf numFmtId="0" fontId="5" fillId="0" borderId="11" xfId="6" applyNumberFormat="1" applyFont="1" applyFill="1" applyBorder="1" applyAlignment="1" applyProtection="1">
      <alignment horizontal="center" vertical="center"/>
      <protection locked="0"/>
    </xf>
    <xf numFmtId="0" fontId="10" fillId="0" borderId="11" xfId="6" applyNumberFormat="1" applyFont="1" applyFill="1" applyBorder="1" applyAlignment="1" applyProtection="1">
      <alignment horizontal="center" vertical="center"/>
      <protection locked="0"/>
    </xf>
    <xf numFmtId="186" fontId="10" fillId="0" borderId="16" xfId="6" applyNumberFormat="1" applyFont="1" applyFill="1" applyBorder="1" applyAlignment="1" applyProtection="1">
      <alignment vertical="center"/>
      <protection locked="0"/>
    </xf>
    <xf numFmtId="186" fontId="10" fillId="0" borderId="0" xfId="6" applyNumberFormat="1" applyFont="1" applyFill="1" applyBorder="1" applyAlignment="1" applyProtection="1">
      <alignment horizontal="right" vertical="center"/>
      <protection locked="0"/>
    </xf>
    <xf numFmtId="0" fontId="10" fillId="0" borderId="0" xfId="6" applyFont="1" applyFill="1" applyBorder="1" applyAlignment="1" applyProtection="1">
      <alignment vertical="center"/>
      <protection locked="0"/>
    </xf>
    <xf numFmtId="0" fontId="10" fillId="0" borderId="0" xfId="6" applyFont="1" applyFill="1" applyAlignment="1" applyProtection="1">
      <alignment vertical="center"/>
      <protection locked="0"/>
    </xf>
    <xf numFmtId="0" fontId="10" fillId="0" borderId="13" xfId="6" applyFont="1" applyFill="1" applyBorder="1" applyAlignment="1" applyProtection="1">
      <alignment horizontal="center" vertical="center"/>
      <protection locked="0"/>
    </xf>
    <xf numFmtId="0" fontId="5" fillId="0" borderId="15" xfId="6" applyFont="1" applyFill="1" applyBorder="1" applyAlignment="1" applyProtection="1">
      <alignment vertical="center"/>
      <protection locked="0"/>
    </xf>
    <xf numFmtId="0" fontId="10" fillId="0" borderId="0" xfId="6" applyFont="1" applyFill="1" applyBorder="1" applyAlignment="1" applyProtection="1">
      <alignment horizontal="center" vertical="center"/>
      <protection locked="0"/>
    </xf>
    <xf numFmtId="0" fontId="8" fillId="0" borderId="26" xfId="6" applyFont="1" applyFill="1" applyBorder="1" applyAlignment="1" applyProtection="1">
      <alignment horizontal="distributed" vertical="center"/>
      <protection locked="0"/>
    </xf>
    <xf numFmtId="0" fontId="8" fillId="0" borderId="19" xfId="6" applyFont="1" applyFill="1" applyBorder="1" applyAlignment="1" applyProtection="1">
      <alignment horizontal="distributed" vertical="center"/>
      <protection locked="0"/>
    </xf>
    <xf numFmtId="186" fontId="10" fillId="0" borderId="0" xfId="6" applyNumberFormat="1" applyFont="1" applyFill="1" applyBorder="1" applyAlignment="1" applyProtection="1">
      <alignment vertical="center"/>
      <protection locked="0"/>
    </xf>
    <xf numFmtId="49" fontId="2" fillId="0" borderId="0" xfId="2" applyNumberFormat="1" applyFont="1" applyFill="1" applyAlignment="1">
      <alignment vertical="center"/>
    </xf>
    <xf numFmtId="181" fontId="5" fillId="0" borderId="11" xfId="2" applyNumberFormat="1" applyFont="1" applyFill="1" applyBorder="1" applyAlignment="1">
      <alignment horizontal="center" vertical="center" shrinkToFit="1"/>
    </xf>
    <xf numFmtId="3" fontId="5" fillId="0" borderId="0" xfId="2" applyNumberFormat="1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horizontal="right" vertical="center"/>
    </xf>
    <xf numFmtId="3" fontId="10" fillId="0" borderId="0" xfId="2" applyNumberFormat="1" applyFont="1" applyFill="1" applyBorder="1" applyAlignment="1">
      <alignment vertical="center"/>
    </xf>
    <xf numFmtId="3" fontId="10" fillId="0" borderId="0" xfId="2" applyNumberFormat="1" applyFont="1" applyFill="1" applyBorder="1" applyAlignment="1">
      <alignment horizontal="right" vertical="center"/>
    </xf>
    <xf numFmtId="186" fontId="10" fillId="0" borderId="0" xfId="2" applyNumberFormat="1" applyFont="1" applyFill="1" applyBorder="1" applyAlignment="1">
      <alignment horizontal="right" vertical="center"/>
    </xf>
    <xf numFmtId="0" fontId="10" fillId="0" borderId="13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distributed" vertical="center"/>
    </xf>
    <xf numFmtId="0" fontId="17" fillId="0" borderId="10" xfId="2" applyFont="1" applyFill="1" applyBorder="1" applyAlignment="1">
      <alignment horizontal="center" vertical="center"/>
    </xf>
    <xf numFmtId="0" fontId="17" fillId="0" borderId="12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distributed" vertical="center"/>
    </xf>
    <xf numFmtId="0" fontId="17" fillId="0" borderId="7" xfId="2" applyFont="1" applyFill="1" applyBorder="1" applyAlignment="1">
      <alignment horizontal="distributed" vertical="center"/>
    </xf>
    <xf numFmtId="0" fontId="17" fillId="0" borderId="15" xfId="7" applyFont="1" applyBorder="1" applyAlignment="1">
      <alignment horizontal="center" vertical="center" shrinkToFit="1"/>
    </xf>
    <xf numFmtId="0" fontId="17" fillId="0" borderId="0" xfId="7" applyFont="1" applyAlignment="1">
      <alignment horizontal="center" vertical="center" shrinkToFit="1"/>
    </xf>
    <xf numFmtId="0" fontId="17" fillId="0" borderId="0" xfId="7" applyFont="1" applyBorder="1" applyAlignment="1">
      <alignment horizontal="center" vertical="center" shrinkToFit="1"/>
    </xf>
    <xf numFmtId="0" fontId="17" fillId="0" borderId="22" xfId="7" applyFont="1" applyBorder="1" applyAlignment="1">
      <alignment horizontal="center" vertical="center" shrinkToFit="1"/>
    </xf>
    <xf numFmtId="0" fontId="17" fillId="0" borderId="2" xfId="7" applyFont="1" applyBorder="1" applyAlignment="1">
      <alignment horizontal="center" vertical="center" shrinkToFit="1"/>
    </xf>
    <xf numFmtId="0" fontId="17" fillId="0" borderId="1" xfId="7" applyFont="1" applyBorder="1" applyAlignment="1">
      <alignment horizontal="center" vertical="center" shrinkToFit="1"/>
    </xf>
    <xf numFmtId="0" fontId="17" fillId="0" borderId="26" xfId="7" applyFont="1" applyBorder="1" applyAlignment="1">
      <alignment horizontal="center" vertical="center" shrinkToFit="1"/>
    </xf>
    <xf numFmtId="0" fontId="17" fillId="0" borderId="24" xfId="7" applyFont="1" applyBorder="1" applyAlignment="1">
      <alignment horizontal="center" vertical="center" shrinkToFit="1"/>
    </xf>
    <xf numFmtId="0" fontId="17" fillId="0" borderId="7" xfId="7" applyFont="1" applyBorder="1" applyAlignment="1">
      <alignment horizontal="center" vertical="center" shrinkToFit="1"/>
    </xf>
    <xf numFmtId="3" fontId="17" fillId="0" borderId="7" xfId="7" applyNumberFormat="1" applyFont="1" applyBorder="1" applyAlignment="1">
      <alignment horizontal="center" vertical="center" shrinkToFit="1"/>
    </xf>
    <xf numFmtId="0" fontId="18" fillId="0" borderId="7" xfId="7" applyFont="1" applyBorder="1" applyAlignment="1">
      <alignment horizontal="center" vertical="center" wrapText="1" shrinkToFit="1"/>
    </xf>
    <xf numFmtId="0" fontId="17" fillId="0" borderId="19" xfId="7" applyFont="1" applyBorder="1" applyAlignment="1">
      <alignment horizontal="center" vertical="center" shrinkToFit="1"/>
    </xf>
    <xf numFmtId="3" fontId="17" fillId="0" borderId="0" xfId="7" applyNumberFormat="1" applyFont="1" applyBorder="1" applyAlignment="1">
      <alignment horizontal="center" vertical="center" shrinkToFit="1"/>
    </xf>
    <xf numFmtId="3" fontId="17" fillId="0" borderId="20" xfId="7" applyNumberFormat="1" applyFont="1" applyBorder="1" applyAlignment="1">
      <alignment horizontal="center" vertical="center" shrinkToFit="1"/>
    </xf>
    <xf numFmtId="3" fontId="17" fillId="0" borderId="21" xfId="7" applyNumberFormat="1" applyFont="1" applyBorder="1" applyAlignment="1">
      <alignment horizontal="center" vertical="center" shrinkToFit="1"/>
    </xf>
    <xf numFmtId="3" fontId="17" fillId="0" borderId="0" xfId="7" applyNumberFormat="1" applyFont="1" applyBorder="1" applyAlignment="1">
      <alignment horizontal="distributed" vertical="center" shrinkToFit="1"/>
    </xf>
    <xf numFmtId="3" fontId="17" fillId="0" borderId="16" xfId="7" applyNumberFormat="1" applyFont="1" applyBorder="1" applyAlignment="1">
      <alignment vertical="center" shrinkToFit="1"/>
    </xf>
    <xf numFmtId="3" fontId="17" fillId="0" borderId="0" xfId="7" applyNumberFormat="1" applyFont="1" applyBorder="1" applyAlignment="1">
      <alignment vertical="center" shrinkToFit="1"/>
    </xf>
    <xf numFmtId="0" fontId="17" fillId="0" borderId="0" xfId="7" applyFont="1" applyBorder="1" applyAlignment="1">
      <alignment vertical="center" shrinkToFit="1"/>
    </xf>
    <xf numFmtId="38" fontId="17" fillId="0" borderId="0" xfId="1" applyFont="1" applyBorder="1" applyAlignment="1">
      <alignment vertical="center" shrinkToFit="1"/>
    </xf>
    <xf numFmtId="3" fontId="17" fillId="0" borderId="0" xfId="7" applyNumberFormat="1" applyFont="1" applyFill="1" applyBorder="1" applyAlignment="1">
      <alignment horizontal="distributed" vertical="center" shrinkToFit="1"/>
    </xf>
    <xf numFmtId="3" fontId="17" fillId="0" borderId="16" xfId="7" applyNumberFormat="1" applyFont="1" applyFill="1" applyBorder="1" applyAlignment="1">
      <alignment vertical="center" shrinkToFit="1"/>
    </xf>
    <xf numFmtId="3" fontId="17" fillId="0" borderId="0" xfId="7" applyNumberFormat="1" applyFont="1" applyFill="1" applyBorder="1" applyAlignment="1">
      <alignment vertical="center" shrinkToFit="1"/>
    </xf>
    <xf numFmtId="0" fontId="17" fillId="0" borderId="0" xfId="7" applyFont="1" applyFill="1" applyBorder="1" applyAlignment="1">
      <alignment vertical="center" shrinkToFit="1"/>
    </xf>
    <xf numFmtId="38" fontId="17" fillId="0" borderId="0" xfId="1" applyFont="1" applyFill="1" applyBorder="1" applyAlignment="1">
      <alignment vertical="center" shrinkToFit="1"/>
    </xf>
    <xf numFmtId="0" fontId="17" fillId="0" borderId="0" xfId="7" applyFont="1" applyFill="1" applyAlignment="1">
      <alignment horizontal="center" vertical="center" shrinkToFit="1"/>
    </xf>
    <xf numFmtId="0" fontId="17" fillId="0" borderId="0" xfId="7" applyFont="1" applyFill="1" applyBorder="1" applyAlignment="1">
      <alignment horizontal="center" vertical="center" shrinkToFit="1"/>
    </xf>
    <xf numFmtId="3" fontId="19" fillId="0" borderId="16" xfId="7" applyNumberFormat="1" applyFont="1" applyFill="1" applyBorder="1" applyAlignment="1">
      <alignment vertical="center" shrinkToFit="1"/>
    </xf>
    <xf numFmtId="3" fontId="19" fillId="0" borderId="0" xfId="7" applyNumberFormat="1" applyFont="1" applyFill="1" applyBorder="1" applyAlignment="1">
      <alignment vertical="center" shrinkToFit="1"/>
    </xf>
    <xf numFmtId="0" fontId="19" fillId="0" borderId="0" xfId="7" applyFont="1" applyFill="1" applyBorder="1" applyAlignment="1">
      <alignment vertical="center" shrinkToFit="1"/>
    </xf>
    <xf numFmtId="38" fontId="19" fillId="0" borderId="0" xfId="1" applyFont="1" applyFill="1" applyBorder="1" applyAlignment="1">
      <alignment vertical="center" shrinkToFit="1"/>
    </xf>
    <xf numFmtId="3" fontId="17" fillId="0" borderId="25" xfId="7" applyNumberFormat="1" applyFont="1" applyBorder="1" applyAlignment="1">
      <alignment horizontal="center" vertical="center" shrinkToFit="1"/>
    </xf>
    <xf numFmtId="3" fontId="17" fillId="0" borderId="15" xfId="7" applyNumberFormat="1" applyFont="1" applyBorder="1" applyAlignment="1">
      <alignment horizontal="center" vertical="center" shrinkToFit="1"/>
    </xf>
    <xf numFmtId="0" fontId="20" fillId="0" borderId="0" xfId="7" applyFont="1" applyAlignment="1">
      <alignment horizontal="center" vertical="center" shrinkToFit="1"/>
    </xf>
    <xf numFmtId="0" fontId="20" fillId="0" borderId="0" xfId="7" applyFont="1" applyBorder="1" applyAlignment="1">
      <alignment horizontal="center" vertical="center" shrinkToFit="1"/>
    </xf>
    <xf numFmtId="0" fontId="21" fillId="0" borderId="0" xfId="2" applyFont="1" applyFill="1" applyAlignment="1">
      <alignment vertical="center"/>
    </xf>
    <xf numFmtId="0" fontId="5" fillId="0" borderId="0" xfId="8" applyFont="1" applyAlignment="1">
      <alignment vertical="center"/>
    </xf>
    <xf numFmtId="0" fontId="5" fillId="0" borderId="4" xfId="8" applyFont="1" applyBorder="1" applyAlignment="1">
      <alignment horizontal="center" vertical="center"/>
    </xf>
    <xf numFmtId="181" fontId="5" fillId="0" borderId="3" xfId="8" applyNumberFormat="1" applyFont="1" applyBorder="1" applyAlignment="1">
      <alignment horizontal="center" vertical="center"/>
    </xf>
    <xf numFmtId="181" fontId="10" fillId="0" borderId="3" xfId="8" applyNumberFormat="1" applyFont="1" applyFill="1" applyBorder="1" applyAlignment="1">
      <alignment horizontal="center" vertical="center"/>
    </xf>
    <xf numFmtId="0" fontId="5" fillId="0" borderId="9" xfId="8" applyFont="1" applyFill="1" applyBorder="1" applyAlignment="1">
      <alignment horizontal="center" vertical="center"/>
    </xf>
    <xf numFmtId="182" fontId="5" fillId="0" borderId="21" xfId="5" applyNumberFormat="1" applyFont="1" applyFill="1" applyBorder="1" applyAlignment="1">
      <alignment vertical="center"/>
    </xf>
    <xf numFmtId="182" fontId="10" fillId="0" borderId="21" xfId="5" applyNumberFormat="1" applyFont="1" applyFill="1" applyBorder="1" applyAlignment="1">
      <alignment vertical="center"/>
    </xf>
    <xf numFmtId="0" fontId="5" fillId="0" borderId="0" xfId="8" applyFont="1" applyFill="1" applyAlignment="1">
      <alignment vertical="center"/>
    </xf>
    <xf numFmtId="0" fontId="5" fillId="0" borderId="0" xfId="8" applyFont="1" applyBorder="1" applyAlignment="1">
      <alignment horizontal="center" vertical="center"/>
    </xf>
    <xf numFmtId="182" fontId="5" fillId="0" borderId="16" xfId="5" applyNumberFormat="1" applyFont="1" applyBorder="1" applyAlignment="1">
      <alignment vertical="center"/>
    </xf>
    <xf numFmtId="182" fontId="5" fillId="0" borderId="0" xfId="5" applyNumberFormat="1" applyFont="1" applyBorder="1" applyAlignment="1">
      <alignment vertical="center"/>
    </xf>
    <xf numFmtId="182" fontId="5" fillId="0" borderId="0" xfId="5" applyNumberFormat="1" applyFont="1" applyFill="1" applyBorder="1" applyAlignment="1">
      <alignment vertical="center"/>
    </xf>
    <xf numFmtId="182" fontId="10" fillId="0" borderId="0" xfId="5" applyNumberFormat="1" applyFont="1" applyFill="1" applyBorder="1" applyAlignment="1">
      <alignment vertical="center"/>
    </xf>
    <xf numFmtId="0" fontId="8" fillId="0" borderId="15" xfId="8" applyFont="1" applyBorder="1" applyAlignment="1">
      <alignment horizontal="center" vertical="center" wrapText="1"/>
    </xf>
    <xf numFmtId="182" fontId="5" fillId="0" borderId="25" xfId="8" applyNumberFormat="1" applyFont="1" applyBorder="1" applyAlignment="1">
      <alignment vertical="center"/>
    </xf>
    <xf numFmtId="182" fontId="5" fillId="0" borderId="15" xfId="8" applyNumberFormat="1" applyFont="1" applyBorder="1" applyAlignment="1">
      <alignment vertical="center"/>
    </xf>
    <xf numFmtId="182" fontId="10" fillId="0" borderId="15" xfId="8" applyNumberFormat="1" applyFont="1" applyFill="1" applyBorder="1" applyAlignment="1">
      <alignment vertical="center"/>
    </xf>
    <xf numFmtId="0" fontId="10" fillId="0" borderId="0" xfId="8" applyFont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8" fillId="0" borderId="26" xfId="2" applyFont="1" applyFill="1" applyBorder="1" applyAlignment="1">
      <alignment horizontal="distributed" vertical="center"/>
    </xf>
    <xf numFmtId="0" fontId="8" fillId="0" borderId="19" xfId="2" applyFont="1" applyFill="1" applyBorder="1" applyAlignment="1">
      <alignment horizontal="distributed" vertical="center"/>
    </xf>
    <xf numFmtId="0" fontId="8" fillId="0" borderId="20" xfId="2" applyFont="1" applyFill="1" applyBorder="1" applyAlignment="1">
      <alignment horizontal="distributed" vertical="center"/>
    </xf>
    <xf numFmtId="0" fontId="8" fillId="0" borderId="0" xfId="2" applyFont="1" applyFill="1" applyAlignment="1">
      <alignment vertical="center"/>
    </xf>
    <xf numFmtId="0" fontId="8" fillId="0" borderId="0" xfId="2" applyFont="1" applyFill="1" applyBorder="1" applyAlignment="1">
      <alignment horizontal="right" vertical="center"/>
    </xf>
    <xf numFmtId="184" fontId="8" fillId="0" borderId="16" xfId="2" applyNumberFormat="1" applyFont="1" applyFill="1" applyBorder="1" applyAlignment="1">
      <alignment vertical="center"/>
    </xf>
    <xf numFmtId="184" fontId="8" fillId="0" borderId="0" xfId="2" applyNumberFormat="1" applyFont="1" applyFill="1" applyBorder="1" applyAlignment="1">
      <alignment vertical="center"/>
    </xf>
    <xf numFmtId="3" fontId="13" fillId="0" borderId="16" xfId="2" applyNumberFormat="1" applyFont="1" applyFill="1" applyBorder="1" applyAlignment="1">
      <alignment vertical="center"/>
    </xf>
    <xf numFmtId="3" fontId="13" fillId="0" borderId="0" xfId="2" applyNumberFormat="1" applyFont="1" applyFill="1" applyBorder="1" applyAlignment="1">
      <alignment vertical="center"/>
    </xf>
    <xf numFmtId="38" fontId="8" fillId="0" borderId="0" xfId="3" applyFont="1" applyFill="1" applyBorder="1" applyAlignment="1">
      <alignment vertical="center"/>
    </xf>
    <xf numFmtId="38" fontId="22" fillId="0" borderId="28" xfId="3" applyFont="1" applyFill="1" applyBorder="1" applyAlignment="1">
      <alignment vertical="center"/>
    </xf>
    <xf numFmtId="38" fontId="22" fillId="0" borderId="29" xfId="3" applyFont="1" applyFill="1" applyBorder="1" applyAlignment="1">
      <alignment vertical="center"/>
    </xf>
    <xf numFmtId="0" fontId="22" fillId="0" borderId="29" xfId="3" applyNumberFormat="1" applyFont="1" applyFill="1" applyBorder="1" applyAlignment="1">
      <alignment horizontal="right" vertical="center"/>
    </xf>
    <xf numFmtId="182" fontId="22" fillId="0" borderId="16" xfId="3" applyNumberFormat="1" applyFont="1" applyFill="1" applyBorder="1" applyAlignment="1">
      <alignment horizontal="right" vertical="center"/>
    </xf>
    <xf numFmtId="182" fontId="22" fillId="0" borderId="0" xfId="3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14" fillId="0" borderId="11" xfId="2" applyFont="1" applyFill="1" applyBorder="1" applyAlignment="1">
      <alignment horizontal="right" vertical="center"/>
    </xf>
    <xf numFmtId="184" fontId="22" fillId="0" borderId="16" xfId="3" applyNumberFormat="1" applyFont="1" applyFill="1" applyBorder="1" applyAlignment="1">
      <alignment horizontal="right" vertical="center"/>
    </xf>
    <xf numFmtId="184" fontId="22" fillId="0" borderId="0" xfId="3" applyNumberFormat="1" applyFont="1" applyFill="1" applyBorder="1" applyAlignment="1">
      <alignment horizontal="right" vertical="center"/>
    </xf>
    <xf numFmtId="187" fontId="22" fillId="0" borderId="0" xfId="3" applyNumberFormat="1" applyFont="1" applyFill="1" applyBorder="1" applyAlignment="1">
      <alignment horizontal="right" vertical="center"/>
    </xf>
    <xf numFmtId="184" fontId="22" fillId="0" borderId="28" xfId="3" applyNumberFormat="1" applyFont="1" applyFill="1" applyBorder="1" applyAlignment="1">
      <alignment vertical="center"/>
    </xf>
    <xf numFmtId="184" fontId="22" fillId="0" borderId="29" xfId="3" applyNumberFormat="1" applyFont="1" applyFill="1" applyBorder="1" applyAlignment="1">
      <alignment vertical="center"/>
    </xf>
    <xf numFmtId="184" fontId="22" fillId="0" borderId="29" xfId="3" applyNumberFormat="1" applyFont="1" applyFill="1" applyBorder="1" applyAlignment="1">
      <alignment horizontal="right" vertical="center"/>
    </xf>
    <xf numFmtId="188" fontId="22" fillId="0" borderId="29" xfId="3" applyNumberFormat="1" applyFont="1" applyFill="1" applyBorder="1" applyAlignment="1">
      <alignment horizontal="right" vertical="center"/>
    </xf>
    <xf numFmtId="182" fontId="22" fillId="0" borderId="16" xfId="3" applyNumberFormat="1" applyFont="1" applyFill="1" applyBorder="1" applyAlignment="1">
      <alignment vertical="center"/>
    </xf>
    <xf numFmtId="182" fontId="22" fillId="0" borderId="0" xfId="3" applyNumberFormat="1" applyFont="1" applyFill="1" applyBorder="1" applyAlignment="1">
      <alignment vertical="center"/>
    </xf>
    <xf numFmtId="0" fontId="14" fillId="0" borderId="11" xfId="2" applyFont="1" applyFill="1" applyBorder="1" applyAlignment="1">
      <alignment horizontal="distributed" vertical="center"/>
    </xf>
    <xf numFmtId="38" fontId="22" fillId="0" borderId="16" xfId="3" applyFont="1" applyFill="1" applyBorder="1" applyAlignment="1">
      <alignment vertical="center"/>
    </xf>
    <xf numFmtId="38" fontId="22" fillId="0" borderId="0" xfId="3" applyFont="1" applyFill="1" applyBorder="1" applyAlignment="1">
      <alignment vertical="center"/>
    </xf>
    <xf numFmtId="0" fontId="22" fillId="0" borderId="0" xfId="3" applyNumberFormat="1" applyFont="1" applyFill="1" applyBorder="1" applyAlignment="1">
      <alignment horizontal="right" vertical="center"/>
    </xf>
    <xf numFmtId="38" fontId="8" fillId="0" borderId="25" xfId="3" applyFont="1" applyFill="1" applyBorder="1" applyAlignment="1">
      <alignment vertical="center"/>
    </xf>
    <xf numFmtId="38" fontId="8" fillId="0" borderId="15" xfId="3" applyFont="1" applyFill="1" applyBorder="1" applyAlignment="1">
      <alignment vertical="center"/>
    </xf>
    <xf numFmtId="0" fontId="8" fillId="0" borderId="15" xfId="3" applyNumberFormat="1" applyFont="1" applyFill="1" applyBorder="1" applyAlignment="1">
      <alignment horizontal="right" vertical="center"/>
    </xf>
    <xf numFmtId="0" fontId="5" fillId="0" borderId="0" xfId="2" applyFont="1" applyAlignment="1">
      <alignment vertical="center"/>
    </xf>
    <xf numFmtId="181" fontId="5" fillId="0" borderId="30" xfId="2" applyNumberFormat="1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distributed" vertical="center"/>
    </xf>
    <xf numFmtId="0" fontId="12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distributed" vertical="center"/>
    </xf>
    <xf numFmtId="0" fontId="10" fillId="0" borderId="15" xfId="2" applyFont="1" applyFill="1" applyBorder="1" applyAlignment="1">
      <alignment vertical="center"/>
    </xf>
    <xf numFmtId="0" fontId="10" fillId="0" borderId="0" xfId="2" applyFont="1" applyAlignment="1">
      <alignment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0" fillId="0" borderId="0" xfId="7" applyFont="1" applyFill="1"/>
    <xf numFmtId="181" fontId="10" fillId="0" borderId="3" xfId="2" applyNumberFormat="1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vertical="center"/>
    </xf>
    <xf numFmtId="0" fontId="5" fillId="0" borderId="21" xfId="2" applyNumberFormat="1" applyFont="1" applyFill="1" applyBorder="1" applyAlignment="1">
      <alignment horizontal="right" vertical="center"/>
    </xf>
    <xf numFmtId="38" fontId="5" fillId="0" borderId="21" xfId="1" applyFont="1" applyFill="1" applyBorder="1" applyAlignment="1">
      <alignment horizontal="right" vertical="center"/>
    </xf>
    <xf numFmtId="0" fontId="10" fillId="0" borderId="21" xfId="2" applyNumberFormat="1" applyFont="1" applyFill="1" applyBorder="1" applyAlignment="1">
      <alignment horizontal="right" vertical="center"/>
    </xf>
    <xf numFmtId="38" fontId="10" fillId="0" borderId="21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0" fontId="8" fillId="0" borderId="11" xfId="2" applyFont="1" applyFill="1" applyBorder="1" applyAlignment="1">
      <alignment horizontal="right" vertical="center"/>
    </xf>
    <xf numFmtId="38" fontId="8" fillId="0" borderId="0" xfId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187" fontId="13" fillId="0" borderId="0" xfId="2" applyNumberFormat="1" applyFont="1" applyFill="1" applyBorder="1" applyAlignment="1">
      <alignment horizontal="right" vertical="center"/>
    </xf>
    <xf numFmtId="187" fontId="13" fillId="0" borderId="0" xfId="1" applyNumberFormat="1" applyFont="1" applyFill="1" applyBorder="1" applyAlignment="1">
      <alignment horizontal="right" vertical="center"/>
    </xf>
    <xf numFmtId="0" fontId="23" fillId="0" borderId="0" xfId="7" applyFont="1" applyFill="1"/>
    <xf numFmtId="38" fontId="5" fillId="0" borderId="16" xfId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187" fontId="10" fillId="0" borderId="0" xfId="2" applyNumberFormat="1" applyFont="1" applyFill="1" applyBorder="1" applyAlignment="1">
      <alignment vertical="center"/>
    </xf>
    <xf numFmtId="187" fontId="10" fillId="0" borderId="0" xfId="1" applyNumberFormat="1" applyFont="1" applyFill="1" applyBorder="1" applyAlignment="1">
      <alignment vertical="center"/>
    </xf>
    <xf numFmtId="0" fontId="5" fillId="0" borderId="25" xfId="2" applyNumberFormat="1" applyFont="1" applyFill="1" applyBorder="1" applyAlignment="1">
      <alignment vertical="center"/>
    </xf>
    <xf numFmtId="0" fontId="5" fillId="0" borderId="15" xfId="2" applyNumberFormat="1" applyFont="1" applyFill="1" applyBorder="1" applyAlignment="1">
      <alignment vertical="center"/>
    </xf>
    <xf numFmtId="0" fontId="10" fillId="0" borderId="15" xfId="2" applyNumberFormat="1" applyFont="1" applyFill="1" applyBorder="1" applyAlignment="1">
      <alignment vertical="center"/>
    </xf>
    <xf numFmtId="2" fontId="10" fillId="0" borderId="0" xfId="2" applyNumberFormat="1" applyFont="1" applyFill="1" applyAlignment="1">
      <alignment vertical="center"/>
    </xf>
    <xf numFmtId="0" fontId="20" fillId="0" borderId="0" xfId="7" applyFont="1" applyFill="1" applyBorder="1"/>
    <xf numFmtId="0" fontId="5" fillId="0" borderId="0" xfId="2" applyFont="1" applyFill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187" fontId="5" fillId="0" borderId="11" xfId="2" applyNumberFormat="1" applyFont="1" applyFill="1" applyBorder="1" applyAlignment="1">
      <alignment horizontal="center" vertical="center"/>
    </xf>
    <xf numFmtId="187" fontId="5" fillId="0" borderId="0" xfId="3" applyNumberFormat="1" applyFont="1" applyFill="1" applyBorder="1" applyAlignment="1">
      <alignment horizontal="right" vertical="center"/>
    </xf>
    <xf numFmtId="187" fontId="10" fillId="0" borderId="0" xfId="2" applyNumberFormat="1" applyFont="1" applyFill="1" applyBorder="1" applyAlignment="1">
      <alignment horizontal="center" vertical="center"/>
    </xf>
    <xf numFmtId="187" fontId="10" fillId="0" borderId="0" xfId="3" applyNumberFormat="1" applyFont="1" applyFill="1" applyBorder="1" applyAlignment="1">
      <alignment horizontal="right" vertical="center"/>
    </xf>
    <xf numFmtId="187" fontId="5" fillId="0" borderId="13" xfId="2" applyNumberFormat="1" applyFont="1" applyFill="1" applyBorder="1" applyAlignment="1">
      <alignment horizontal="center" vertical="center"/>
    </xf>
    <xf numFmtId="187" fontId="5" fillId="0" borderId="15" xfId="3" applyNumberFormat="1" applyFont="1" applyFill="1" applyBorder="1" applyAlignment="1">
      <alignment vertical="center"/>
    </xf>
    <xf numFmtId="187" fontId="5" fillId="0" borderId="15" xfId="3" applyNumberFormat="1" applyFont="1" applyFill="1" applyBorder="1" applyAlignment="1">
      <alignment horizontal="center" vertical="center"/>
    </xf>
    <xf numFmtId="38" fontId="5" fillId="0" borderId="25" xfId="3" applyFont="1" applyFill="1" applyBorder="1" applyAlignment="1">
      <alignment horizontal="center" vertical="center"/>
    </xf>
    <xf numFmtId="187" fontId="5" fillId="0" borderId="0" xfId="2" applyNumberFormat="1" applyFont="1" applyFill="1" applyBorder="1" applyAlignment="1">
      <alignment horizontal="center" vertical="center"/>
    </xf>
    <xf numFmtId="187" fontId="5" fillId="0" borderId="0" xfId="3" applyNumberFormat="1" applyFont="1" applyFill="1" applyBorder="1" applyAlignment="1">
      <alignment vertical="center"/>
    </xf>
    <xf numFmtId="187" fontId="5" fillId="0" borderId="0" xfId="2" applyNumberFormat="1" applyFont="1" applyFill="1" applyBorder="1" applyAlignment="1">
      <alignment vertical="center"/>
    </xf>
    <xf numFmtId="187" fontId="5" fillId="0" borderId="0" xfId="2" applyNumberFormat="1" applyFont="1" applyFill="1" applyAlignment="1">
      <alignment vertical="center"/>
    </xf>
    <xf numFmtId="187" fontId="5" fillId="0" borderId="8" xfId="2" applyNumberFormat="1" applyFont="1" applyFill="1" applyBorder="1" applyAlignment="1">
      <alignment horizontal="center" vertical="center"/>
    </xf>
    <xf numFmtId="187" fontId="5" fillId="0" borderId="17" xfId="2" applyNumberFormat="1" applyFont="1" applyFill="1" applyBorder="1" applyAlignment="1">
      <alignment horizontal="center" vertical="center"/>
    </xf>
    <xf numFmtId="187" fontId="5" fillId="0" borderId="9" xfId="2" applyNumberFormat="1" applyFont="1" applyFill="1" applyBorder="1" applyAlignment="1">
      <alignment horizontal="center" vertical="center"/>
    </xf>
    <xf numFmtId="187" fontId="5" fillId="0" borderId="0" xfId="3" applyNumberFormat="1" applyFont="1" applyFill="1" applyBorder="1" applyAlignment="1">
      <alignment horizontal="center" vertical="center"/>
    </xf>
    <xf numFmtId="187" fontId="5" fillId="0" borderId="16" xfId="3" applyNumberFormat="1" applyFont="1" applyFill="1" applyBorder="1" applyAlignment="1">
      <alignment horizontal="center" vertical="center"/>
    </xf>
    <xf numFmtId="187" fontId="10" fillId="0" borderId="16" xfId="3" applyNumberFormat="1" applyFont="1" applyFill="1" applyBorder="1" applyAlignment="1">
      <alignment horizontal="center" vertical="center"/>
    </xf>
    <xf numFmtId="187" fontId="10" fillId="0" borderId="0" xfId="3" applyNumberFormat="1" applyFont="1" applyFill="1" applyBorder="1" applyAlignment="1">
      <alignment vertical="center"/>
    </xf>
    <xf numFmtId="38" fontId="5" fillId="0" borderId="15" xfId="3" applyFont="1" applyFill="1" applyBorder="1" applyAlignment="1">
      <alignment horizontal="center" vertical="center"/>
    </xf>
    <xf numFmtId="38" fontId="5" fillId="0" borderId="15" xfId="3" applyFont="1" applyFill="1" applyBorder="1" applyAlignment="1">
      <alignment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14" fillId="0" borderId="8" xfId="2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/>
    </xf>
    <xf numFmtId="0" fontId="14" fillId="0" borderId="11" xfId="2" applyFont="1" applyFill="1" applyBorder="1" applyAlignment="1">
      <alignment vertical="center"/>
    </xf>
    <xf numFmtId="0" fontId="14" fillId="0" borderId="12" xfId="2" applyFont="1" applyFill="1" applyBorder="1" applyAlignment="1">
      <alignment vertical="center"/>
    </xf>
    <xf numFmtId="40" fontId="14" fillId="0" borderId="0" xfId="3" applyNumberFormat="1" applyFont="1" applyFill="1" applyAlignment="1">
      <alignment horizontal="right" vertical="center"/>
    </xf>
    <xf numFmtId="0" fontId="14" fillId="0" borderId="16" xfId="2" applyFont="1" applyFill="1" applyBorder="1" applyAlignment="1">
      <alignment vertical="center"/>
    </xf>
    <xf numFmtId="181" fontId="14" fillId="0" borderId="11" xfId="2" applyNumberFormat="1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distributed" vertical="center"/>
    </xf>
    <xf numFmtId="189" fontId="14" fillId="0" borderId="16" xfId="3" applyNumberFormat="1" applyFont="1" applyFill="1" applyBorder="1" applyAlignment="1">
      <alignment horizontal="right" vertical="center"/>
    </xf>
    <xf numFmtId="189" fontId="14" fillId="0" borderId="0" xfId="3" applyNumberFormat="1" applyFont="1" applyFill="1" applyBorder="1" applyAlignment="1">
      <alignment horizontal="right" vertical="center"/>
    </xf>
    <xf numFmtId="0" fontId="14" fillId="0" borderId="16" xfId="2" applyNumberFormat="1" applyFont="1" applyFill="1" applyBorder="1" applyAlignment="1">
      <alignment horizontal="center" vertical="center"/>
    </xf>
    <xf numFmtId="0" fontId="14" fillId="0" borderId="11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181" fontId="24" fillId="0" borderId="11" xfId="2" applyNumberFormat="1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distributed" vertical="center"/>
    </xf>
    <xf numFmtId="189" fontId="24" fillId="0" borderId="16" xfId="3" applyNumberFormat="1" applyFont="1" applyFill="1" applyBorder="1" applyAlignment="1">
      <alignment horizontal="right" vertical="center"/>
    </xf>
    <xf numFmtId="189" fontId="24" fillId="0" borderId="0" xfId="3" applyNumberFormat="1" applyFont="1" applyFill="1" applyBorder="1" applyAlignment="1">
      <alignment horizontal="right" vertical="center"/>
    </xf>
    <xf numFmtId="0" fontId="24" fillId="0" borderId="16" xfId="2" applyNumberFormat="1" applyFont="1" applyFill="1" applyBorder="1" applyAlignment="1">
      <alignment horizontal="center" vertical="center"/>
    </xf>
    <xf numFmtId="0" fontId="24" fillId="0" borderId="0" xfId="2" applyFont="1" applyFill="1" applyAlignment="1">
      <alignment vertical="center"/>
    </xf>
    <xf numFmtId="0" fontId="24" fillId="0" borderId="11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vertical="center"/>
    </xf>
    <xf numFmtId="0" fontId="14" fillId="0" borderId="14" xfId="2" applyFont="1" applyFill="1" applyBorder="1" applyAlignment="1">
      <alignment vertical="center"/>
    </xf>
    <xf numFmtId="40" fontId="14" fillId="0" borderId="15" xfId="3" applyNumberFormat="1" applyFont="1" applyFill="1" applyBorder="1" applyAlignment="1">
      <alignment horizontal="right" vertical="center"/>
    </xf>
    <xf numFmtId="0" fontId="14" fillId="0" borderId="25" xfId="2" applyFont="1" applyFill="1" applyBorder="1" applyAlignment="1">
      <alignment vertical="center"/>
    </xf>
    <xf numFmtId="40" fontId="5" fillId="0" borderId="0" xfId="3" applyNumberFormat="1" applyFont="1" applyFill="1" applyBorder="1" applyAlignment="1">
      <alignment horizontal="right" vertical="center"/>
    </xf>
    <xf numFmtId="49" fontId="5" fillId="0" borderId="0" xfId="2" applyNumberFormat="1" applyFont="1" applyFill="1" applyAlignment="1">
      <alignment vertical="center"/>
    </xf>
    <xf numFmtId="0" fontId="5" fillId="0" borderId="30" xfId="2" applyFont="1" applyFill="1" applyBorder="1" applyAlignment="1">
      <alignment horizontal="distributed" vertical="center"/>
    </xf>
    <xf numFmtId="0" fontId="5" fillId="0" borderId="4" xfId="2" applyFont="1" applyFill="1" applyBorder="1" applyAlignment="1">
      <alignment horizontal="distributed" vertical="center"/>
    </xf>
    <xf numFmtId="0" fontId="10" fillId="0" borderId="21" xfId="2" applyFont="1" applyFill="1" applyBorder="1" applyAlignment="1">
      <alignment vertical="center"/>
    </xf>
    <xf numFmtId="190" fontId="5" fillId="0" borderId="15" xfId="2" applyNumberFormat="1" applyFont="1" applyFill="1" applyBorder="1" applyAlignment="1">
      <alignment vertical="center"/>
    </xf>
    <xf numFmtId="190" fontId="10" fillId="0" borderId="15" xfId="2" applyNumberFormat="1" applyFont="1" applyFill="1" applyBorder="1" applyAlignment="1">
      <alignment vertical="center"/>
    </xf>
    <xf numFmtId="38" fontId="10" fillId="0" borderId="0" xfId="3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1" fillId="0" borderId="23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38" fontId="12" fillId="0" borderId="0" xfId="3" applyFont="1" applyFill="1" applyBorder="1" applyAlignment="1">
      <alignment horizontal="right" vertical="center" indent="1"/>
    </xf>
    <xf numFmtId="0" fontId="12" fillId="0" borderId="0" xfId="3" applyNumberFormat="1" applyFont="1" applyFill="1" applyBorder="1" applyAlignment="1">
      <alignment horizontal="right" vertical="center" indent="1"/>
    </xf>
    <xf numFmtId="184" fontId="11" fillId="0" borderId="0" xfId="3" applyNumberFormat="1" applyFont="1" applyFill="1" applyBorder="1" applyAlignment="1">
      <alignment horizontal="right" vertical="center" indent="1"/>
    </xf>
    <xf numFmtId="3" fontId="11" fillId="0" borderId="0" xfId="3" applyNumberFormat="1" applyFont="1" applyFill="1" applyBorder="1" applyAlignment="1">
      <alignment horizontal="right" vertical="center" indent="1"/>
    </xf>
    <xf numFmtId="0" fontId="11" fillId="0" borderId="0" xfId="3" applyNumberFormat="1" applyFont="1" applyFill="1" applyBorder="1" applyAlignment="1">
      <alignment horizontal="right" vertical="center" indent="1"/>
    </xf>
    <xf numFmtId="183" fontId="11" fillId="0" borderId="0" xfId="3" applyNumberFormat="1" applyFont="1" applyFill="1" applyBorder="1" applyAlignment="1">
      <alignment horizontal="right" vertical="center" indent="1"/>
    </xf>
    <xf numFmtId="0" fontId="11" fillId="0" borderId="0" xfId="2" applyNumberFormat="1" applyFont="1" applyFill="1" applyBorder="1" applyAlignment="1">
      <alignment horizontal="right" vertical="center" indent="1"/>
    </xf>
    <xf numFmtId="0" fontId="5" fillId="0" borderId="0" xfId="4" applyFont="1" applyFill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distributed" vertical="center"/>
    </xf>
    <xf numFmtId="0" fontId="10" fillId="0" borderId="8" xfId="4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horizontal="distributed" vertical="center"/>
    </xf>
    <xf numFmtId="184" fontId="5" fillId="0" borderId="21" xfId="5" applyNumberFormat="1" applyFont="1" applyFill="1" applyBorder="1" applyAlignment="1">
      <alignment horizontal="right" vertical="center"/>
    </xf>
    <xf numFmtId="38" fontId="5" fillId="0" borderId="21" xfId="5" applyFont="1" applyFill="1" applyBorder="1" applyAlignment="1">
      <alignment horizontal="right" vertical="center"/>
    </xf>
    <xf numFmtId="38" fontId="10" fillId="0" borderId="21" xfId="5" applyNumberFormat="1" applyFont="1" applyFill="1" applyBorder="1" applyAlignment="1">
      <alignment horizontal="right" vertical="center"/>
    </xf>
    <xf numFmtId="0" fontId="10" fillId="0" borderId="21" xfId="5" applyNumberFormat="1" applyFont="1" applyFill="1" applyBorder="1" applyAlignment="1">
      <alignment horizontal="right" vertical="center"/>
    </xf>
    <xf numFmtId="38" fontId="10" fillId="0" borderId="0" xfId="5" applyNumberFormat="1" applyFont="1" applyFill="1" applyBorder="1" applyAlignment="1">
      <alignment horizontal="right" vertical="center"/>
    </xf>
    <xf numFmtId="0" fontId="10" fillId="0" borderId="0" xfId="5" applyNumberFormat="1" applyFont="1" applyFill="1" applyBorder="1" applyAlignment="1">
      <alignment horizontal="right" vertical="center"/>
    </xf>
    <xf numFmtId="0" fontId="5" fillId="0" borderId="11" xfId="4" applyFont="1" applyFill="1" applyBorder="1" applyAlignment="1">
      <alignment horizontal="distributed" vertical="center"/>
    </xf>
    <xf numFmtId="182" fontId="5" fillId="0" borderId="0" xfId="5" applyNumberFormat="1" applyFont="1" applyFill="1" applyBorder="1" applyAlignment="1">
      <alignment horizontal="right" vertical="center"/>
    </xf>
    <xf numFmtId="182" fontId="10" fillId="0" borderId="0" xfId="5" applyNumberFormat="1" applyFont="1" applyFill="1" applyBorder="1" applyAlignment="1">
      <alignment horizontal="right" vertical="center"/>
    </xf>
    <xf numFmtId="38" fontId="5" fillId="0" borderId="0" xfId="5" applyFont="1" applyFill="1" applyBorder="1" applyAlignment="1">
      <alignment horizontal="right" vertical="center"/>
    </xf>
    <xf numFmtId="38" fontId="10" fillId="0" borderId="0" xfId="5" applyFont="1" applyFill="1" applyBorder="1" applyAlignment="1">
      <alignment horizontal="right" vertical="center"/>
    </xf>
    <xf numFmtId="38" fontId="25" fillId="0" borderId="0" xfId="1" applyFont="1" applyFill="1" applyBorder="1" applyAlignment="1">
      <alignment horizontal="right" vertical="center"/>
    </xf>
    <xf numFmtId="0" fontId="14" fillId="0" borderId="11" xfId="4" applyFont="1" applyFill="1" applyBorder="1" applyAlignment="1">
      <alignment horizontal="distributed" vertical="center"/>
    </xf>
    <xf numFmtId="0" fontId="5" fillId="0" borderId="13" xfId="4" applyFont="1" applyFill="1" applyBorder="1" applyAlignment="1">
      <alignment horizontal="distributed" vertical="center"/>
    </xf>
    <xf numFmtId="0" fontId="8" fillId="0" borderId="8" xfId="4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distributed" vertical="center"/>
    </xf>
    <xf numFmtId="0" fontId="13" fillId="0" borderId="8" xfId="4" applyFont="1" applyFill="1" applyBorder="1" applyAlignment="1">
      <alignment horizontal="center" vertical="center"/>
    </xf>
    <xf numFmtId="0" fontId="13" fillId="0" borderId="17" xfId="4" applyFont="1" applyFill="1" applyBorder="1" applyAlignment="1">
      <alignment horizontal="distributed" vertical="center"/>
    </xf>
    <xf numFmtId="184" fontId="14" fillId="0" borderId="21" xfId="4" applyNumberFormat="1" applyFont="1" applyFill="1" applyBorder="1" applyAlignment="1">
      <alignment vertical="center"/>
    </xf>
    <xf numFmtId="184" fontId="14" fillId="0" borderId="0" xfId="5" applyNumberFormat="1" applyFont="1" applyFill="1" applyBorder="1" applyAlignment="1">
      <alignment horizontal="right" vertical="center"/>
    </xf>
    <xf numFmtId="184" fontId="14" fillId="0" borderId="0" xfId="4" applyNumberFormat="1" applyFont="1" applyFill="1" applyBorder="1" applyAlignment="1">
      <alignment vertical="center"/>
    </xf>
    <xf numFmtId="182" fontId="24" fillId="0" borderId="21" xfId="4" applyNumberFormat="1" applyFont="1" applyFill="1" applyBorder="1" applyAlignment="1">
      <alignment vertical="center"/>
    </xf>
    <xf numFmtId="0" fontId="8" fillId="0" borderId="0" xfId="4" applyFont="1" applyFill="1" applyBorder="1" applyAlignment="1">
      <alignment horizontal="distributed" vertical="center"/>
    </xf>
    <xf numFmtId="182" fontId="24" fillId="0" borderId="0" xfId="4" applyNumberFormat="1" applyFont="1" applyFill="1" applyBorder="1" applyAlignment="1">
      <alignment vertical="center"/>
    </xf>
    <xf numFmtId="0" fontId="8" fillId="0" borderId="11" xfId="4" applyFont="1" applyFill="1" applyBorder="1" applyAlignment="1">
      <alignment horizontal="distributed" vertical="center"/>
    </xf>
    <xf numFmtId="182" fontId="14" fillId="0" borderId="0" xfId="5" applyNumberFormat="1" applyFont="1" applyFill="1" applyBorder="1" applyAlignment="1">
      <alignment horizontal="right" vertical="center"/>
    </xf>
    <xf numFmtId="182" fontId="24" fillId="0" borderId="0" xfId="5" applyNumberFormat="1" applyFont="1" applyFill="1" applyBorder="1" applyAlignment="1">
      <alignment horizontal="right" vertical="center"/>
    </xf>
    <xf numFmtId="38" fontId="14" fillId="0" borderId="0" xfId="5" applyFont="1" applyFill="1" applyBorder="1" applyAlignment="1">
      <alignment horizontal="right" vertical="center"/>
    </xf>
    <xf numFmtId="0" fontId="14" fillId="0" borderId="0" xfId="5" applyNumberFormat="1" applyFont="1" applyFill="1" applyBorder="1" applyAlignment="1">
      <alignment horizontal="right" vertical="center"/>
    </xf>
    <xf numFmtId="0" fontId="14" fillId="0" borderId="0" xfId="4" applyFont="1" applyFill="1" applyAlignment="1">
      <alignment vertical="center"/>
    </xf>
    <xf numFmtId="0" fontId="24" fillId="0" borderId="0" xfId="4" applyFont="1" applyFill="1" applyBorder="1" applyAlignment="1">
      <alignment horizontal="right" vertical="center"/>
    </xf>
    <xf numFmtId="0" fontId="8" fillId="0" borderId="15" xfId="4" applyFont="1" applyFill="1" applyBorder="1" applyAlignment="1">
      <alignment horizontal="distributed" vertical="center"/>
    </xf>
    <xf numFmtId="0" fontId="8" fillId="0" borderId="13" xfId="4" applyFont="1" applyFill="1" applyBorder="1" applyAlignment="1">
      <alignment horizontal="distributed" vertical="center"/>
    </xf>
    <xf numFmtId="182" fontId="14" fillId="0" borderId="15" xfId="5" applyNumberFormat="1" applyFont="1" applyFill="1" applyBorder="1" applyAlignment="1">
      <alignment horizontal="right" vertical="center"/>
    </xf>
    <xf numFmtId="182" fontId="14" fillId="0" borderId="15" xfId="4" applyNumberFormat="1" applyFont="1" applyFill="1" applyBorder="1" applyAlignment="1">
      <alignment horizontal="right" vertical="center"/>
    </xf>
    <xf numFmtId="182" fontId="24" fillId="0" borderId="15" xfId="4" applyNumberFormat="1" applyFont="1" applyFill="1" applyBorder="1" applyAlignment="1">
      <alignment horizontal="right" vertical="center"/>
    </xf>
    <xf numFmtId="182" fontId="10" fillId="0" borderId="0" xfId="4" applyNumberFormat="1" applyFont="1" applyFill="1" applyAlignment="1">
      <alignment vertical="center"/>
    </xf>
    <xf numFmtId="0" fontId="20" fillId="0" borderId="0" xfId="7" applyFont="1" applyAlignment="1">
      <alignment vertical="center"/>
    </xf>
    <xf numFmtId="0" fontId="20" fillId="0" borderId="15" xfId="7" applyFont="1" applyBorder="1" applyAlignment="1">
      <alignment vertical="center"/>
    </xf>
    <xf numFmtId="0" fontId="17" fillId="0" borderId="0" xfId="7" applyFont="1" applyBorder="1" applyAlignment="1">
      <alignment vertical="center"/>
    </xf>
    <xf numFmtId="0" fontId="17" fillId="0" borderId="0" xfId="7" applyFont="1" applyAlignment="1">
      <alignment vertical="center"/>
    </xf>
    <xf numFmtId="0" fontId="17" fillId="0" borderId="8" xfId="9" applyNumberFormat="1" applyFont="1" applyFill="1" applyBorder="1" applyAlignment="1">
      <alignment horizontal="center" vertical="center"/>
    </xf>
    <xf numFmtId="0" fontId="17" fillId="0" borderId="0" xfId="9" applyFont="1" applyFill="1" applyBorder="1" applyAlignment="1">
      <alignment horizontal="center" vertical="center" wrapText="1"/>
    </xf>
    <xf numFmtId="0" fontId="17" fillId="0" borderId="20" xfId="9" applyNumberFormat="1" applyFont="1" applyFill="1" applyBorder="1" applyAlignment="1">
      <alignment horizontal="center" vertical="center"/>
    </xf>
    <xf numFmtId="0" fontId="17" fillId="0" borderId="0" xfId="9" applyNumberFormat="1" applyFont="1" applyFill="1" applyBorder="1" applyAlignment="1">
      <alignment horizontal="center" vertical="center"/>
    </xf>
    <xf numFmtId="0" fontId="10" fillId="0" borderId="0" xfId="9" applyFont="1" applyFill="1" applyBorder="1" applyAlignment="1">
      <alignment horizontal="distributed" vertical="center"/>
    </xf>
    <xf numFmtId="191" fontId="10" fillId="0" borderId="16" xfId="9" quotePrefix="1" applyNumberFormat="1" applyFont="1" applyFill="1" applyBorder="1" applyAlignment="1">
      <alignment horizontal="right" vertical="center"/>
    </xf>
    <xf numFmtId="191" fontId="10" fillId="0" borderId="0" xfId="9" quotePrefix="1" applyNumberFormat="1" applyFont="1" applyFill="1" applyBorder="1" applyAlignment="1">
      <alignment horizontal="right" vertical="center"/>
    </xf>
    <xf numFmtId="192" fontId="28" fillId="0" borderId="0" xfId="7" quotePrefix="1" applyNumberFormat="1" applyFont="1" applyFill="1" applyBorder="1" applyAlignment="1">
      <alignment horizontal="right" vertical="center"/>
    </xf>
    <xf numFmtId="49" fontId="5" fillId="0" borderId="0" xfId="10" applyNumberFormat="1" applyFont="1" applyFill="1" applyAlignment="1">
      <alignment horizontal="distributed" vertical="center"/>
    </xf>
    <xf numFmtId="191" fontId="5" fillId="0" borderId="16" xfId="9" quotePrefix="1" applyNumberFormat="1" applyFont="1" applyFill="1" applyBorder="1" applyAlignment="1">
      <alignment horizontal="right" vertical="center"/>
    </xf>
    <xf numFmtId="191" fontId="5" fillId="0" borderId="0" xfId="9" quotePrefix="1" applyNumberFormat="1" applyFont="1" applyFill="1" applyBorder="1" applyAlignment="1">
      <alignment horizontal="right" vertical="center"/>
    </xf>
    <xf numFmtId="183" fontId="5" fillId="0" borderId="0" xfId="9" quotePrefix="1" applyNumberFormat="1" applyFont="1" applyFill="1" applyBorder="1" applyAlignment="1">
      <alignment horizontal="right" vertical="center"/>
    </xf>
    <xf numFmtId="0" fontId="5" fillId="0" borderId="0" xfId="10" applyFont="1" applyFill="1" applyAlignment="1">
      <alignment horizontal="distributed" vertical="center"/>
    </xf>
    <xf numFmtId="0" fontId="17" fillId="0" borderId="15" xfId="7" applyFont="1" applyBorder="1" applyAlignment="1">
      <alignment vertical="center"/>
    </xf>
    <xf numFmtId="0" fontId="17" fillId="0" borderId="25" xfId="7" applyFont="1" applyBorder="1" applyAlignment="1">
      <alignment vertical="center"/>
    </xf>
    <xf numFmtId="0" fontId="17" fillId="0" borderId="17" xfId="9" applyNumberFormat="1" applyFont="1" applyFill="1" applyBorder="1" applyAlignment="1">
      <alignment horizontal="center" vertical="center"/>
    </xf>
    <xf numFmtId="0" fontId="19" fillId="0" borderId="0" xfId="9" applyFont="1" applyFill="1" applyBorder="1" applyAlignment="1">
      <alignment horizontal="right" vertical="center"/>
    </xf>
    <xf numFmtId="0" fontId="10" fillId="0" borderId="16" xfId="11" quotePrefix="1" applyNumberFormat="1" applyFont="1" applyFill="1" applyBorder="1" applyAlignment="1">
      <alignment vertical="center"/>
    </xf>
    <xf numFmtId="0" fontId="5" fillId="0" borderId="0" xfId="9" applyFont="1" applyFill="1" applyBorder="1" applyAlignment="1">
      <alignment horizontal="distributed" vertical="center"/>
    </xf>
    <xf numFmtId="38" fontId="19" fillId="0" borderId="0" xfId="1" applyFont="1" applyAlignment="1">
      <alignment vertical="center"/>
    </xf>
    <xf numFmtId="38" fontId="10" fillId="0" borderId="0" xfId="1" quotePrefix="1" applyFont="1" applyFill="1" applyBorder="1" applyAlignment="1">
      <alignment horizontal="right" vertical="center"/>
    </xf>
    <xf numFmtId="38" fontId="17" fillId="0" borderId="0" xfId="1" applyFont="1" applyAlignment="1">
      <alignment vertical="center"/>
    </xf>
    <xf numFmtId="0" fontId="5" fillId="0" borderId="18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177" fontId="5" fillId="0" borderId="11" xfId="2" applyNumberFormat="1" applyFont="1" applyBorder="1" applyAlignment="1">
      <alignment horizontal="center" vertical="center"/>
    </xf>
    <xf numFmtId="38" fontId="5" fillId="0" borderId="0" xfId="3" applyFont="1" applyBorder="1" applyAlignment="1">
      <alignment horizontal="right" vertical="center"/>
    </xf>
    <xf numFmtId="185" fontId="5" fillId="0" borderId="11" xfId="2" applyNumberFormat="1" applyFont="1" applyBorder="1" applyAlignment="1">
      <alignment horizontal="center" vertical="center"/>
    </xf>
    <xf numFmtId="38" fontId="5" fillId="0" borderId="16" xfId="3" applyFont="1" applyBorder="1" applyAlignment="1">
      <alignment horizontal="right" vertical="center"/>
    </xf>
    <xf numFmtId="185" fontId="5" fillId="0" borderId="11" xfId="2" applyNumberFormat="1" applyFont="1" applyFill="1" applyBorder="1" applyAlignment="1">
      <alignment horizontal="center" vertical="center"/>
    </xf>
    <xf numFmtId="185" fontId="10" fillId="0" borderId="0" xfId="2" applyNumberFormat="1" applyFont="1" applyFill="1" applyBorder="1" applyAlignment="1">
      <alignment horizontal="center" vertical="center"/>
    </xf>
    <xf numFmtId="183" fontId="10" fillId="0" borderId="0" xfId="3" applyNumberFormat="1" applyFont="1" applyFill="1" applyBorder="1" applyAlignment="1">
      <alignment horizontal="right" vertical="center"/>
    </xf>
    <xf numFmtId="185" fontId="5" fillId="0" borderId="0" xfId="2" applyNumberFormat="1" applyFont="1" applyFill="1" applyBorder="1" applyAlignment="1">
      <alignment horizontal="center" vertical="center"/>
    </xf>
    <xf numFmtId="185" fontId="10" fillId="0" borderId="15" xfId="2" applyNumberFormat="1" applyFont="1" applyFill="1" applyBorder="1" applyAlignment="1">
      <alignment horizontal="center" vertical="center"/>
    </xf>
    <xf numFmtId="183" fontId="10" fillId="0" borderId="15" xfId="3" applyNumberFormat="1" applyFont="1" applyFill="1" applyBorder="1" applyAlignment="1">
      <alignment horizontal="right" vertical="center"/>
    </xf>
    <xf numFmtId="185" fontId="10" fillId="0" borderId="27" xfId="2" applyNumberFormat="1" applyFont="1" applyFill="1" applyBorder="1" applyAlignment="1">
      <alignment horizontal="center" vertical="center"/>
    </xf>
    <xf numFmtId="38" fontId="10" fillId="0" borderId="27" xfId="3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>
      <alignment vertical="center"/>
    </xf>
    <xf numFmtId="183" fontId="10" fillId="0" borderId="15" xfId="2" applyNumberFormat="1" applyFont="1" applyFill="1" applyBorder="1" applyAlignment="1">
      <alignment horizontal="right" vertical="center"/>
    </xf>
    <xf numFmtId="38" fontId="10" fillId="0" borderId="15" xfId="3" applyFont="1" applyFill="1" applyBorder="1" applyAlignment="1">
      <alignment vertical="center"/>
    </xf>
    <xf numFmtId="0" fontId="8" fillId="0" borderId="16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shrinkToFit="1"/>
    </xf>
    <xf numFmtId="0" fontId="5" fillId="0" borderId="11" xfId="2" applyFont="1" applyFill="1" applyBorder="1" applyAlignment="1">
      <alignment horizontal="center" vertical="center" shrinkToFit="1"/>
    </xf>
    <xf numFmtId="38" fontId="8" fillId="0" borderId="12" xfId="3" applyFont="1" applyFill="1" applyBorder="1" applyAlignment="1">
      <alignment horizontal="center" vertical="center" wrapText="1"/>
    </xf>
    <xf numFmtId="38" fontId="5" fillId="0" borderId="7" xfId="3" applyFont="1" applyFill="1" applyBorder="1" applyAlignment="1">
      <alignment horizontal="center" vertical="center" wrapText="1"/>
    </xf>
    <xf numFmtId="49" fontId="2" fillId="0" borderId="0" xfId="2" applyNumberFormat="1" applyFont="1" applyFill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distributed" vertical="center"/>
    </xf>
    <xf numFmtId="0" fontId="5" fillId="0" borderId="5" xfId="2" applyFont="1" applyFill="1" applyBorder="1" applyAlignment="1">
      <alignment horizontal="distributed" vertical="center"/>
    </xf>
    <xf numFmtId="0" fontId="5" fillId="0" borderId="4" xfId="2" applyFont="1" applyFill="1" applyBorder="1" applyAlignment="1">
      <alignment horizontal="distributed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wrapText="1"/>
    </xf>
    <xf numFmtId="0" fontId="5" fillId="0" borderId="19" xfId="2" applyFont="1" applyFill="1" applyBorder="1" applyAlignment="1">
      <alignment wrapText="1"/>
    </xf>
    <xf numFmtId="0" fontId="5" fillId="0" borderId="10" xfId="2" applyFont="1" applyFill="1" applyBorder="1" applyAlignment="1">
      <alignment horizontal="center" vertical="center"/>
    </xf>
    <xf numFmtId="182" fontId="5" fillId="0" borderId="0" xfId="2" applyNumberFormat="1" applyFont="1" applyFill="1" applyBorder="1" applyAlignment="1">
      <alignment horizontal="right" vertical="center"/>
    </xf>
    <xf numFmtId="182" fontId="10" fillId="0" borderId="15" xfId="2" applyNumberFormat="1" applyFont="1" applyFill="1" applyBorder="1" applyAlignment="1">
      <alignment horizontal="right" vertical="center"/>
    </xf>
    <xf numFmtId="182" fontId="5" fillId="0" borderId="21" xfId="2" applyNumberFormat="1" applyFont="1" applyFill="1" applyBorder="1" applyAlignment="1">
      <alignment horizontal="right" vertical="center"/>
    </xf>
    <xf numFmtId="0" fontId="8" fillId="0" borderId="26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5" fillId="0" borderId="15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/>
    </xf>
    <xf numFmtId="0" fontId="5" fillId="0" borderId="17" xfId="4" applyFont="1" applyFill="1" applyBorder="1" applyAlignment="1">
      <alignment horizontal="center" vertical="center"/>
    </xf>
    <xf numFmtId="0" fontId="5" fillId="0" borderId="23" xfId="4" applyFont="1" applyFill="1" applyBorder="1" applyAlignment="1">
      <alignment horizontal="center" vertical="center"/>
    </xf>
    <xf numFmtId="0" fontId="5" fillId="0" borderId="18" xfId="4" applyFont="1" applyFill="1" applyBorder="1" applyAlignment="1">
      <alignment horizontal="center" vertical="center"/>
    </xf>
    <xf numFmtId="0" fontId="5" fillId="0" borderId="20" xfId="4" applyFont="1" applyFill="1" applyBorder="1" applyAlignment="1">
      <alignment horizontal="center" vertical="center" wrapText="1"/>
    </xf>
    <xf numFmtId="0" fontId="5" fillId="0" borderId="19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distributed" vertical="center"/>
    </xf>
    <xf numFmtId="0" fontId="5" fillId="0" borderId="11" xfId="2" applyFont="1" applyFill="1" applyBorder="1" applyAlignment="1">
      <alignment horizontal="distributed" vertical="center"/>
    </xf>
    <xf numFmtId="0" fontId="5" fillId="0" borderId="0" xfId="2" applyFont="1" applyFill="1" applyAlignment="1">
      <alignment horizontal="center"/>
    </xf>
    <xf numFmtId="0" fontId="5" fillId="0" borderId="26" xfId="6" applyFont="1" applyFill="1" applyBorder="1" applyAlignment="1" applyProtection="1">
      <alignment horizontal="distributed" vertical="center"/>
      <protection locked="0"/>
    </xf>
    <xf numFmtId="0" fontId="5" fillId="0" borderId="19" xfId="6" applyFont="1" applyFill="1" applyBorder="1" applyAlignment="1" applyProtection="1">
      <alignment horizontal="distributed" vertical="center"/>
      <protection locked="0"/>
    </xf>
    <xf numFmtId="49" fontId="2" fillId="0" borderId="0" xfId="6" applyNumberFormat="1" applyFont="1" applyFill="1" applyAlignment="1" applyProtection="1">
      <alignment horizontal="center" vertical="center"/>
      <protection locked="0"/>
    </xf>
    <xf numFmtId="0" fontId="5" fillId="0" borderId="1" xfId="6" applyFont="1" applyFill="1" applyBorder="1" applyAlignment="1" applyProtection="1">
      <alignment horizontal="center" vertical="center"/>
      <protection locked="0"/>
    </xf>
    <xf numFmtId="0" fontId="5" fillId="0" borderId="6" xfId="6" applyFont="1" applyFill="1" applyBorder="1" applyAlignment="1" applyProtection="1">
      <alignment horizontal="center" vertical="center"/>
      <protection locked="0"/>
    </xf>
    <xf numFmtId="0" fontId="5" fillId="0" borderId="2" xfId="6" applyFont="1" applyFill="1" applyBorder="1" applyAlignment="1" applyProtection="1">
      <alignment horizontal="center" vertical="center"/>
      <protection locked="0"/>
    </xf>
    <xf numFmtId="0" fontId="5" fillId="0" borderId="7" xfId="6" applyFont="1" applyFill="1" applyBorder="1" applyAlignment="1" applyProtection="1">
      <alignment horizontal="center" vertical="center"/>
      <protection locked="0"/>
    </xf>
    <xf numFmtId="0" fontId="5" fillId="0" borderId="2" xfId="6" applyFont="1" applyFill="1" applyBorder="1" applyAlignment="1" applyProtection="1">
      <alignment horizontal="distributed" vertical="center"/>
      <protection locked="0"/>
    </xf>
    <xf numFmtId="0" fontId="5" fillId="0" borderId="7" xfId="6" applyFont="1" applyFill="1" applyBorder="1" applyAlignment="1" applyProtection="1">
      <alignment horizontal="distributed" vertical="center"/>
      <protection locked="0"/>
    </xf>
    <xf numFmtId="0" fontId="8" fillId="0" borderId="2" xfId="6" applyFont="1" applyFill="1" applyBorder="1" applyAlignment="1" applyProtection="1">
      <alignment horizontal="distributed" vertical="center"/>
      <protection locked="0"/>
    </xf>
    <xf numFmtId="0" fontId="8" fillId="0" borderId="7" xfId="6" applyFont="1" applyFill="1" applyBorder="1" applyAlignment="1" applyProtection="1">
      <alignment horizontal="distributed" vertical="center"/>
      <protection locked="0"/>
    </xf>
    <xf numFmtId="0" fontId="5" fillId="0" borderId="10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0" fontId="2" fillId="0" borderId="0" xfId="8" applyFont="1" applyAlignment="1">
      <alignment horizontal="center" vertical="center"/>
    </xf>
    <xf numFmtId="0" fontId="5" fillId="0" borderId="0" xfId="8" applyFont="1" applyAlignment="1">
      <alignment horizontal="center" vertical="center"/>
    </xf>
    <xf numFmtId="178" fontId="8" fillId="0" borderId="0" xfId="2" applyNumberFormat="1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distributed" vertical="center"/>
    </xf>
    <xf numFmtId="0" fontId="8" fillId="0" borderId="7" xfId="2" applyFont="1" applyFill="1" applyBorder="1" applyAlignment="1">
      <alignment horizontal="distributed" vertical="center"/>
    </xf>
    <xf numFmtId="181" fontId="8" fillId="0" borderId="0" xfId="2" applyNumberFormat="1" applyFont="1" applyFill="1" applyBorder="1" applyAlignment="1">
      <alignment horizontal="center" vertical="center"/>
    </xf>
    <xf numFmtId="181" fontId="8" fillId="0" borderId="11" xfId="2" applyNumberFormat="1" applyFont="1" applyFill="1" applyBorder="1" applyAlignment="1">
      <alignment horizontal="center" vertical="center"/>
    </xf>
    <xf numFmtId="0" fontId="13" fillId="0" borderId="15" xfId="2" applyFont="1" applyFill="1" applyBorder="1" applyAlignment="1">
      <alignment horizontal="distributed" vertical="center"/>
    </xf>
    <xf numFmtId="0" fontId="13" fillId="0" borderId="11" xfId="2" applyFont="1" applyFill="1" applyBorder="1" applyAlignment="1">
      <alignment horizontal="distributed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distributed" vertical="center"/>
    </xf>
    <xf numFmtId="181" fontId="5" fillId="0" borderId="3" xfId="2" applyNumberFormat="1" applyFont="1" applyFill="1" applyBorder="1" applyAlignment="1">
      <alignment horizontal="center" vertical="center"/>
    </xf>
    <xf numFmtId="181" fontId="5" fillId="0" borderId="5" xfId="2" applyNumberFormat="1" applyFont="1" applyFill="1" applyBorder="1" applyAlignment="1">
      <alignment horizontal="center" vertical="center"/>
    </xf>
    <xf numFmtId="181" fontId="10" fillId="0" borderId="3" xfId="2" applyNumberFormat="1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187" fontId="5" fillId="0" borderId="16" xfId="3" applyNumberFormat="1" applyFont="1" applyFill="1" applyBorder="1" applyAlignment="1">
      <alignment horizontal="right" vertical="center"/>
    </xf>
    <xf numFmtId="187" fontId="5" fillId="0" borderId="0" xfId="3" applyNumberFormat="1" applyFont="1" applyFill="1" applyBorder="1" applyAlignment="1">
      <alignment horizontal="right" vertical="center"/>
    </xf>
    <xf numFmtId="187" fontId="10" fillId="0" borderId="0" xfId="3" applyNumberFormat="1" applyFont="1" applyFill="1" applyBorder="1" applyAlignment="1">
      <alignment horizontal="right" vertical="center"/>
    </xf>
    <xf numFmtId="187" fontId="10" fillId="0" borderId="16" xfId="3" applyNumberFormat="1" applyFont="1" applyFill="1" applyBorder="1" applyAlignment="1">
      <alignment horizontal="right" vertical="center"/>
    </xf>
    <xf numFmtId="187" fontId="5" fillId="0" borderId="10" xfId="2" applyNumberFormat="1" applyFont="1" applyFill="1" applyBorder="1" applyAlignment="1">
      <alignment horizontal="center" vertical="center"/>
    </xf>
    <xf numFmtId="187" fontId="5" fillId="0" borderId="7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center" vertical="center"/>
    </xf>
    <xf numFmtId="187" fontId="5" fillId="0" borderId="1" xfId="2" applyNumberFormat="1" applyFont="1" applyFill="1" applyBorder="1" applyAlignment="1">
      <alignment horizontal="center" vertical="center"/>
    </xf>
    <xf numFmtId="187" fontId="5" fillId="0" borderId="11" xfId="2" applyNumberFormat="1" applyFont="1" applyFill="1" applyBorder="1" applyAlignment="1">
      <alignment horizontal="center" vertical="center"/>
    </xf>
    <xf numFmtId="187" fontId="5" fillId="0" borderId="6" xfId="2" applyNumberFormat="1" applyFont="1" applyFill="1" applyBorder="1" applyAlignment="1">
      <alignment horizontal="center" vertical="center"/>
    </xf>
    <xf numFmtId="187" fontId="5" fillId="0" borderId="3" xfId="2" applyNumberFormat="1" applyFont="1" applyFill="1" applyBorder="1" applyAlignment="1">
      <alignment horizontal="center" vertical="center"/>
    </xf>
    <xf numFmtId="187" fontId="5" fillId="0" borderId="4" xfId="2" applyNumberFormat="1" applyFont="1" applyFill="1" applyBorder="1" applyAlignment="1">
      <alignment horizontal="center" vertical="center"/>
    </xf>
    <xf numFmtId="187" fontId="5" fillId="0" borderId="5" xfId="2" applyNumberFormat="1" applyFont="1" applyFill="1" applyBorder="1" applyAlignment="1">
      <alignment horizontal="center" vertical="center"/>
    </xf>
    <xf numFmtId="187" fontId="5" fillId="0" borderId="20" xfId="2" applyNumberFormat="1" applyFont="1" applyFill="1" applyBorder="1" applyAlignment="1">
      <alignment horizontal="center" vertical="center"/>
    </xf>
    <xf numFmtId="187" fontId="5" fillId="0" borderId="19" xfId="2" applyNumberFormat="1" applyFont="1" applyFill="1" applyBorder="1" applyAlignment="1">
      <alignment horizontal="center" vertical="center"/>
    </xf>
    <xf numFmtId="187" fontId="5" fillId="0" borderId="17" xfId="2" applyNumberFormat="1" applyFont="1" applyFill="1" applyBorder="1" applyAlignment="1">
      <alignment horizontal="center" vertical="center"/>
    </xf>
    <xf numFmtId="187" fontId="5" fillId="0" borderId="18" xfId="2" applyNumberFormat="1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horizontal="center" vertical="center"/>
    </xf>
    <xf numFmtId="0" fontId="14" fillId="0" borderId="19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14" fillId="0" borderId="1" xfId="2" applyFont="1" applyFill="1" applyBorder="1" applyAlignment="1">
      <alignment horizontal="distributed" vertical="center"/>
    </xf>
    <xf numFmtId="0" fontId="14" fillId="0" borderId="6" xfId="2" applyFont="1" applyFill="1" applyBorder="1" applyAlignment="1">
      <alignment horizontal="distributed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7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181" fontId="11" fillId="0" borderId="2" xfId="2" applyNumberFormat="1" applyFont="1" applyFill="1" applyBorder="1" applyAlignment="1">
      <alignment horizontal="center" vertical="center"/>
    </xf>
    <xf numFmtId="181" fontId="11" fillId="0" borderId="7" xfId="2" applyNumberFormat="1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5" fillId="0" borderId="21" xfId="4" applyFont="1" applyFill="1" applyBorder="1" applyAlignment="1">
      <alignment horizontal="distributed" vertical="center"/>
    </xf>
    <xf numFmtId="0" fontId="5" fillId="0" borderId="9" xfId="4" applyFont="1" applyFill="1" applyBorder="1" applyAlignment="1">
      <alignment horizontal="distributed" vertical="center"/>
    </xf>
    <xf numFmtId="0" fontId="5" fillId="0" borderId="0" xfId="4" applyFont="1" applyFill="1" applyBorder="1" applyAlignment="1">
      <alignment horizontal="distributed" vertical="center"/>
    </xf>
    <xf numFmtId="0" fontId="5" fillId="0" borderId="11" xfId="4" applyFont="1" applyFill="1" applyBorder="1" applyAlignment="1">
      <alignment horizontal="distributed" vertical="center"/>
    </xf>
    <xf numFmtId="0" fontId="5" fillId="0" borderId="0" xfId="4" applyFont="1" applyFill="1" applyAlignment="1">
      <alignment horizontal="center" vertical="center"/>
    </xf>
    <xf numFmtId="0" fontId="5" fillId="0" borderId="22" xfId="4" applyFont="1" applyFill="1" applyBorder="1" applyAlignment="1">
      <alignment horizontal="center" vertical="center"/>
    </xf>
    <xf numFmtId="0" fontId="5" fillId="0" borderId="24" xfId="4" applyFont="1" applyFill="1" applyBorder="1" applyAlignment="1">
      <alignment horizontal="center" vertical="center"/>
    </xf>
    <xf numFmtId="177" fontId="5" fillId="0" borderId="3" xfId="4" applyNumberFormat="1" applyFont="1" applyFill="1" applyBorder="1" applyAlignment="1">
      <alignment horizontal="center" vertical="center"/>
    </xf>
    <xf numFmtId="177" fontId="5" fillId="0" borderId="5" xfId="4" applyNumberFormat="1" applyFont="1" applyFill="1" applyBorder="1" applyAlignment="1">
      <alignment horizontal="center" vertical="center"/>
    </xf>
    <xf numFmtId="181" fontId="5" fillId="0" borderId="3" xfId="4" applyNumberFormat="1" applyFont="1" applyFill="1" applyBorder="1" applyAlignment="1">
      <alignment horizontal="center" vertical="center"/>
    </xf>
    <xf numFmtId="181" fontId="5" fillId="0" borderId="5" xfId="4" applyNumberFormat="1" applyFont="1" applyFill="1" applyBorder="1" applyAlignment="1">
      <alignment horizontal="center" vertical="center"/>
    </xf>
    <xf numFmtId="181" fontId="10" fillId="0" borderId="3" xfId="4" applyNumberFormat="1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8" fillId="0" borderId="21" xfId="4" applyFont="1" applyFill="1" applyBorder="1" applyAlignment="1">
      <alignment horizontal="distributed" vertical="center"/>
    </xf>
    <xf numFmtId="0" fontId="8" fillId="0" borderId="9" xfId="4" applyFont="1" applyFill="1" applyBorder="1" applyAlignment="1">
      <alignment horizontal="distributed" vertical="center"/>
    </xf>
    <xf numFmtId="0" fontId="8" fillId="0" borderId="0" xfId="4" applyFont="1" applyFill="1" applyBorder="1" applyAlignment="1">
      <alignment horizontal="distributed" vertical="center"/>
    </xf>
    <xf numFmtId="0" fontId="8" fillId="0" borderId="11" xfId="4" applyFont="1" applyFill="1" applyBorder="1" applyAlignment="1">
      <alignment horizontal="distributed" vertical="center"/>
    </xf>
    <xf numFmtId="0" fontId="8" fillId="0" borderId="22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24" xfId="4" applyFont="1" applyFill="1" applyBorder="1" applyAlignment="1">
      <alignment horizontal="center" vertical="center"/>
    </xf>
    <xf numFmtId="0" fontId="8" fillId="0" borderId="6" xfId="4" applyFont="1" applyFill="1" applyBorder="1" applyAlignment="1">
      <alignment horizontal="center" vertical="center"/>
    </xf>
    <xf numFmtId="177" fontId="10" fillId="0" borderId="3" xfId="4" applyNumberFormat="1" applyFont="1" applyFill="1" applyBorder="1" applyAlignment="1">
      <alignment horizontal="center" vertical="center"/>
    </xf>
    <xf numFmtId="177" fontId="10" fillId="0" borderId="4" xfId="4" applyNumberFormat="1" applyFont="1" applyFill="1" applyBorder="1" applyAlignment="1">
      <alignment horizontal="center" vertical="center"/>
    </xf>
    <xf numFmtId="0" fontId="26" fillId="0" borderId="0" xfId="7" applyFont="1" applyAlignment="1">
      <alignment horizontal="center" vertical="center"/>
    </xf>
    <xf numFmtId="0" fontId="17" fillId="0" borderId="5" xfId="7" applyFont="1" applyBorder="1" applyAlignment="1">
      <alignment horizontal="center" vertical="center"/>
    </xf>
    <xf numFmtId="0" fontId="17" fillId="0" borderId="18" xfId="7" applyFont="1" applyBorder="1" applyAlignment="1">
      <alignment horizontal="center" vertical="center"/>
    </xf>
    <xf numFmtId="0" fontId="17" fillId="0" borderId="7" xfId="9" applyFont="1" applyFill="1" applyBorder="1" applyAlignment="1">
      <alignment horizontal="distributed" vertical="center" wrapText="1"/>
    </xf>
    <xf numFmtId="0" fontId="17" fillId="0" borderId="8" xfId="9" applyFont="1" applyFill="1" applyBorder="1" applyAlignment="1">
      <alignment horizontal="distributed" vertical="center" wrapText="1"/>
    </xf>
    <xf numFmtId="0" fontId="17" fillId="0" borderId="7" xfId="9" applyNumberFormat="1" applyFont="1" applyFill="1" applyBorder="1" applyAlignment="1">
      <alignment horizontal="center" vertical="center"/>
    </xf>
    <xf numFmtId="0" fontId="17" fillId="0" borderId="8" xfId="9" applyNumberFormat="1" applyFont="1" applyFill="1" applyBorder="1" applyAlignment="1">
      <alignment horizontal="center" vertical="center"/>
    </xf>
    <xf numFmtId="0" fontId="17" fillId="0" borderId="2" xfId="9" applyNumberFormat="1" applyFont="1" applyFill="1" applyBorder="1" applyAlignment="1">
      <alignment horizontal="center" vertical="center"/>
    </xf>
    <xf numFmtId="0" fontId="17" fillId="0" borderId="3" xfId="9" applyNumberFormat="1" applyFont="1" applyFill="1" applyBorder="1" applyAlignment="1">
      <alignment horizontal="center" vertical="center"/>
    </xf>
    <xf numFmtId="0" fontId="17" fillId="0" borderId="4" xfId="9" applyNumberFormat="1" applyFont="1" applyFill="1" applyBorder="1" applyAlignment="1">
      <alignment horizontal="center" vertical="center"/>
    </xf>
    <xf numFmtId="0" fontId="17" fillId="0" borderId="5" xfId="9" applyNumberFormat="1" applyFont="1" applyFill="1" applyBorder="1" applyAlignment="1">
      <alignment horizontal="center" vertical="center"/>
    </xf>
    <xf numFmtId="0" fontId="17" fillId="0" borderId="7" xfId="9" applyFont="1" applyFill="1" applyBorder="1" applyAlignment="1">
      <alignment horizontal="center" vertical="center" wrapText="1"/>
    </xf>
    <xf numFmtId="0" fontId="17" fillId="0" borderId="8" xfId="9" applyFont="1" applyFill="1" applyBorder="1" applyAlignment="1">
      <alignment horizontal="center" vertical="center" wrapText="1"/>
    </xf>
    <xf numFmtId="0" fontId="17" fillId="0" borderId="19" xfId="9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</cellXfs>
  <cellStyles count="12">
    <cellStyle name="パーセント 2" xfId="11"/>
    <cellStyle name="桁区切り" xfId="1" builtinId="6"/>
    <cellStyle name="桁区切り 2" xfId="3"/>
    <cellStyle name="桁区切り 2 2" xfId="5"/>
    <cellStyle name="標準" xfId="0" builtinId="0"/>
    <cellStyle name="標準 2" xfId="2"/>
    <cellStyle name="標準 2 2" xfId="4"/>
    <cellStyle name="標準 2 2 2" xfId="8"/>
    <cellStyle name="標準 2 3" xfId="9"/>
    <cellStyle name="標準 3" xfId="7"/>
    <cellStyle name="標準 3 2" xfId="10"/>
    <cellStyle name="標準_１０．５．６問題点別消費" xfId="6"/>
  </cellStyles>
  <dxfs count="0"/>
  <tableStyles count="0" defaultTableStyle="TableStyleMedium2" defaultPivotStyle="PivotStyleLight16"/>
  <colors>
    <mruColors>
      <color rgb="FFCE5287"/>
      <color rgb="FFFFCC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n01sv05\&#37096;&#32626;&#29992;&#12501;&#12457;&#12523;&#12480;\02-&#32113;&#35336;&#20418;\&#36817;&#30079;&#37117;&#24066;&#32113;&#35336;\&#38442;&#21335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n01sv05\&#37096;&#32626;&#29992;&#12501;&#12457;&#12523;&#12480;\02-&#32113;&#35336;&#20418;\&#36817;&#30079;&#37117;&#24066;&#32113;&#35336;\22&#24180;&#35519;&#2661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</sheetPr>
  <dimension ref="A1:K30"/>
  <sheetViews>
    <sheetView view="pageBreakPreview" zoomScaleNormal="100" zoomScaleSheetLayoutView="100" workbookViewId="0">
      <selection activeCell="G31" sqref="G31"/>
    </sheetView>
  </sheetViews>
  <sheetFormatPr defaultRowHeight="12"/>
  <cols>
    <col min="1" max="1" width="14.625" style="2" customWidth="1"/>
    <col min="2" max="2" width="6.25" style="2" customWidth="1"/>
    <col min="3" max="8" width="11" style="2" customWidth="1"/>
    <col min="9" max="9" width="9.375" style="2" customWidth="1"/>
    <col min="10" max="16384" width="9" style="2"/>
  </cols>
  <sheetData>
    <row r="1" spans="1:11" ht="25.15" customHeight="1">
      <c r="A1" s="536" t="s">
        <v>0</v>
      </c>
      <c r="B1" s="536"/>
      <c r="C1" s="536"/>
      <c r="D1" s="536"/>
      <c r="E1" s="536"/>
      <c r="F1" s="536"/>
      <c r="G1" s="536"/>
      <c r="H1" s="536"/>
      <c r="I1" s="1"/>
    </row>
    <row r="2" spans="1:11" ht="16.5" customHeight="1">
      <c r="A2" s="537" t="s">
        <v>1</v>
      </c>
      <c r="B2" s="537"/>
      <c r="C2" s="537"/>
      <c r="D2" s="537"/>
      <c r="E2" s="537"/>
      <c r="F2" s="537"/>
      <c r="G2" s="537"/>
      <c r="H2" s="537"/>
    </row>
    <row r="3" spans="1:11" ht="9.75" customHeight="1" thickBot="1">
      <c r="A3" s="3"/>
      <c r="B3" s="3"/>
      <c r="C3" s="3"/>
      <c r="D3" s="3"/>
      <c r="E3" s="3"/>
      <c r="F3" s="3"/>
      <c r="G3" s="3"/>
      <c r="H3" s="3"/>
      <c r="I3" s="3" t="s">
        <v>2</v>
      </c>
    </row>
    <row r="4" spans="1:11" ht="22.5" customHeight="1">
      <c r="A4" s="538" t="s">
        <v>3</v>
      </c>
      <c r="B4" s="540" t="s">
        <v>4</v>
      </c>
      <c r="C4" s="542" t="s">
        <v>5</v>
      </c>
      <c r="D4" s="543"/>
      <c r="E4" s="544"/>
      <c r="F4" s="542" t="s">
        <v>6</v>
      </c>
      <c r="G4" s="543"/>
      <c r="H4" s="543"/>
    </row>
    <row r="5" spans="1:11" ht="22.5" customHeight="1">
      <c r="A5" s="539"/>
      <c r="B5" s="541"/>
      <c r="C5" s="4" t="s">
        <v>7</v>
      </c>
      <c r="D5" s="5" t="s">
        <v>8</v>
      </c>
      <c r="E5" s="6" t="s">
        <v>9</v>
      </c>
      <c r="F5" s="4" t="s">
        <v>7</v>
      </c>
      <c r="G5" s="5" t="s">
        <v>8</v>
      </c>
      <c r="H5" s="6" t="s">
        <v>9</v>
      </c>
      <c r="I5" s="3"/>
      <c r="K5" s="7"/>
    </row>
    <row r="6" spans="1:11" ht="16.5" customHeight="1">
      <c r="A6" s="8"/>
      <c r="B6" s="9"/>
      <c r="C6" s="10" t="s">
        <v>10</v>
      </c>
      <c r="D6" s="10" t="s">
        <v>10</v>
      </c>
      <c r="E6" s="10" t="s">
        <v>10</v>
      </c>
      <c r="F6" s="10" t="s">
        <v>10</v>
      </c>
      <c r="G6" s="10" t="s">
        <v>10</v>
      </c>
      <c r="H6" s="10" t="s">
        <v>10</v>
      </c>
    </row>
    <row r="7" spans="1:11" ht="16.5" customHeight="1">
      <c r="A7" s="11" t="s">
        <v>11</v>
      </c>
      <c r="B7" s="12" t="s">
        <v>12</v>
      </c>
      <c r="C7" s="13">
        <f t="shared" ref="C7" si="0">SUM(D7:E7)</f>
        <v>25767</v>
      </c>
      <c r="D7" s="13">
        <v>20304</v>
      </c>
      <c r="E7" s="13">
        <v>5463</v>
      </c>
      <c r="F7" s="14">
        <f t="shared" ref="F7:F14" si="1">SUM(G7:H7)</f>
        <v>36331</v>
      </c>
      <c r="G7" s="14">
        <v>28935</v>
      </c>
      <c r="H7" s="14">
        <v>7396</v>
      </c>
    </row>
    <row r="8" spans="1:11" ht="16.5" customHeight="1">
      <c r="A8" s="11" t="s">
        <v>13</v>
      </c>
      <c r="B8" s="12" t="s">
        <v>12</v>
      </c>
      <c r="C8" s="13">
        <f t="shared" ref="C8:C14" si="2">SUM(D8:E8)</f>
        <v>34569</v>
      </c>
      <c r="D8" s="13">
        <v>29453</v>
      </c>
      <c r="E8" s="13">
        <v>5116</v>
      </c>
      <c r="F8" s="14">
        <f t="shared" si="1"/>
        <v>49088</v>
      </c>
      <c r="G8" s="14">
        <v>41547</v>
      </c>
      <c r="H8" s="14">
        <v>7541</v>
      </c>
    </row>
    <row r="9" spans="1:11" ht="16.5" customHeight="1">
      <c r="A9" s="15" t="s">
        <v>14</v>
      </c>
      <c r="B9" s="16" t="s">
        <v>15</v>
      </c>
      <c r="C9" s="13">
        <f t="shared" si="2"/>
        <v>59563</v>
      </c>
      <c r="D9" s="13">
        <v>45126</v>
      </c>
      <c r="E9" s="13">
        <v>14437</v>
      </c>
      <c r="F9" s="14">
        <f t="shared" si="1"/>
        <v>84071</v>
      </c>
      <c r="G9" s="14">
        <v>63943</v>
      </c>
      <c r="H9" s="14">
        <v>20128</v>
      </c>
    </row>
    <row r="10" spans="1:11" ht="16.5" customHeight="1">
      <c r="A10" s="17" t="s">
        <v>16</v>
      </c>
      <c r="B10" s="16" t="s">
        <v>17</v>
      </c>
      <c r="C10" s="13">
        <f t="shared" si="2"/>
        <v>54047</v>
      </c>
      <c r="D10" s="13">
        <v>42797</v>
      </c>
      <c r="E10" s="13">
        <v>11250</v>
      </c>
      <c r="F10" s="14">
        <f t="shared" si="1"/>
        <v>77726</v>
      </c>
      <c r="G10" s="14">
        <v>62004</v>
      </c>
      <c r="H10" s="14">
        <v>15722</v>
      </c>
    </row>
    <row r="11" spans="1:11" ht="16.5" customHeight="1">
      <c r="A11" s="17" t="s">
        <v>16</v>
      </c>
      <c r="B11" s="16" t="s">
        <v>18</v>
      </c>
      <c r="C11" s="13">
        <f t="shared" si="2"/>
        <v>59462</v>
      </c>
      <c r="D11" s="13">
        <v>46289</v>
      </c>
      <c r="E11" s="13">
        <v>13173</v>
      </c>
      <c r="F11" s="14">
        <f t="shared" si="1"/>
        <v>83247</v>
      </c>
      <c r="G11" s="14">
        <v>63533</v>
      </c>
      <c r="H11" s="14">
        <v>19714</v>
      </c>
    </row>
    <row r="12" spans="1:11" ht="16.5" customHeight="1">
      <c r="A12" s="11" t="s">
        <v>19</v>
      </c>
      <c r="B12" s="16" t="s">
        <v>20</v>
      </c>
      <c r="C12" s="13">
        <f t="shared" si="2"/>
        <v>5661</v>
      </c>
      <c r="D12" s="13">
        <v>4916</v>
      </c>
      <c r="E12" s="13">
        <v>745</v>
      </c>
      <c r="F12" s="14">
        <f t="shared" si="1"/>
        <v>7854</v>
      </c>
      <c r="G12" s="14">
        <v>6901</v>
      </c>
      <c r="H12" s="14">
        <v>953</v>
      </c>
    </row>
    <row r="13" spans="1:11" ht="16.5" customHeight="1">
      <c r="A13" s="11" t="s">
        <v>21</v>
      </c>
      <c r="B13" s="16" t="s">
        <v>22</v>
      </c>
      <c r="C13" s="13">
        <f t="shared" si="2"/>
        <v>9742</v>
      </c>
      <c r="D13" s="13">
        <v>9106</v>
      </c>
      <c r="E13" s="13">
        <v>636</v>
      </c>
      <c r="F13" s="14">
        <f t="shared" si="1"/>
        <v>12859</v>
      </c>
      <c r="G13" s="14">
        <v>11687</v>
      </c>
      <c r="H13" s="14">
        <v>1172</v>
      </c>
    </row>
    <row r="14" spans="1:11" ht="16.5" customHeight="1" thickBot="1">
      <c r="A14" s="18" t="s">
        <v>23</v>
      </c>
      <c r="B14" s="19" t="s">
        <v>24</v>
      </c>
      <c r="C14" s="20">
        <f t="shared" si="2"/>
        <v>8098</v>
      </c>
      <c r="D14" s="20">
        <v>6732</v>
      </c>
      <c r="E14" s="20">
        <v>1366</v>
      </c>
      <c r="F14" s="21">
        <f t="shared" si="1"/>
        <v>10811</v>
      </c>
      <c r="G14" s="21">
        <v>9105</v>
      </c>
      <c r="H14" s="21">
        <v>1706</v>
      </c>
    </row>
    <row r="15" spans="1:11" s="3" customFormat="1" ht="12.75" customHeight="1" thickBot="1">
      <c r="A15" s="22"/>
      <c r="B15" s="23"/>
      <c r="C15" s="20"/>
      <c r="D15" s="20"/>
      <c r="E15" s="20"/>
      <c r="F15" s="21"/>
      <c r="G15" s="21"/>
      <c r="H15" s="21"/>
    </row>
    <row r="16" spans="1:11" ht="24.75" customHeight="1">
      <c r="A16" s="545" t="s">
        <v>3</v>
      </c>
      <c r="B16" s="546" t="s">
        <v>4</v>
      </c>
      <c r="C16" s="547" t="s">
        <v>25</v>
      </c>
      <c r="D16" s="548"/>
      <c r="E16" s="549" t="s">
        <v>26</v>
      </c>
      <c r="F16" s="550"/>
      <c r="G16" s="551" t="s">
        <v>27</v>
      </c>
      <c r="H16" s="534" t="s">
        <v>28</v>
      </c>
    </row>
    <row r="17" spans="1:8" ht="24.75" customHeight="1">
      <c r="A17" s="539"/>
      <c r="B17" s="541"/>
      <c r="C17" s="25" t="s">
        <v>29</v>
      </c>
      <c r="D17" s="26" t="s">
        <v>30</v>
      </c>
      <c r="E17" s="26" t="s">
        <v>29</v>
      </c>
      <c r="F17" s="27" t="s">
        <v>30</v>
      </c>
      <c r="G17" s="552"/>
      <c r="H17" s="535"/>
    </row>
    <row r="18" spans="1:8" ht="16.5" customHeight="1">
      <c r="A18" s="17"/>
      <c r="B18" s="12"/>
      <c r="C18" s="28"/>
      <c r="D18" s="29" t="s">
        <v>31</v>
      </c>
      <c r="E18" s="30"/>
      <c r="F18" s="29" t="s">
        <v>31</v>
      </c>
      <c r="G18" s="29" t="s">
        <v>32</v>
      </c>
      <c r="H18" s="31"/>
    </row>
    <row r="19" spans="1:8" ht="16.5" customHeight="1">
      <c r="A19" s="11" t="s">
        <v>11</v>
      </c>
      <c r="B19" s="12" t="s">
        <v>12</v>
      </c>
      <c r="C19" s="32">
        <v>41.2</v>
      </c>
      <c r="D19" s="10">
        <v>29.7</v>
      </c>
      <c r="E19" s="3">
        <v>62.8</v>
      </c>
      <c r="F19" s="10">
        <v>66</v>
      </c>
      <c r="G19" s="10">
        <v>21.2</v>
      </c>
      <c r="H19" s="3">
        <v>1.24</v>
      </c>
    </row>
    <row r="20" spans="1:8" ht="16.5" customHeight="1">
      <c r="A20" s="11" t="s">
        <v>13</v>
      </c>
      <c r="B20" s="12" t="s">
        <v>12</v>
      </c>
      <c r="C20" s="33">
        <v>22.5</v>
      </c>
      <c r="D20" s="34">
        <v>13.9</v>
      </c>
      <c r="E20" s="34">
        <v>23.5</v>
      </c>
      <c r="F20" s="34">
        <v>22.5</v>
      </c>
      <c r="G20" s="35">
        <v>14.8</v>
      </c>
      <c r="H20" s="2">
        <v>1.66</v>
      </c>
    </row>
    <row r="21" spans="1:8" ht="16.5" customHeight="1">
      <c r="A21" s="15" t="s">
        <v>14</v>
      </c>
      <c r="B21" s="16" t="s">
        <v>15</v>
      </c>
      <c r="C21" s="33">
        <v>23.9</v>
      </c>
      <c r="D21" s="34">
        <v>33.299999999999997</v>
      </c>
      <c r="E21" s="34">
        <v>26.3</v>
      </c>
      <c r="F21" s="34">
        <v>34.5</v>
      </c>
      <c r="G21" s="35">
        <v>24.2</v>
      </c>
      <c r="H21" s="2">
        <v>1.89</v>
      </c>
    </row>
    <row r="22" spans="1:8" ht="16.5" customHeight="1">
      <c r="A22" s="17" t="s">
        <v>16</v>
      </c>
      <c r="B22" s="16" t="s">
        <v>17</v>
      </c>
      <c r="C22" s="33">
        <v>27.1</v>
      </c>
      <c r="D22" s="34">
        <v>30.3</v>
      </c>
      <c r="E22" s="34">
        <v>34.200000000000003</v>
      </c>
      <c r="F22" s="34">
        <v>33.4</v>
      </c>
      <c r="G22" s="35">
        <v>20.8</v>
      </c>
      <c r="H22" s="2">
        <v>2.19</v>
      </c>
    </row>
    <row r="23" spans="1:8" ht="16.5" customHeight="1">
      <c r="A23" s="17" t="s">
        <v>16</v>
      </c>
      <c r="B23" s="16" t="s">
        <v>18</v>
      </c>
      <c r="C23" s="33">
        <v>30.7</v>
      </c>
      <c r="D23" s="34">
        <v>22.2</v>
      </c>
      <c r="E23" s="34">
        <v>36.5</v>
      </c>
      <c r="F23" s="34">
        <v>37.799999999999997</v>
      </c>
      <c r="G23" s="35">
        <v>22.2</v>
      </c>
      <c r="H23" s="36">
        <v>2.5</v>
      </c>
    </row>
    <row r="24" spans="1:8" ht="16.5" customHeight="1">
      <c r="A24" s="11" t="s">
        <v>19</v>
      </c>
      <c r="B24" s="16" t="s">
        <v>20</v>
      </c>
      <c r="C24" s="33">
        <v>12.8</v>
      </c>
      <c r="D24" s="34">
        <v>5.6</v>
      </c>
      <c r="E24" s="34">
        <v>14.3</v>
      </c>
      <c r="F24" s="34">
        <v>7.7</v>
      </c>
      <c r="G24" s="35">
        <v>13.2</v>
      </c>
      <c r="H24" s="36">
        <v>0.61</v>
      </c>
    </row>
    <row r="25" spans="1:8" ht="16.5" customHeight="1">
      <c r="A25" s="11" t="s">
        <v>21</v>
      </c>
      <c r="B25" s="16" t="s">
        <v>22</v>
      </c>
      <c r="C25" s="33">
        <v>8.9</v>
      </c>
      <c r="D25" s="35" t="s">
        <v>12</v>
      </c>
      <c r="E25" s="34">
        <v>14.8</v>
      </c>
      <c r="F25" s="35" t="s">
        <v>12</v>
      </c>
      <c r="G25" s="35">
        <v>6.5</v>
      </c>
      <c r="H25" s="2">
        <v>1.49</v>
      </c>
    </row>
    <row r="26" spans="1:8" ht="16.5" customHeight="1" thickBot="1">
      <c r="A26" s="18" t="s">
        <v>23</v>
      </c>
      <c r="B26" s="19" t="s">
        <v>24</v>
      </c>
      <c r="C26" s="33">
        <v>18.100000000000001</v>
      </c>
      <c r="D26" s="37">
        <v>8.1999999999999993</v>
      </c>
      <c r="E26" s="37">
        <v>18.2</v>
      </c>
      <c r="F26" s="34">
        <v>13.6</v>
      </c>
      <c r="G26" s="38">
        <v>16.899999999999999</v>
      </c>
      <c r="H26" s="39">
        <v>1.01</v>
      </c>
    </row>
    <row r="27" spans="1:8" ht="7.5" customHeight="1">
      <c r="C27" s="40"/>
      <c r="D27" s="40"/>
      <c r="E27" s="40"/>
      <c r="F27" s="40"/>
    </row>
    <row r="28" spans="1:8">
      <c r="A28" s="2" t="s">
        <v>33</v>
      </c>
      <c r="C28" s="3"/>
      <c r="D28" s="3"/>
      <c r="E28" s="3"/>
      <c r="F28" s="3"/>
    </row>
    <row r="29" spans="1:8">
      <c r="A29" s="2" t="s">
        <v>34</v>
      </c>
      <c r="E29" s="41"/>
    </row>
    <row r="30" spans="1:8" ht="18" customHeight="1"/>
  </sheetData>
  <mergeCells count="12">
    <mergeCell ref="H16:H17"/>
    <mergeCell ref="A1:H1"/>
    <mergeCell ref="A2:H2"/>
    <mergeCell ref="A4:A5"/>
    <mergeCell ref="B4:B5"/>
    <mergeCell ref="C4:E4"/>
    <mergeCell ref="F4:H4"/>
    <mergeCell ref="A16:A17"/>
    <mergeCell ref="B16:B17"/>
    <mergeCell ref="C16:D16"/>
    <mergeCell ref="E16:F16"/>
    <mergeCell ref="G16:G17"/>
  </mergeCells>
  <phoneticPr fontId="3"/>
  <pageMargins left="0.78740157480314965" right="0.39370078740157483" top="0.98425196850393704" bottom="0.59055118110236227" header="0.51181102362204722" footer="0.51181102362204722"/>
  <pageSetup paperSize="9" firstPageNumber="99" orientation="portrait" useFirstPageNumber="1" verticalDpi="400" r:id="rId1"/>
  <headerFooter differentOddEven="1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</sheetPr>
  <dimension ref="B1:D11"/>
  <sheetViews>
    <sheetView view="pageBreakPreview" zoomScaleNormal="98" zoomScaleSheetLayoutView="100" workbookViewId="0">
      <selection activeCell="G31" sqref="G31"/>
    </sheetView>
  </sheetViews>
  <sheetFormatPr defaultRowHeight="12"/>
  <cols>
    <col min="1" max="1" width="5" style="2" customWidth="1"/>
    <col min="2" max="4" width="25.375" style="2" customWidth="1"/>
    <col min="5" max="16384" width="9" style="2"/>
  </cols>
  <sheetData>
    <row r="1" spans="2:4" ht="22.5" customHeight="1">
      <c r="B1" s="536" t="s">
        <v>146</v>
      </c>
      <c r="C1" s="536"/>
      <c r="D1" s="536"/>
    </row>
    <row r="2" spans="2:4" ht="12.75" customHeight="1" thickBot="1">
      <c r="B2" s="95"/>
      <c r="C2" s="95"/>
      <c r="D2" s="95"/>
    </row>
    <row r="3" spans="2:4" ht="17.25" customHeight="1">
      <c r="B3" s="538" t="s">
        <v>147</v>
      </c>
      <c r="C3" s="542" t="s">
        <v>148</v>
      </c>
      <c r="D3" s="543"/>
    </row>
    <row r="4" spans="2:4" ht="17.25" customHeight="1">
      <c r="B4" s="539"/>
      <c r="C4" s="130" t="s">
        <v>149</v>
      </c>
      <c r="D4" s="130" t="s">
        <v>150</v>
      </c>
    </row>
    <row r="5" spans="2:4" ht="17.25" customHeight="1">
      <c r="B5" s="149" t="s">
        <v>151</v>
      </c>
      <c r="C5" s="150">
        <v>209</v>
      </c>
      <c r="D5" s="151">
        <v>76608</v>
      </c>
    </row>
    <row r="6" spans="2:4" ht="17.25" customHeight="1">
      <c r="B6" s="149" t="s">
        <v>152</v>
      </c>
      <c r="C6" s="152">
        <v>209</v>
      </c>
      <c r="D6" s="151">
        <v>76361</v>
      </c>
    </row>
    <row r="7" spans="2:4" ht="17.25" customHeight="1">
      <c r="B7" s="149" t="s">
        <v>153</v>
      </c>
      <c r="C7" s="152">
        <v>196</v>
      </c>
      <c r="D7" s="151">
        <v>72042</v>
      </c>
    </row>
    <row r="8" spans="2:4" ht="17.25" customHeight="1">
      <c r="B8" s="149" t="s">
        <v>154</v>
      </c>
      <c r="C8" s="152">
        <v>139</v>
      </c>
      <c r="D8" s="151">
        <v>50725</v>
      </c>
    </row>
    <row r="9" spans="2:4" ht="21" customHeight="1" thickBot="1">
      <c r="B9" s="153" t="s">
        <v>100</v>
      </c>
      <c r="C9" s="154">
        <v>161</v>
      </c>
      <c r="D9" s="155">
        <v>59014</v>
      </c>
    </row>
    <row r="10" spans="2:4" ht="3.75" customHeight="1"/>
    <row r="11" spans="2:4">
      <c r="B11" s="2" t="s">
        <v>155</v>
      </c>
    </row>
  </sheetData>
  <mergeCells count="3">
    <mergeCell ref="B1:D1"/>
    <mergeCell ref="B3:B4"/>
    <mergeCell ref="C3:D3"/>
  </mergeCells>
  <phoneticPr fontId="3"/>
  <pageMargins left="0.78740157480314965" right="0.39370078740157483" top="0.78740157480314965" bottom="0.59055118110236227" header="0.51181102362204722" footer="0.51181102362204722"/>
  <pageSetup paperSize="9" firstPageNumber="99" orientation="portrait" useFirstPageNumber="1" horizontalDpi="400" verticalDpi="400" r:id="rId1"/>
  <headerFooter differentOddEven="1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</sheetPr>
  <dimension ref="A1:Y24"/>
  <sheetViews>
    <sheetView view="pageBreakPreview" zoomScaleNormal="100" zoomScaleSheetLayoutView="100" workbookViewId="0">
      <selection activeCell="G31" sqref="G31"/>
    </sheetView>
  </sheetViews>
  <sheetFormatPr defaultRowHeight="12"/>
  <cols>
    <col min="1" max="1" width="10.5" style="2" customWidth="1"/>
    <col min="2" max="2" width="7.375" style="2" customWidth="1"/>
    <col min="3" max="3" width="6.625" style="2" customWidth="1"/>
    <col min="4" max="9" width="7.125" style="2" customWidth="1"/>
    <col min="10" max="12" width="6.375" style="2" customWidth="1"/>
    <col min="13" max="25" width="7.125" style="2" customWidth="1"/>
    <col min="26" max="16384" width="9" style="2"/>
  </cols>
  <sheetData>
    <row r="1" spans="1:25" ht="22.5" customHeight="1">
      <c r="A1" s="536" t="s">
        <v>156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25" customHeight="1" thickBot="1">
      <c r="A2" s="568" t="s">
        <v>157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5" customHeight="1">
      <c r="A3" s="538" t="s">
        <v>158</v>
      </c>
      <c r="B3" s="540" t="s">
        <v>159</v>
      </c>
      <c r="C3" s="542" t="s">
        <v>160</v>
      </c>
      <c r="D3" s="543"/>
      <c r="E3" s="543"/>
      <c r="F3" s="543"/>
      <c r="G3" s="543"/>
      <c r="H3" s="543"/>
      <c r="I3" s="544"/>
      <c r="J3" s="542" t="s">
        <v>161</v>
      </c>
      <c r="K3" s="543"/>
      <c r="L3" s="54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5" ht="13.5" customHeight="1">
      <c r="A4" s="545"/>
      <c r="B4" s="546"/>
      <c r="C4" s="571" t="s">
        <v>159</v>
      </c>
      <c r="D4" s="577" t="s">
        <v>162</v>
      </c>
      <c r="E4" s="578"/>
      <c r="F4" s="577" t="s">
        <v>163</v>
      </c>
      <c r="G4" s="578"/>
      <c r="H4" s="577" t="s">
        <v>164</v>
      </c>
      <c r="I4" s="578"/>
      <c r="J4" s="571" t="s">
        <v>159</v>
      </c>
      <c r="K4" s="571" t="s">
        <v>165</v>
      </c>
      <c r="L4" s="580" t="s">
        <v>166</v>
      </c>
      <c r="M4" s="3"/>
      <c r="N4" s="3"/>
      <c r="O4" s="3"/>
      <c r="P4" s="3"/>
      <c r="Q4" s="3"/>
      <c r="R4" s="3"/>
      <c r="S4" s="3"/>
      <c r="T4" s="3"/>
      <c r="U4" s="3"/>
      <c r="V4" s="3"/>
    </row>
    <row r="5" spans="1:25" ht="13.5" customHeight="1">
      <c r="A5" s="539"/>
      <c r="B5" s="541"/>
      <c r="C5" s="541"/>
      <c r="D5" s="4" t="s">
        <v>165</v>
      </c>
      <c r="E5" s="4" t="s">
        <v>166</v>
      </c>
      <c r="F5" s="4" t="s">
        <v>165</v>
      </c>
      <c r="G5" s="4" t="s">
        <v>166</v>
      </c>
      <c r="H5" s="4" t="s">
        <v>165</v>
      </c>
      <c r="I5" s="4" t="s">
        <v>166</v>
      </c>
      <c r="J5" s="541"/>
      <c r="K5" s="541"/>
      <c r="L5" s="566"/>
      <c r="M5" s="3"/>
      <c r="N5" s="31"/>
      <c r="O5" s="31"/>
      <c r="P5" s="31"/>
      <c r="Q5" s="31"/>
      <c r="R5" s="3"/>
      <c r="S5" s="31"/>
      <c r="T5" s="31"/>
      <c r="U5" s="31"/>
      <c r="V5" s="31"/>
    </row>
    <row r="6" spans="1:25" ht="15.75" customHeight="1">
      <c r="A6" s="107">
        <v>29</v>
      </c>
      <c r="B6" s="13">
        <v>34848</v>
      </c>
      <c r="C6" s="158">
        <v>7802</v>
      </c>
      <c r="D6" s="13">
        <v>1181</v>
      </c>
      <c r="E6" s="13">
        <v>2752</v>
      </c>
      <c r="F6" s="13">
        <v>3599</v>
      </c>
      <c r="G6" s="13">
        <v>194</v>
      </c>
      <c r="H6" s="13">
        <v>3</v>
      </c>
      <c r="I6" s="13">
        <v>73</v>
      </c>
      <c r="J6" s="158">
        <v>252</v>
      </c>
      <c r="K6" s="13">
        <v>70</v>
      </c>
      <c r="L6" s="13">
        <v>182</v>
      </c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5" ht="15.75" customHeight="1">
      <c r="A7" s="51" t="s">
        <v>84</v>
      </c>
      <c r="B7" s="13">
        <v>34949</v>
      </c>
      <c r="C7" s="64">
        <v>8018</v>
      </c>
      <c r="D7" s="159">
        <v>1331</v>
      </c>
      <c r="E7" s="159">
        <v>2807</v>
      </c>
      <c r="F7" s="159">
        <v>3603</v>
      </c>
      <c r="G7" s="159">
        <v>196</v>
      </c>
      <c r="H7" s="159">
        <v>4</v>
      </c>
      <c r="I7" s="159">
        <v>77</v>
      </c>
      <c r="J7" s="64">
        <v>230</v>
      </c>
      <c r="K7" s="159">
        <v>72</v>
      </c>
      <c r="L7" s="159">
        <v>158</v>
      </c>
      <c r="M7" s="13"/>
      <c r="N7" s="159"/>
      <c r="O7" s="159"/>
      <c r="P7" s="159"/>
      <c r="Q7" s="159"/>
      <c r="R7" s="13"/>
      <c r="S7" s="159"/>
      <c r="T7" s="159"/>
      <c r="U7" s="159"/>
      <c r="V7" s="159"/>
    </row>
    <row r="8" spans="1:25" ht="15.75" customHeight="1">
      <c r="A8" s="17" t="s">
        <v>85</v>
      </c>
      <c r="B8" s="160">
        <v>34911</v>
      </c>
      <c r="C8" s="64">
        <v>8232</v>
      </c>
      <c r="D8" s="161">
        <v>1363</v>
      </c>
      <c r="E8" s="161">
        <v>2916</v>
      </c>
      <c r="F8" s="161">
        <v>3681</v>
      </c>
      <c r="G8" s="161">
        <v>201</v>
      </c>
      <c r="H8" s="161">
        <v>4</v>
      </c>
      <c r="I8" s="161">
        <v>67</v>
      </c>
      <c r="J8" s="64">
        <v>229</v>
      </c>
      <c r="K8" s="161">
        <v>81</v>
      </c>
      <c r="L8" s="161">
        <v>148</v>
      </c>
      <c r="M8" s="13"/>
      <c r="N8" s="161"/>
      <c r="O8" s="161"/>
      <c r="P8" s="161"/>
      <c r="Q8" s="161"/>
      <c r="R8" s="13"/>
      <c r="S8" s="161"/>
      <c r="T8" s="161"/>
      <c r="U8" s="161"/>
      <c r="V8" s="161"/>
    </row>
    <row r="9" spans="1:25" ht="15.75" customHeight="1">
      <c r="A9" s="17" t="s">
        <v>86</v>
      </c>
      <c r="B9" s="160">
        <v>34780</v>
      </c>
      <c r="C9" s="160">
        <v>8216</v>
      </c>
      <c r="D9" s="161">
        <v>1388</v>
      </c>
      <c r="E9" s="161">
        <v>2855</v>
      </c>
      <c r="F9" s="161">
        <v>3692</v>
      </c>
      <c r="G9" s="161">
        <v>214</v>
      </c>
      <c r="H9" s="161">
        <v>4</v>
      </c>
      <c r="I9" s="161">
        <v>63</v>
      </c>
      <c r="J9" s="160">
        <v>245</v>
      </c>
      <c r="K9" s="2">
        <v>84</v>
      </c>
      <c r="L9" s="2">
        <v>161</v>
      </c>
      <c r="M9" s="161"/>
      <c r="N9" s="161"/>
      <c r="O9" s="161"/>
      <c r="P9" s="161"/>
      <c r="Q9" s="161"/>
      <c r="R9" s="161"/>
      <c r="S9" s="161"/>
      <c r="T9" s="161"/>
      <c r="U9" s="161"/>
      <c r="V9" s="161"/>
    </row>
    <row r="10" spans="1:25" s="57" customFormat="1" ht="15.75" customHeight="1">
      <c r="A10" s="53" t="s">
        <v>87</v>
      </c>
      <c r="B10" s="162">
        <f>+C10+J10+B20+G20</f>
        <v>34594</v>
      </c>
      <c r="C10" s="162">
        <f>SUM(D10:I10)</f>
        <v>8176</v>
      </c>
      <c r="D10" s="163">
        <v>1369</v>
      </c>
      <c r="E10" s="163">
        <v>2822</v>
      </c>
      <c r="F10" s="163">
        <v>3694</v>
      </c>
      <c r="G10" s="163">
        <v>226</v>
      </c>
      <c r="H10" s="163">
        <v>4</v>
      </c>
      <c r="I10" s="163">
        <v>61</v>
      </c>
      <c r="J10" s="162">
        <f>SUM(K10:L10)</f>
        <v>240</v>
      </c>
      <c r="K10" s="163">
        <v>86</v>
      </c>
      <c r="L10" s="163">
        <v>154</v>
      </c>
      <c r="M10" s="163"/>
      <c r="N10" s="163"/>
      <c r="O10" s="163"/>
      <c r="P10" s="163"/>
      <c r="Q10" s="163"/>
      <c r="R10" s="163"/>
      <c r="S10" s="163"/>
      <c r="T10" s="163"/>
      <c r="U10" s="163"/>
      <c r="V10" s="163"/>
    </row>
    <row r="11" spans="1:25" ht="6.75" customHeight="1" thickBot="1">
      <c r="A11" s="164"/>
      <c r="B11" s="20"/>
      <c r="C11" s="165"/>
      <c r="D11" s="20"/>
      <c r="E11" s="20"/>
      <c r="F11" s="20"/>
      <c r="G11" s="20"/>
      <c r="H11" s="20"/>
      <c r="I11" s="20"/>
      <c r="J11" s="165"/>
      <c r="K11" s="20"/>
      <c r="L11" s="20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5" ht="13.5" customHeight="1" thickBot="1">
      <c r="B12" s="3"/>
      <c r="C12" s="3"/>
      <c r="D12" s="3"/>
      <c r="E12" s="3"/>
      <c r="F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5" ht="13.5" customHeight="1">
      <c r="A13" s="538" t="s">
        <v>158</v>
      </c>
      <c r="B13" s="542" t="s">
        <v>167</v>
      </c>
      <c r="C13" s="543"/>
      <c r="D13" s="543"/>
      <c r="E13" s="543"/>
      <c r="F13" s="544"/>
      <c r="G13" s="542" t="s">
        <v>168</v>
      </c>
      <c r="H13" s="543"/>
      <c r="I13" s="543"/>
      <c r="J13" s="543"/>
      <c r="K13" s="543"/>
    </row>
    <row r="14" spans="1:25" ht="13.5" customHeight="1">
      <c r="A14" s="545"/>
      <c r="B14" s="571" t="s">
        <v>159</v>
      </c>
      <c r="C14" s="577" t="s">
        <v>162</v>
      </c>
      <c r="D14" s="578"/>
      <c r="E14" s="577" t="s">
        <v>169</v>
      </c>
      <c r="F14" s="578"/>
      <c r="G14" s="571" t="s">
        <v>159</v>
      </c>
      <c r="H14" s="577" t="s">
        <v>170</v>
      </c>
      <c r="I14" s="578"/>
      <c r="J14" s="577" t="s">
        <v>171</v>
      </c>
      <c r="K14" s="579"/>
    </row>
    <row r="15" spans="1:25" ht="13.5" customHeight="1">
      <c r="A15" s="539"/>
      <c r="B15" s="541"/>
      <c r="C15" s="4" t="s">
        <v>165</v>
      </c>
      <c r="D15" s="4" t="s">
        <v>166</v>
      </c>
      <c r="E15" s="4" t="s">
        <v>165</v>
      </c>
      <c r="F15" s="4" t="s">
        <v>166</v>
      </c>
      <c r="G15" s="541"/>
      <c r="H15" s="4" t="s">
        <v>165</v>
      </c>
      <c r="I15" s="4" t="s">
        <v>166</v>
      </c>
      <c r="J15" s="4" t="s">
        <v>165</v>
      </c>
      <c r="K15" s="130" t="s">
        <v>166</v>
      </c>
    </row>
    <row r="16" spans="1:25" ht="15.75" customHeight="1">
      <c r="A16" s="107">
        <v>29</v>
      </c>
      <c r="B16" s="13">
        <v>25740</v>
      </c>
      <c r="C16" s="13">
        <v>12824</v>
      </c>
      <c r="D16" s="13">
        <v>135</v>
      </c>
      <c r="E16" s="13">
        <v>12317</v>
      </c>
      <c r="F16" s="13">
        <v>464</v>
      </c>
      <c r="G16" s="158">
        <v>1054</v>
      </c>
      <c r="H16" s="13">
        <v>688</v>
      </c>
      <c r="I16" s="13">
        <v>212</v>
      </c>
      <c r="J16" s="13">
        <v>152</v>
      </c>
      <c r="K16" s="13">
        <v>2</v>
      </c>
    </row>
    <row r="17" spans="1:11" ht="15.75" customHeight="1">
      <c r="A17" s="51" t="s">
        <v>84</v>
      </c>
      <c r="B17" s="13">
        <v>25582</v>
      </c>
      <c r="C17" s="159">
        <v>13111</v>
      </c>
      <c r="D17" s="159">
        <v>135</v>
      </c>
      <c r="E17" s="159">
        <v>11884</v>
      </c>
      <c r="F17" s="159">
        <v>452</v>
      </c>
      <c r="G17" s="64">
        <v>1119</v>
      </c>
      <c r="H17" s="159">
        <v>744</v>
      </c>
      <c r="I17" s="159">
        <v>212</v>
      </c>
      <c r="J17" s="159">
        <v>161</v>
      </c>
      <c r="K17" s="159">
        <v>2</v>
      </c>
    </row>
    <row r="18" spans="1:11" ht="15.75" customHeight="1">
      <c r="A18" s="17" t="s">
        <v>85</v>
      </c>
      <c r="B18" s="13">
        <v>25326</v>
      </c>
      <c r="C18" s="161">
        <v>13346</v>
      </c>
      <c r="D18" s="161">
        <v>134</v>
      </c>
      <c r="E18" s="161">
        <v>11404</v>
      </c>
      <c r="F18" s="161">
        <v>442</v>
      </c>
      <c r="G18" s="64">
        <v>1124</v>
      </c>
      <c r="H18" s="161">
        <v>760</v>
      </c>
      <c r="I18" s="161">
        <v>202</v>
      </c>
      <c r="J18" s="161">
        <v>160</v>
      </c>
      <c r="K18" s="161">
        <v>2</v>
      </c>
    </row>
    <row r="19" spans="1:11" ht="15.75" customHeight="1">
      <c r="A19" s="17" t="s">
        <v>86</v>
      </c>
      <c r="B19" s="161">
        <v>25160</v>
      </c>
      <c r="C19" s="161">
        <v>13611</v>
      </c>
      <c r="D19" s="161">
        <v>141</v>
      </c>
      <c r="E19" s="161">
        <v>11085</v>
      </c>
      <c r="F19" s="161">
        <v>323</v>
      </c>
      <c r="G19" s="160">
        <v>1159</v>
      </c>
      <c r="H19" s="161">
        <v>781</v>
      </c>
      <c r="I19" s="161">
        <v>216</v>
      </c>
      <c r="J19" s="161">
        <v>160</v>
      </c>
      <c r="K19" s="161">
        <v>2</v>
      </c>
    </row>
    <row r="20" spans="1:11" ht="15.75" customHeight="1">
      <c r="A20" s="53" t="s">
        <v>87</v>
      </c>
      <c r="B20" s="163">
        <f>+C20+D20+E20+F20</f>
        <v>24963</v>
      </c>
      <c r="C20" s="163">
        <v>13732</v>
      </c>
      <c r="D20" s="163">
        <v>137</v>
      </c>
      <c r="E20" s="163">
        <v>10770</v>
      </c>
      <c r="F20" s="163">
        <v>324</v>
      </c>
      <c r="G20" s="162">
        <f>+H20+I20+J20+K20</f>
        <v>1215</v>
      </c>
      <c r="H20" s="163">
        <v>788</v>
      </c>
      <c r="I20" s="163">
        <v>259</v>
      </c>
      <c r="J20" s="163">
        <v>166</v>
      </c>
      <c r="K20" s="163">
        <v>2</v>
      </c>
    </row>
    <row r="21" spans="1:11" ht="6.75" customHeight="1" thickBot="1">
      <c r="A21" s="164"/>
      <c r="B21" s="20"/>
      <c r="C21" s="20"/>
      <c r="D21" s="20"/>
      <c r="E21" s="20"/>
      <c r="F21" s="20"/>
      <c r="G21" s="165"/>
      <c r="H21" s="20"/>
      <c r="I21" s="20"/>
      <c r="J21" s="20"/>
      <c r="K21" s="20"/>
    </row>
    <row r="22" spans="1:11" ht="3.75" customHeight="1">
      <c r="A22" s="31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7.25" customHeight="1">
      <c r="A23" s="2" t="s">
        <v>172</v>
      </c>
    </row>
    <row r="24" spans="1:11" ht="9" customHeight="1"/>
  </sheetData>
  <mergeCells count="22">
    <mergeCell ref="A13:A15"/>
    <mergeCell ref="B13:F13"/>
    <mergeCell ref="G13:K13"/>
    <mergeCell ref="B14:B15"/>
    <mergeCell ref="C14:D14"/>
    <mergeCell ref="E14:F14"/>
    <mergeCell ref="G14:G15"/>
    <mergeCell ref="H14:I14"/>
    <mergeCell ref="J14:K14"/>
    <mergeCell ref="A1:L1"/>
    <mergeCell ref="A2:L2"/>
    <mergeCell ref="A3:A5"/>
    <mergeCell ref="B3:B5"/>
    <mergeCell ref="C3:I3"/>
    <mergeCell ref="J3:L3"/>
    <mergeCell ref="C4:C5"/>
    <mergeCell ref="D4:E4"/>
    <mergeCell ref="F4:G4"/>
    <mergeCell ref="H4:I4"/>
    <mergeCell ref="J4:J5"/>
    <mergeCell ref="K4:K5"/>
    <mergeCell ref="L4:L5"/>
  </mergeCells>
  <phoneticPr fontId="3"/>
  <pageMargins left="0.78740157480314965" right="0.39370078740157483" top="0.98425196850393704" bottom="0.59055118110236227" header="0.51181102362204722" footer="0.51181102362204722"/>
  <pageSetup paperSize="9" firstPageNumber="99" orientation="portrait" useFirstPageNumber="1" horizontalDpi="400" verticalDpi="400" r:id="rId1"/>
  <headerFooter differentOddEven="1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</sheetPr>
  <dimension ref="A1:P23"/>
  <sheetViews>
    <sheetView view="pageBreakPreview" zoomScale="90" zoomScaleNormal="100" zoomScaleSheetLayoutView="90" workbookViewId="0">
      <selection activeCell="G31" sqref="G31"/>
    </sheetView>
  </sheetViews>
  <sheetFormatPr defaultRowHeight="12"/>
  <cols>
    <col min="1" max="1" width="11.25" style="166" customWidth="1"/>
    <col min="2" max="8" width="10.75" style="166" customWidth="1"/>
    <col min="9" max="9" width="9" style="166" customWidth="1"/>
    <col min="10" max="11" width="9.25" style="166" customWidth="1"/>
    <col min="12" max="12" width="11.375" style="166" customWidth="1"/>
    <col min="13" max="13" width="13.5" style="166" bestFit="1" customWidth="1"/>
    <col min="14" max="14" width="14.625" style="166" bestFit="1" customWidth="1"/>
    <col min="15" max="15" width="9.25" style="166" customWidth="1"/>
    <col min="16" max="16384" width="9" style="166"/>
  </cols>
  <sheetData>
    <row r="1" spans="1:16" ht="23.25" customHeight="1">
      <c r="A1" s="581" t="s">
        <v>173</v>
      </c>
      <c r="B1" s="581"/>
      <c r="C1" s="581"/>
      <c r="D1" s="581"/>
      <c r="E1" s="581"/>
      <c r="F1" s="581"/>
      <c r="G1" s="581"/>
      <c r="H1" s="581"/>
      <c r="I1" s="167"/>
      <c r="J1" s="167"/>
      <c r="K1" s="167"/>
      <c r="L1" s="167"/>
      <c r="M1" s="167"/>
      <c r="N1" s="167"/>
      <c r="O1" s="167"/>
    </row>
    <row r="2" spans="1:16" ht="23.25" customHeight="1" thickBot="1">
      <c r="A2" s="582" t="s">
        <v>174</v>
      </c>
      <c r="B2" s="582"/>
      <c r="C2" s="582"/>
      <c r="D2" s="582"/>
      <c r="E2" s="582"/>
      <c r="F2" s="582"/>
      <c r="G2" s="582"/>
      <c r="H2" s="582"/>
    </row>
    <row r="3" spans="1:16" ht="14.25" customHeight="1">
      <c r="A3" s="583" t="s">
        <v>175</v>
      </c>
      <c r="B3" s="586" t="s">
        <v>176</v>
      </c>
      <c r="C3" s="587"/>
      <c r="D3" s="587"/>
      <c r="E3" s="587"/>
      <c r="F3" s="587"/>
      <c r="G3" s="588"/>
      <c r="H3" s="168" t="s">
        <v>2</v>
      </c>
    </row>
    <row r="4" spans="1:16" ht="14.25" customHeight="1">
      <c r="A4" s="584"/>
      <c r="B4" s="589" t="s">
        <v>7</v>
      </c>
      <c r="C4" s="169" t="s">
        <v>177</v>
      </c>
      <c r="D4" s="589" t="s">
        <v>178</v>
      </c>
      <c r="E4" s="592" t="s">
        <v>179</v>
      </c>
      <c r="F4" s="593"/>
      <c r="G4" s="594"/>
      <c r="H4" s="170" t="s">
        <v>180</v>
      </c>
    </row>
    <row r="5" spans="1:16" ht="14.25" customHeight="1">
      <c r="A5" s="584"/>
      <c r="B5" s="590"/>
      <c r="C5" s="171" t="s">
        <v>181</v>
      </c>
      <c r="D5" s="590"/>
      <c r="E5" s="589" t="s">
        <v>7</v>
      </c>
      <c r="F5" s="589" t="s">
        <v>182</v>
      </c>
      <c r="G5" s="589" t="s">
        <v>183</v>
      </c>
      <c r="H5" s="170" t="s">
        <v>184</v>
      </c>
    </row>
    <row r="6" spans="1:16" ht="14.25" customHeight="1">
      <c r="A6" s="585"/>
      <c r="B6" s="591"/>
      <c r="C6" s="172" t="s">
        <v>185</v>
      </c>
      <c r="D6" s="591"/>
      <c r="E6" s="591"/>
      <c r="F6" s="591"/>
      <c r="G6" s="591"/>
      <c r="H6" s="173"/>
    </row>
    <row r="7" spans="1:16" ht="17.25" customHeight="1">
      <c r="A7" s="174">
        <v>30</v>
      </c>
      <c r="B7" s="175">
        <v>18428</v>
      </c>
      <c r="C7" s="176">
        <v>1750</v>
      </c>
      <c r="D7" s="176">
        <v>1</v>
      </c>
      <c r="E7" s="175">
        <v>16677</v>
      </c>
      <c r="F7" s="176">
        <v>11924</v>
      </c>
      <c r="G7" s="176">
        <v>4753</v>
      </c>
      <c r="H7" s="176">
        <v>1293</v>
      </c>
    </row>
    <row r="8" spans="1:16" ht="17.25" customHeight="1">
      <c r="A8" s="177" t="s">
        <v>186</v>
      </c>
      <c r="B8" s="175">
        <v>18546</v>
      </c>
      <c r="C8" s="176">
        <v>1727</v>
      </c>
      <c r="D8" s="178" t="s">
        <v>99</v>
      </c>
      <c r="E8" s="175">
        <v>16819</v>
      </c>
      <c r="F8" s="176">
        <v>12005</v>
      </c>
      <c r="G8" s="176">
        <v>4814</v>
      </c>
      <c r="H8" s="176">
        <v>1363</v>
      </c>
    </row>
    <row r="9" spans="1:16" ht="17.25" customHeight="1">
      <c r="A9" s="177" t="s">
        <v>43</v>
      </c>
      <c r="B9" s="175">
        <v>18512</v>
      </c>
      <c r="C9" s="176">
        <v>1754</v>
      </c>
      <c r="D9" s="178" t="s">
        <v>99</v>
      </c>
      <c r="E9" s="175">
        <v>16758</v>
      </c>
      <c r="F9" s="176">
        <v>12051</v>
      </c>
      <c r="G9" s="176">
        <v>4707</v>
      </c>
      <c r="H9" s="176">
        <v>1402</v>
      </c>
    </row>
    <row r="10" spans="1:16" ht="17.25" customHeight="1">
      <c r="A10" s="177" t="s">
        <v>44</v>
      </c>
      <c r="B10" s="175">
        <v>18597</v>
      </c>
      <c r="C10" s="176">
        <v>1741</v>
      </c>
      <c r="D10" s="178" t="s">
        <v>99</v>
      </c>
      <c r="E10" s="175">
        <v>16856</v>
      </c>
      <c r="F10" s="176">
        <v>12184</v>
      </c>
      <c r="G10" s="176">
        <v>4672</v>
      </c>
      <c r="H10" s="176">
        <v>1428</v>
      </c>
    </row>
    <row r="11" spans="1:16" s="183" customFormat="1" ht="17.25" customHeight="1" thickBot="1">
      <c r="A11" s="179" t="s">
        <v>187</v>
      </c>
      <c r="B11" s="180">
        <f>+C11+E11</f>
        <v>18635</v>
      </c>
      <c r="C11" s="181">
        <v>1777</v>
      </c>
      <c r="D11" s="182" t="s">
        <v>99</v>
      </c>
      <c r="E11" s="180">
        <f>+F11+G11</f>
        <v>16858</v>
      </c>
      <c r="F11" s="181">
        <v>12181</v>
      </c>
      <c r="G11" s="181">
        <v>4677</v>
      </c>
      <c r="H11" s="181">
        <v>1443</v>
      </c>
      <c r="P11" s="184"/>
    </row>
    <row r="12" spans="1:16" ht="17.25" customHeight="1" thickBot="1">
      <c r="C12" s="185"/>
      <c r="D12" s="185"/>
      <c r="E12" s="185"/>
      <c r="F12" s="185"/>
      <c r="G12" s="185"/>
    </row>
    <row r="13" spans="1:16" ht="14.25" customHeight="1">
      <c r="A13" s="583" t="s">
        <v>175</v>
      </c>
      <c r="B13" s="586" t="s">
        <v>188</v>
      </c>
      <c r="C13" s="587"/>
      <c r="D13" s="588"/>
      <c r="E13" s="586" t="s">
        <v>189</v>
      </c>
      <c r="F13" s="587"/>
      <c r="G13" s="587"/>
      <c r="H13" s="587"/>
    </row>
    <row r="14" spans="1:16" ht="14.25" customHeight="1">
      <c r="A14" s="584"/>
      <c r="B14" s="589" t="s">
        <v>7</v>
      </c>
      <c r="C14" s="589" t="s">
        <v>190</v>
      </c>
      <c r="D14" s="589" t="s">
        <v>191</v>
      </c>
      <c r="E14" s="589" t="s">
        <v>7</v>
      </c>
      <c r="F14" s="597" t="s">
        <v>192</v>
      </c>
      <c r="G14" s="592" t="s">
        <v>193</v>
      </c>
      <c r="H14" s="593"/>
    </row>
    <row r="15" spans="1:16" ht="14.25" customHeight="1">
      <c r="A15" s="584"/>
      <c r="B15" s="590"/>
      <c r="C15" s="590"/>
      <c r="D15" s="590"/>
      <c r="E15" s="590"/>
      <c r="F15" s="598"/>
      <c r="G15" s="597" t="s">
        <v>194</v>
      </c>
      <c r="H15" s="595" t="s">
        <v>195</v>
      </c>
    </row>
    <row r="16" spans="1:16" ht="14.25" customHeight="1">
      <c r="A16" s="585"/>
      <c r="B16" s="591"/>
      <c r="C16" s="591"/>
      <c r="D16" s="591"/>
      <c r="E16" s="591"/>
      <c r="F16" s="599"/>
      <c r="G16" s="591"/>
      <c r="H16" s="596"/>
    </row>
    <row r="17" spans="1:10" ht="17.25" customHeight="1">
      <c r="A17" s="174">
        <v>30</v>
      </c>
      <c r="B17" s="175">
        <v>142</v>
      </c>
      <c r="C17" s="176">
        <v>21</v>
      </c>
      <c r="D17" s="176">
        <v>121</v>
      </c>
      <c r="E17" s="175">
        <v>10802</v>
      </c>
      <c r="F17" s="176">
        <v>7763</v>
      </c>
      <c r="G17" s="186">
        <v>393</v>
      </c>
      <c r="H17" s="186">
        <v>2646</v>
      </c>
    </row>
    <row r="18" spans="1:10" ht="17.25" customHeight="1">
      <c r="A18" s="177" t="s">
        <v>186</v>
      </c>
      <c r="B18" s="175">
        <v>141</v>
      </c>
      <c r="C18" s="176">
        <v>19</v>
      </c>
      <c r="D18" s="176">
        <v>122</v>
      </c>
      <c r="E18" s="175">
        <v>10458</v>
      </c>
      <c r="F18" s="176">
        <v>7372</v>
      </c>
      <c r="G18" s="186">
        <v>358</v>
      </c>
      <c r="H18" s="186">
        <v>2728</v>
      </c>
    </row>
    <row r="19" spans="1:10" ht="17.25" customHeight="1">
      <c r="A19" s="177" t="s">
        <v>43</v>
      </c>
      <c r="B19" s="175">
        <v>149</v>
      </c>
      <c r="C19" s="176">
        <v>20</v>
      </c>
      <c r="D19" s="176">
        <v>129</v>
      </c>
      <c r="E19" s="175">
        <v>10268</v>
      </c>
      <c r="F19" s="176">
        <v>7080</v>
      </c>
      <c r="G19" s="186">
        <v>345</v>
      </c>
      <c r="H19" s="186">
        <v>2843</v>
      </c>
    </row>
    <row r="20" spans="1:10" ht="17.25" customHeight="1">
      <c r="A20" s="177" t="s">
        <v>44</v>
      </c>
      <c r="B20" s="175">
        <v>156</v>
      </c>
      <c r="C20" s="176">
        <v>20</v>
      </c>
      <c r="D20" s="176">
        <v>136</v>
      </c>
      <c r="E20" s="175">
        <v>10066</v>
      </c>
      <c r="F20" s="176">
        <v>6800</v>
      </c>
      <c r="G20" s="186">
        <v>344</v>
      </c>
      <c r="H20" s="186">
        <v>2922</v>
      </c>
      <c r="J20" s="187"/>
    </row>
    <row r="21" spans="1:10" ht="17.25" customHeight="1" thickBot="1">
      <c r="A21" s="179" t="s">
        <v>187</v>
      </c>
      <c r="B21" s="180">
        <f>+C21+D21</f>
        <v>165</v>
      </c>
      <c r="C21" s="182">
        <v>21</v>
      </c>
      <c r="D21" s="181">
        <v>144</v>
      </c>
      <c r="E21" s="180">
        <f>+F21+G21+H21</f>
        <v>9915</v>
      </c>
      <c r="F21" s="181">
        <v>6548</v>
      </c>
      <c r="G21" s="188">
        <v>357</v>
      </c>
      <c r="H21" s="188">
        <v>3010</v>
      </c>
    </row>
    <row r="22" spans="1:10" ht="3.75" customHeight="1">
      <c r="A22" s="189"/>
      <c r="B22" s="190"/>
      <c r="C22" s="191"/>
      <c r="D22" s="192"/>
      <c r="E22" s="190"/>
      <c r="F22" s="192"/>
      <c r="G22" s="193"/>
      <c r="H22" s="193"/>
    </row>
    <row r="23" spans="1:10" ht="17.25" customHeight="1">
      <c r="A23" s="166" t="s">
        <v>196</v>
      </c>
    </row>
  </sheetData>
  <mergeCells count="21">
    <mergeCell ref="H15:H16"/>
    <mergeCell ref="A13:A16"/>
    <mergeCell ref="B13:D13"/>
    <mergeCell ref="E13:H13"/>
    <mergeCell ref="B14:B16"/>
    <mergeCell ref="C14:C16"/>
    <mergeCell ref="D14:D16"/>
    <mergeCell ref="E14:E16"/>
    <mergeCell ref="F14:F16"/>
    <mergeCell ref="G14:H14"/>
    <mergeCell ref="G15:G16"/>
    <mergeCell ref="A1:H1"/>
    <mergeCell ref="A2:H2"/>
    <mergeCell ref="A3:A6"/>
    <mergeCell ref="B3:G3"/>
    <mergeCell ref="B4:B6"/>
    <mergeCell ref="D4:D6"/>
    <mergeCell ref="E4:G4"/>
    <mergeCell ref="E5:E6"/>
    <mergeCell ref="F5:F6"/>
    <mergeCell ref="G5:G6"/>
  </mergeCells>
  <phoneticPr fontId="3"/>
  <pageMargins left="0.78740157480314965" right="0.39370078740157483" top="0.78740157480314965" bottom="0.59055118110236227" header="0.51181102362204722" footer="0.51181102362204722"/>
  <pageSetup paperSize="9" firstPageNumber="99" orientation="portrait" useFirstPageNumber="1" horizontalDpi="400" verticalDpi="400" r:id="rId1"/>
  <headerFooter differentOddEven="1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H26"/>
  <sheetViews>
    <sheetView view="pageBreakPreview" zoomScale="120" zoomScaleNormal="120" zoomScaleSheetLayoutView="120" workbookViewId="0">
      <selection activeCell="I17" sqref="I17"/>
    </sheetView>
  </sheetViews>
  <sheetFormatPr defaultColWidth="9" defaultRowHeight="12"/>
  <cols>
    <col min="1" max="1" width="1.875" style="2" customWidth="1"/>
    <col min="2" max="2" width="6" style="2" customWidth="1"/>
    <col min="3" max="8" width="12.5" style="2" customWidth="1"/>
    <col min="9" max="16384" width="9" style="2"/>
  </cols>
  <sheetData>
    <row r="1" spans="1:8" ht="22.5" customHeight="1">
      <c r="A1" s="536" t="s">
        <v>197</v>
      </c>
      <c r="B1" s="536"/>
      <c r="C1" s="536"/>
      <c r="D1" s="536"/>
      <c r="E1" s="536"/>
      <c r="F1" s="536"/>
      <c r="G1" s="536"/>
      <c r="H1" s="536"/>
    </row>
    <row r="2" spans="1:8">
      <c r="A2" s="602" t="s">
        <v>90</v>
      </c>
      <c r="B2" s="602"/>
      <c r="C2" s="602"/>
      <c r="D2" s="602"/>
      <c r="E2" s="602"/>
      <c r="F2" s="602"/>
      <c r="G2" s="602"/>
      <c r="H2" s="602"/>
    </row>
    <row r="3" spans="1:8" ht="12.75" thickBot="1">
      <c r="A3" s="39"/>
      <c r="B3" s="39" t="s">
        <v>198</v>
      </c>
      <c r="C3" s="39"/>
      <c r="D3" s="39"/>
      <c r="E3" s="39"/>
      <c r="F3" s="39"/>
      <c r="G3" s="39"/>
      <c r="H3" s="39"/>
    </row>
    <row r="4" spans="1:8" ht="34.5" customHeight="1">
      <c r="A4" s="543" t="s">
        <v>199</v>
      </c>
      <c r="B4" s="543"/>
      <c r="C4" s="544"/>
      <c r="D4" s="194">
        <v>29</v>
      </c>
      <c r="E4" s="195">
        <v>30</v>
      </c>
      <c r="F4" s="194" t="s">
        <v>85</v>
      </c>
      <c r="G4" s="195" t="s">
        <v>200</v>
      </c>
      <c r="H4" s="196" t="s">
        <v>100</v>
      </c>
    </row>
    <row r="5" spans="1:8" ht="9" customHeight="1">
      <c r="A5" s="31"/>
      <c r="B5" s="31"/>
      <c r="C5" s="31"/>
      <c r="D5" s="197"/>
      <c r="E5" s="198"/>
      <c r="F5" s="198"/>
      <c r="G5" s="198"/>
      <c r="H5" s="199"/>
    </row>
    <row r="6" spans="1:8" ht="17.25" customHeight="1">
      <c r="A6" s="600" t="s">
        <v>201</v>
      </c>
      <c r="B6" s="600"/>
      <c r="C6" s="601"/>
      <c r="D6" s="200">
        <v>7</v>
      </c>
      <c r="E6" s="201">
        <v>7</v>
      </c>
      <c r="F6" s="201">
        <v>7</v>
      </c>
      <c r="G6" s="202">
        <v>6</v>
      </c>
      <c r="H6" s="203">
        <v>5</v>
      </c>
    </row>
    <row r="7" spans="1:8" ht="17.25" customHeight="1">
      <c r="A7" s="204"/>
      <c r="B7" s="204"/>
      <c r="C7" s="15"/>
      <c r="D7" s="200"/>
      <c r="E7" s="201"/>
      <c r="F7" s="201"/>
      <c r="G7" s="201"/>
      <c r="H7" s="203"/>
    </row>
    <row r="8" spans="1:8" ht="17.25" customHeight="1">
      <c r="A8" s="600" t="s">
        <v>202</v>
      </c>
      <c r="B8" s="600"/>
      <c r="C8" s="601"/>
      <c r="D8" s="200">
        <v>13</v>
      </c>
      <c r="E8" s="201">
        <v>13</v>
      </c>
      <c r="F8" s="201">
        <v>13</v>
      </c>
      <c r="G8" s="201">
        <v>13</v>
      </c>
      <c r="H8" s="203">
        <v>13</v>
      </c>
    </row>
    <row r="9" spans="1:8" ht="17.25" customHeight="1">
      <c r="C9" s="204"/>
      <c r="D9" s="205"/>
      <c r="E9" s="206"/>
      <c r="F9" s="206"/>
      <c r="G9" s="206"/>
      <c r="H9" s="207"/>
    </row>
    <row r="10" spans="1:8" ht="17.25" customHeight="1">
      <c r="A10" s="600" t="s">
        <v>203</v>
      </c>
      <c r="B10" s="600"/>
      <c r="C10" s="601"/>
      <c r="D10" s="200"/>
      <c r="E10" s="201"/>
      <c r="F10" s="201"/>
      <c r="G10" s="201"/>
      <c r="H10" s="203"/>
    </row>
    <row r="11" spans="1:8" ht="17.25" customHeight="1">
      <c r="C11" s="204" t="s">
        <v>204</v>
      </c>
      <c r="D11" s="200">
        <v>7</v>
      </c>
      <c r="E11" s="201">
        <v>7</v>
      </c>
      <c r="F11" s="201">
        <v>7</v>
      </c>
      <c r="G11" s="201">
        <v>7</v>
      </c>
      <c r="H11" s="203">
        <v>7</v>
      </c>
    </row>
    <row r="12" spans="1:8" ht="17.25" customHeight="1">
      <c r="C12" s="204" t="s">
        <v>205</v>
      </c>
      <c r="D12" s="200">
        <v>122139</v>
      </c>
      <c r="E12" s="201">
        <v>126074</v>
      </c>
      <c r="F12" s="201">
        <v>126074</v>
      </c>
      <c r="G12" s="201">
        <v>144694</v>
      </c>
      <c r="H12" s="203">
        <v>146680</v>
      </c>
    </row>
    <row r="13" spans="1:8" ht="17.25" customHeight="1">
      <c r="C13" s="204" t="s">
        <v>206</v>
      </c>
      <c r="D13" s="200">
        <v>76833</v>
      </c>
      <c r="E13" s="201">
        <v>82593</v>
      </c>
      <c r="F13" s="201">
        <v>82593</v>
      </c>
      <c r="G13" s="201">
        <v>100102</v>
      </c>
      <c r="H13" s="203">
        <v>101615</v>
      </c>
    </row>
    <row r="14" spans="1:8" ht="17.25" customHeight="1">
      <c r="C14" s="204"/>
      <c r="D14" s="200"/>
      <c r="E14" s="201"/>
      <c r="F14" s="201"/>
      <c r="G14" s="201"/>
      <c r="H14" s="203"/>
    </row>
    <row r="15" spans="1:8" ht="17.25" customHeight="1">
      <c r="A15" s="600" t="s">
        <v>207</v>
      </c>
      <c r="B15" s="600"/>
      <c r="C15" s="601"/>
      <c r="D15" s="200"/>
      <c r="E15" s="201"/>
      <c r="F15" s="201"/>
      <c r="G15" s="201"/>
      <c r="H15" s="203"/>
    </row>
    <row r="16" spans="1:8" ht="17.25" customHeight="1">
      <c r="C16" s="204" t="s">
        <v>204</v>
      </c>
      <c r="D16" s="200">
        <v>1</v>
      </c>
      <c r="E16" s="201">
        <v>1</v>
      </c>
      <c r="F16" s="201">
        <v>1</v>
      </c>
      <c r="G16" s="202">
        <v>1</v>
      </c>
      <c r="H16" s="203">
        <v>1</v>
      </c>
    </row>
    <row r="17" spans="1:8" ht="17.25" customHeight="1">
      <c r="C17" s="204"/>
      <c r="D17" s="200"/>
      <c r="E17" s="201"/>
      <c r="F17" s="201"/>
      <c r="G17" s="202"/>
      <c r="H17" s="203"/>
    </row>
    <row r="18" spans="1:8" ht="17.25" customHeight="1">
      <c r="A18" s="600" t="s">
        <v>208</v>
      </c>
      <c r="B18" s="600"/>
      <c r="C18" s="601"/>
      <c r="D18" s="200"/>
      <c r="E18" s="201"/>
      <c r="F18" s="201"/>
      <c r="G18" s="201"/>
      <c r="H18" s="203"/>
    </row>
    <row r="19" spans="1:8" ht="17.25" customHeight="1">
      <c r="C19" s="204" t="s">
        <v>204</v>
      </c>
      <c r="D19" s="200">
        <v>6</v>
      </c>
      <c r="E19" s="201">
        <v>6</v>
      </c>
      <c r="F19" s="201">
        <v>6</v>
      </c>
      <c r="G19" s="201">
        <v>6</v>
      </c>
      <c r="H19" s="203">
        <v>6</v>
      </c>
    </row>
    <row r="20" spans="1:8" ht="17.25" customHeight="1">
      <c r="C20" s="204" t="s">
        <v>205</v>
      </c>
      <c r="D20" s="200">
        <v>116629</v>
      </c>
      <c r="E20" s="201">
        <v>116565</v>
      </c>
      <c r="F20" s="201">
        <v>116565</v>
      </c>
      <c r="G20" s="201">
        <v>117306</v>
      </c>
      <c r="H20" s="203">
        <v>119231</v>
      </c>
    </row>
    <row r="21" spans="1:8" ht="17.25" customHeight="1">
      <c r="C21" s="204" t="s">
        <v>206</v>
      </c>
      <c r="D21" s="200">
        <v>12114</v>
      </c>
      <c r="E21" s="201">
        <v>11608</v>
      </c>
      <c r="F21" s="201">
        <v>11608</v>
      </c>
      <c r="G21" s="202">
        <v>11058</v>
      </c>
      <c r="H21" s="203">
        <v>11399</v>
      </c>
    </row>
    <row r="22" spans="1:8" ht="9" customHeight="1" thickBot="1">
      <c r="A22" s="39"/>
      <c r="B22" s="39"/>
      <c r="C22" s="39"/>
      <c r="D22" s="208"/>
      <c r="E22" s="209"/>
      <c r="F22" s="209"/>
      <c r="G22" s="209"/>
      <c r="H22" s="209"/>
    </row>
    <row r="23" spans="1:8" ht="12.75" customHeight="1">
      <c r="B23" s="2" t="s">
        <v>209</v>
      </c>
      <c r="C23" s="2" t="s">
        <v>210</v>
      </c>
    </row>
    <row r="24" spans="1:8" ht="12.75" customHeight="1">
      <c r="C24" s="2" t="s">
        <v>211</v>
      </c>
      <c r="H24" s="140"/>
    </row>
    <row r="25" spans="1:8" ht="12.75" customHeight="1">
      <c r="B25" s="2" t="s">
        <v>212</v>
      </c>
      <c r="C25" s="2" t="s">
        <v>213</v>
      </c>
    </row>
    <row r="26" spans="1:8" ht="12.75" customHeight="1">
      <c r="C26" s="2" t="s">
        <v>214</v>
      </c>
    </row>
  </sheetData>
  <mergeCells count="8">
    <mergeCell ref="A15:C15"/>
    <mergeCell ref="A18:C18"/>
    <mergeCell ref="A1:H1"/>
    <mergeCell ref="A2:H2"/>
    <mergeCell ref="A4:C4"/>
    <mergeCell ref="A6:C6"/>
    <mergeCell ref="A8:C8"/>
    <mergeCell ref="A10:C10"/>
  </mergeCells>
  <phoneticPr fontId="3"/>
  <pageMargins left="0.78740157480314965" right="0.39370078740157483" top="0.98425196850393704" bottom="0.59055118110236227" header="0.51181102362204722" footer="0.51181102362204722"/>
  <pageSetup paperSize="9" firstPageNumber="113" orientation="portrait" useFirstPageNumber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I26"/>
  <sheetViews>
    <sheetView view="pageBreakPreview" zoomScaleNormal="150" zoomScaleSheetLayoutView="100" workbookViewId="0">
      <selection activeCell="F18" sqref="F18"/>
    </sheetView>
  </sheetViews>
  <sheetFormatPr defaultRowHeight="12"/>
  <cols>
    <col min="1" max="1" width="10.625" style="210" customWidth="1"/>
    <col min="2" max="9" width="9.5" style="210" customWidth="1"/>
    <col min="10" max="10" width="4.625" style="210" customWidth="1"/>
    <col min="11" max="16384" width="9" style="210"/>
  </cols>
  <sheetData>
    <row r="1" spans="1:9" ht="22.5" customHeight="1">
      <c r="A1" s="605" t="s">
        <v>216</v>
      </c>
      <c r="B1" s="605"/>
      <c r="C1" s="605"/>
      <c r="D1" s="605"/>
      <c r="E1" s="605"/>
      <c r="F1" s="605"/>
      <c r="G1" s="605"/>
      <c r="H1" s="605"/>
      <c r="I1" s="211"/>
    </row>
    <row r="2" spans="1:9" ht="9" customHeight="1">
      <c r="A2" s="212"/>
      <c r="B2" s="212"/>
      <c r="C2" s="212"/>
      <c r="D2" s="212"/>
      <c r="E2" s="212"/>
      <c r="F2" s="212"/>
      <c r="G2" s="212"/>
      <c r="H2" s="212"/>
      <c r="I2" s="212"/>
    </row>
    <row r="3" spans="1:9" ht="12.75" customHeight="1" thickBot="1">
      <c r="A3" s="210" t="s">
        <v>217</v>
      </c>
    </row>
    <row r="4" spans="1:9" ht="13.5" customHeight="1">
      <c r="A4" s="606" t="s">
        <v>218</v>
      </c>
      <c r="B4" s="608" t="s">
        <v>219</v>
      </c>
      <c r="C4" s="213" t="s">
        <v>220</v>
      </c>
      <c r="D4" s="213" t="s">
        <v>221</v>
      </c>
      <c r="E4" s="213" t="s">
        <v>222</v>
      </c>
      <c r="F4" s="610" t="s">
        <v>223</v>
      </c>
      <c r="G4" s="213" t="s">
        <v>224</v>
      </c>
      <c r="H4" s="214" t="s">
        <v>225</v>
      </c>
    </row>
    <row r="5" spans="1:9" ht="13.5" customHeight="1">
      <c r="A5" s="607"/>
      <c r="B5" s="609"/>
      <c r="C5" s="215" t="s">
        <v>226</v>
      </c>
      <c r="D5" s="215" t="s">
        <v>227</v>
      </c>
      <c r="E5" s="215" t="s">
        <v>228</v>
      </c>
      <c r="F5" s="611"/>
      <c r="G5" s="215" t="s">
        <v>229</v>
      </c>
      <c r="H5" s="216" t="s">
        <v>230</v>
      </c>
    </row>
    <row r="6" spans="1:9" ht="6.75" customHeight="1">
      <c r="A6" s="217"/>
      <c r="B6" s="218"/>
      <c r="C6" s="218"/>
      <c r="D6" s="218"/>
      <c r="E6" s="218"/>
      <c r="F6" s="218"/>
      <c r="G6" s="218"/>
      <c r="H6" s="218"/>
    </row>
    <row r="7" spans="1:9" ht="13.5" customHeight="1">
      <c r="A7" s="219">
        <v>29</v>
      </c>
      <c r="B7" s="220">
        <v>2073</v>
      </c>
      <c r="C7" s="221">
        <v>41</v>
      </c>
      <c r="D7" s="221">
        <v>134</v>
      </c>
      <c r="E7" s="221">
        <v>10</v>
      </c>
      <c r="F7" s="221">
        <v>0</v>
      </c>
      <c r="G7" s="221">
        <v>219</v>
      </c>
      <c r="H7" s="221">
        <v>68</v>
      </c>
    </row>
    <row r="8" spans="1:9" ht="13.5" customHeight="1">
      <c r="A8" s="222" t="s">
        <v>84</v>
      </c>
      <c r="B8" s="220">
        <v>2028</v>
      </c>
      <c r="C8" s="221">
        <v>39</v>
      </c>
      <c r="D8" s="221">
        <v>131</v>
      </c>
      <c r="E8" s="221">
        <v>13</v>
      </c>
      <c r="F8" s="221">
        <v>1</v>
      </c>
      <c r="G8" s="221">
        <v>220</v>
      </c>
      <c r="H8" s="221">
        <v>82</v>
      </c>
    </row>
    <row r="9" spans="1:9" ht="13.5" customHeight="1">
      <c r="A9" s="223" t="s">
        <v>85</v>
      </c>
      <c r="B9" s="220">
        <v>1958</v>
      </c>
      <c r="C9" s="221">
        <v>51</v>
      </c>
      <c r="D9" s="221">
        <v>118</v>
      </c>
      <c r="E9" s="221">
        <v>19</v>
      </c>
      <c r="F9" s="221">
        <v>2</v>
      </c>
      <c r="G9" s="221">
        <v>211</v>
      </c>
      <c r="H9" s="221">
        <v>70</v>
      </c>
    </row>
    <row r="10" spans="1:9" ht="13.5" customHeight="1">
      <c r="A10" s="223" t="s">
        <v>231</v>
      </c>
      <c r="B10" s="220">
        <v>2395</v>
      </c>
      <c r="C10" s="221">
        <v>48</v>
      </c>
      <c r="D10" s="221">
        <v>131</v>
      </c>
      <c r="E10" s="221">
        <v>14</v>
      </c>
      <c r="F10" s="221">
        <v>2</v>
      </c>
      <c r="G10" s="221">
        <v>247</v>
      </c>
      <c r="H10" s="221">
        <v>120</v>
      </c>
    </row>
    <row r="11" spans="1:9" s="228" customFormat="1" ht="13.5" customHeight="1">
      <c r="A11" s="224" t="s">
        <v>232</v>
      </c>
      <c r="B11" s="225">
        <f>SUM(C11:H11,B21:H21)</f>
        <v>2354</v>
      </c>
      <c r="C11" s="226">
        <v>55</v>
      </c>
      <c r="D11" s="226">
        <v>118</v>
      </c>
      <c r="E11" s="226">
        <v>20</v>
      </c>
      <c r="F11" s="226">
        <v>0</v>
      </c>
      <c r="G11" s="226">
        <v>193</v>
      </c>
      <c r="H11" s="226">
        <v>90</v>
      </c>
      <c r="I11" s="227"/>
    </row>
    <row r="12" spans="1:9" ht="6.75" customHeight="1" thickBot="1">
      <c r="A12" s="229"/>
      <c r="B12" s="230"/>
      <c r="C12" s="230"/>
      <c r="D12" s="230"/>
      <c r="E12" s="230"/>
      <c r="F12" s="230"/>
      <c r="G12" s="230"/>
      <c r="H12" s="230"/>
      <c r="I12" s="218"/>
    </row>
    <row r="13" spans="1:9" ht="13.5" customHeight="1" thickBot="1">
      <c r="A13" s="231"/>
      <c r="B13" s="218"/>
      <c r="C13" s="218"/>
      <c r="D13" s="218"/>
      <c r="E13" s="218"/>
      <c r="F13" s="218"/>
      <c r="G13" s="218"/>
      <c r="H13" s="218"/>
      <c r="I13" s="218"/>
    </row>
    <row r="14" spans="1:9" ht="13.5" customHeight="1">
      <c r="A14" s="606" t="s">
        <v>218</v>
      </c>
      <c r="B14" s="610" t="s">
        <v>233</v>
      </c>
      <c r="C14" s="612" t="s">
        <v>234</v>
      </c>
      <c r="D14" s="232" t="s">
        <v>235</v>
      </c>
      <c r="E14" s="610" t="s">
        <v>236</v>
      </c>
      <c r="F14" s="612" t="s">
        <v>237</v>
      </c>
      <c r="G14" s="612" t="s">
        <v>238</v>
      </c>
      <c r="H14" s="603" t="s">
        <v>239</v>
      </c>
      <c r="I14" s="218"/>
    </row>
    <row r="15" spans="1:9" ht="13.5" customHeight="1">
      <c r="A15" s="607"/>
      <c r="B15" s="611"/>
      <c r="C15" s="613"/>
      <c r="D15" s="233" t="s">
        <v>240</v>
      </c>
      <c r="E15" s="611"/>
      <c r="F15" s="613"/>
      <c r="G15" s="613"/>
      <c r="H15" s="604"/>
      <c r="I15" s="218"/>
    </row>
    <row r="16" spans="1:9" ht="6.75" customHeight="1">
      <c r="A16" s="217"/>
      <c r="B16" s="218"/>
      <c r="C16" s="218"/>
      <c r="D16" s="218"/>
      <c r="E16" s="218"/>
      <c r="F16" s="218"/>
      <c r="G16" s="218"/>
      <c r="H16" s="218"/>
      <c r="I16" s="218"/>
    </row>
    <row r="17" spans="1:9" ht="13.5" customHeight="1">
      <c r="A17" s="219">
        <v>29</v>
      </c>
      <c r="B17" s="221">
        <v>672</v>
      </c>
      <c r="C17" s="221">
        <v>762</v>
      </c>
      <c r="D17" s="221">
        <v>142</v>
      </c>
      <c r="E17" s="221">
        <v>3</v>
      </c>
      <c r="F17" s="221">
        <v>1</v>
      </c>
      <c r="G17" s="221">
        <v>7</v>
      </c>
      <c r="H17" s="220">
        <v>14</v>
      </c>
      <c r="I17" s="218"/>
    </row>
    <row r="18" spans="1:9" ht="13.5" customHeight="1">
      <c r="A18" s="222" t="s">
        <v>84</v>
      </c>
      <c r="B18" s="221">
        <v>584</v>
      </c>
      <c r="C18" s="221">
        <v>729</v>
      </c>
      <c r="D18" s="221">
        <v>196</v>
      </c>
      <c r="E18" s="221">
        <v>12</v>
      </c>
      <c r="F18" s="221">
        <v>0</v>
      </c>
      <c r="G18" s="221">
        <v>8</v>
      </c>
      <c r="H18" s="220">
        <v>13</v>
      </c>
      <c r="I18" s="218"/>
    </row>
    <row r="19" spans="1:9" ht="13.5" customHeight="1">
      <c r="A19" s="223" t="s">
        <v>85</v>
      </c>
      <c r="B19" s="221">
        <v>552</v>
      </c>
      <c r="C19" s="221">
        <v>750</v>
      </c>
      <c r="D19" s="221">
        <v>168</v>
      </c>
      <c r="E19" s="221">
        <v>3</v>
      </c>
      <c r="F19" s="221">
        <v>1</v>
      </c>
      <c r="G19" s="221">
        <v>5</v>
      </c>
      <c r="H19" s="220">
        <v>8</v>
      </c>
      <c r="I19" s="218"/>
    </row>
    <row r="20" spans="1:9" ht="13.5" customHeight="1">
      <c r="A20" s="223" t="s">
        <v>231</v>
      </c>
      <c r="B20" s="221">
        <v>597</v>
      </c>
      <c r="C20" s="221">
        <v>946</v>
      </c>
      <c r="D20" s="221">
        <v>262</v>
      </c>
      <c r="E20" s="221">
        <v>9</v>
      </c>
      <c r="F20" s="221">
        <v>0</v>
      </c>
      <c r="G20" s="221">
        <v>4</v>
      </c>
      <c r="H20" s="220">
        <v>15</v>
      </c>
      <c r="I20" s="218"/>
    </row>
    <row r="21" spans="1:9" ht="13.5" customHeight="1">
      <c r="A21" s="224" t="s">
        <v>232</v>
      </c>
      <c r="B21" s="226">
        <v>624</v>
      </c>
      <c r="C21" s="226">
        <v>967</v>
      </c>
      <c r="D21" s="226">
        <v>261</v>
      </c>
      <c r="E21" s="226">
        <v>1</v>
      </c>
      <c r="F21" s="226">
        <v>0</v>
      </c>
      <c r="G21" s="226">
        <v>3</v>
      </c>
      <c r="H21" s="234">
        <v>22</v>
      </c>
      <c r="I21" s="218"/>
    </row>
    <row r="22" spans="1:9" ht="6.75" customHeight="1" thickBot="1">
      <c r="A22" s="229"/>
      <c r="B22" s="230"/>
      <c r="C22" s="230"/>
      <c r="D22" s="230"/>
      <c r="E22" s="230"/>
      <c r="F22" s="230"/>
      <c r="G22" s="230"/>
      <c r="H22" s="230"/>
      <c r="I22" s="218"/>
    </row>
    <row r="23" spans="1:9">
      <c r="A23" s="218" t="s">
        <v>241</v>
      </c>
    </row>
    <row r="24" spans="1:9">
      <c r="A24" s="210" t="s">
        <v>242</v>
      </c>
      <c r="F24" s="218"/>
    </row>
    <row r="25" spans="1:9" ht="12" customHeight="1"/>
    <row r="26" spans="1:9" ht="12" customHeight="1"/>
  </sheetData>
  <mergeCells count="11">
    <mergeCell ref="H14:H15"/>
    <mergeCell ref="A1:H1"/>
    <mergeCell ref="A4:A5"/>
    <mergeCell ref="B4:B5"/>
    <mergeCell ref="F4:F5"/>
    <mergeCell ref="A14:A15"/>
    <mergeCell ref="B14:B15"/>
    <mergeCell ref="C14:C15"/>
    <mergeCell ref="E14:E15"/>
    <mergeCell ref="F14:F15"/>
    <mergeCell ref="G14:G15"/>
  </mergeCells>
  <phoneticPr fontId="3"/>
  <pageMargins left="0.78740157480314965" right="0.39370078740157483" top="0.78740157480314965" bottom="0.59055118110236227" header="0.51181102362204722" footer="0.51181102362204722"/>
  <pageSetup paperSize="9" firstPageNumber="113" orientation="portrait" useFirstPageNumber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AP33"/>
  <sheetViews>
    <sheetView view="pageBreakPreview" zoomScaleNormal="130" zoomScaleSheetLayoutView="100" workbookViewId="0">
      <selection activeCell="H14" sqref="H14:H15"/>
    </sheetView>
  </sheetViews>
  <sheetFormatPr defaultRowHeight="12"/>
  <cols>
    <col min="1" max="1" width="9.625" style="2" customWidth="1"/>
    <col min="2" max="2" width="6.625" style="2" customWidth="1"/>
    <col min="3" max="14" width="6.375" style="2" customWidth="1"/>
    <col min="15" max="15" width="7.25" style="2" customWidth="1"/>
    <col min="16" max="16" width="5.5" style="2" customWidth="1"/>
    <col min="17" max="18" width="6.5" style="2" customWidth="1"/>
    <col min="19" max="19" width="6.375" style="2" customWidth="1"/>
    <col min="20" max="20" width="6.25" style="2" customWidth="1"/>
    <col min="21" max="21" width="5" style="2" customWidth="1"/>
    <col min="22" max="22" width="5.25" style="2" customWidth="1"/>
    <col min="23" max="23" width="5" style="2" customWidth="1"/>
    <col min="24" max="24" width="4.625" style="2" customWidth="1"/>
    <col min="25" max="256" width="9" style="2"/>
    <col min="257" max="257" width="15.5" style="2" customWidth="1"/>
    <col min="258" max="258" width="9.25" style="2" customWidth="1"/>
    <col min="259" max="259" width="6.625" style="2" customWidth="1"/>
    <col min="260" max="260" width="7.125" style="2" customWidth="1"/>
    <col min="261" max="261" width="6.75" style="2" customWidth="1"/>
    <col min="262" max="262" width="5.125" style="2" customWidth="1"/>
    <col min="263" max="263" width="6.875" style="2" customWidth="1"/>
    <col min="264" max="264" width="7" style="2" customWidth="1"/>
    <col min="265" max="265" width="6.875" style="2" customWidth="1"/>
    <col min="266" max="266" width="6.625" style="2" customWidth="1"/>
    <col min="267" max="267" width="9" style="2"/>
    <col min="268" max="268" width="8.5" style="2" customWidth="1"/>
    <col min="269" max="269" width="5.75" style="2" customWidth="1"/>
    <col min="270" max="271" width="7.25" style="2" customWidth="1"/>
    <col min="272" max="272" width="5.5" style="2" customWidth="1"/>
    <col min="273" max="274" width="6.5" style="2" customWidth="1"/>
    <col min="275" max="275" width="6.375" style="2" customWidth="1"/>
    <col min="276" max="276" width="6.25" style="2" customWidth="1"/>
    <col min="277" max="277" width="5" style="2" customWidth="1"/>
    <col min="278" max="278" width="5.25" style="2" customWidth="1"/>
    <col min="279" max="279" width="5" style="2" customWidth="1"/>
    <col min="280" max="280" width="4.625" style="2" customWidth="1"/>
    <col min="281" max="512" width="9" style="2"/>
    <col min="513" max="513" width="15.5" style="2" customWidth="1"/>
    <col min="514" max="514" width="9.25" style="2" customWidth="1"/>
    <col min="515" max="515" width="6.625" style="2" customWidth="1"/>
    <col min="516" max="516" width="7.125" style="2" customWidth="1"/>
    <col min="517" max="517" width="6.75" style="2" customWidth="1"/>
    <col min="518" max="518" width="5.125" style="2" customWidth="1"/>
    <col min="519" max="519" width="6.875" style="2" customWidth="1"/>
    <col min="520" max="520" width="7" style="2" customWidth="1"/>
    <col min="521" max="521" width="6.875" style="2" customWidth="1"/>
    <col min="522" max="522" width="6.625" style="2" customWidth="1"/>
    <col min="523" max="523" width="9" style="2"/>
    <col min="524" max="524" width="8.5" style="2" customWidth="1"/>
    <col min="525" max="525" width="5.75" style="2" customWidth="1"/>
    <col min="526" max="527" width="7.25" style="2" customWidth="1"/>
    <col min="528" max="528" width="5.5" style="2" customWidth="1"/>
    <col min="529" max="530" width="6.5" style="2" customWidth="1"/>
    <col min="531" max="531" width="6.375" style="2" customWidth="1"/>
    <col min="532" max="532" width="6.25" style="2" customWidth="1"/>
    <col min="533" max="533" width="5" style="2" customWidth="1"/>
    <col min="534" max="534" width="5.25" style="2" customWidth="1"/>
    <col min="535" max="535" width="5" style="2" customWidth="1"/>
    <col min="536" max="536" width="4.625" style="2" customWidth="1"/>
    <col min="537" max="768" width="9" style="2"/>
    <col min="769" max="769" width="15.5" style="2" customWidth="1"/>
    <col min="770" max="770" width="9.25" style="2" customWidth="1"/>
    <col min="771" max="771" width="6.625" style="2" customWidth="1"/>
    <col min="772" max="772" width="7.125" style="2" customWidth="1"/>
    <col min="773" max="773" width="6.75" style="2" customWidth="1"/>
    <col min="774" max="774" width="5.125" style="2" customWidth="1"/>
    <col min="775" max="775" width="6.875" style="2" customWidth="1"/>
    <col min="776" max="776" width="7" style="2" customWidth="1"/>
    <col min="777" max="777" width="6.875" style="2" customWidth="1"/>
    <col min="778" max="778" width="6.625" style="2" customWidth="1"/>
    <col min="779" max="779" width="9" style="2"/>
    <col min="780" max="780" width="8.5" style="2" customWidth="1"/>
    <col min="781" max="781" width="5.75" style="2" customWidth="1"/>
    <col min="782" max="783" width="7.25" style="2" customWidth="1"/>
    <col min="784" max="784" width="5.5" style="2" customWidth="1"/>
    <col min="785" max="786" width="6.5" style="2" customWidth="1"/>
    <col min="787" max="787" width="6.375" style="2" customWidth="1"/>
    <col min="788" max="788" width="6.25" style="2" customWidth="1"/>
    <col min="789" max="789" width="5" style="2" customWidth="1"/>
    <col min="790" max="790" width="5.25" style="2" customWidth="1"/>
    <col min="791" max="791" width="5" style="2" customWidth="1"/>
    <col min="792" max="792" width="4.625" style="2" customWidth="1"/>
    <col min="793" max="1024" width="9" style="2"/>
    <col min="1025" max="1025" width="15.5" style="2" customWidth="1"/>
    <col min="1026" max="1026" width="9.25" style="2" customWidth="1"/>
    <col min="1027" max="1027" width="6.625" style="2" customWidth="1"/>
    <col min="1028" max="1028" width="7.125" style="2" customWidth="1"/>
    <col min="1029" max="1029" width="6.75" style="2" customWidth="1"/>
    <col min="1030" max="1030" width="5.125" style="2" customWidth="1"/>
    <col min="1031" max="1031" width="6.875" style="2" customWidth="1"/>
    <col min="1032" max="1032" width="7" style="2" customWidth="1"/>
    <col min="1033" max="1033" width="6.875" style="2" customWidth="1"/>
    <col min="1034" max="1034" width="6.625" style="2" customWidth="1"/>
    <col min="1035" max="1035" width="9" style="2"/>
    <col min="1036" max="1036" width="8.5" style="2" customWidth="1"/>
    <col min="1037" max="1037" width="5.75" style="2" customWidth="1"/>
    <col min="1038" max="1039" width="7.25" style="2" customWidth="1"/>
    <col min="1040" max="1040" width="5.5" style="2" customWidth="1"/>
    <col min="1041" max="1042" width="6.5" style="2" customWidth="1"/>
    <col min="1043" max="1043" width="6.375" style="2" customWidth="1"/>
    <col min="1044" max="1044" width="6.25" style="2" customWidth="1"/>
    <col min="1045" max="1045" width="5" style="2" customWidth="1"/>
    <col min="1046" max="1046" width="5.25" style="2" customWidth="1"/>
    <col min="1047" max="1047" width="5" style="2" customWidth="1"/>
    <col min="1048" max="1048" width="4.625" style="2" customWidth="1"/>
    <col min="1049" max="1280" width="9" style="2"/>
    <col min="1281" max="1281" width="15.5" style="2" customWidth="1"/>
    <col min="1282" max="1282" width="9.25" style="2" customWidth="1"/>
    <col min="1283" max="1283" width="6.625" style="2" customWidth="1"/>
    <col min="1284" max="1284" width="7.125" style="2" customWidth="1"/>
    <col min="1285" max="1285" width="6.75" style="2" customWidth="1"/>
    <col min="1286" max="1286" width="5.125" style="2" customWidth="1"/>
    <col min="1287" max="1287" width="6.875" style="2" customWidth="1"/>
    <col min="1288" max="1288" width="7" style="2" customWidth="1"/>
    <col min="1289" max="1289" width="6.875" style="2" customWidth="1"/>
    <col min="1290" max="1290" width="6.625" style="2" customWidth="1"/>
    <col min="1291" max="1291" width="9" style="2"/>
    <col min="1292" max="1292" width="8.5" style="2" customWidth="1"/>
    <col min="1293" max="1293" width="5.75" style="2" customWidth="1"/>
    <col min="1294" max="1295" width="7.25" style="2" customWidth="1"/>
    <col min="1296" max="1296" width="5.5" style="2" customWidth="1"/>
    <col min="1297" max="1298" width="6.5" style="2" customWidth="1"/>
    <col min="1299" max="1299" width="6.375" style="2" customWidth="1"/>
    <col min="1300" max="1300" width="6.25" style="2" customWidth="1"/>
    <col min="1301" max="1301" width="5" style="2" customWidth="1"/>
    <col min="1302" max="1302" width="5.25" style="2" customWidth="1"/>
    <col min="1303" max="1303" width="5" style="2" customWidth="1"/>
    <col min="1304" max="1304" width="4.625" style="2" customWidth="1"/>
    <col min="1305" max="1536" width="9" style="2"/>
    <col min="1537" max="1537" width="15.5" style="2" customWidth="1"/>
    <col min="1538" max="1538" width="9.25" style="2" customWidth="1"/>
    <col min="1539" max="1539" width="6.625" style="2" customWidth="1"/>
    <col min="1540" max="1540" width="7.125" style="2" customWidth="1"/>
    <col min="1541" max="1541" width="6.75" style="2" customWidth="1"/>
    <col min="1542" max="1542" width="5.125" style="2" customWidth="1"/>
    <col min="1543" max="1543" width="6.875" style="2" customWidth="1"/>
    <col min="1544" max="1544" width="7" style="2" customWidth="1"/>
    <col min="1545" max="1545" width="6.875" style="2" customWidth="1"/>
    <col min="1546" max="1546" width="6.625" style="2" customWidth="1"/>
    <col min="1547" max="1547" width="9" style="2"/>
    <col min="1548" max="1548" width="8.5" style="2" customWidth="1"/>
    <col min="1549" max="1549" width="5.75" style="2" customWidth="1"/>
    <col min="1550" max="1551" width="7.25" style="2" customWidth="1"/>
    <col min="1552" max="1552" width="5.5" style="2" customWidth="1"/>
    <col min="1553" max="1554" width="6.5" style="2" customWidth="1"/>
    <col min="1555" max="1555" width="6.375" style="2" customWidth="1"/>
    <col min="1556" max="1556" width="6.25" style="2" customWidth="1"/>
    <col min="1557" max="1557" width="5" style="2" customWidth="1"/>
    <col min="1558" max="1558" width="5.25" style="2" customWidth="1"/>
    <col min="1559" max="1559" width="5" style="2" customWidth="1"/>
    <col min="1560" max="1560" width="4.625" style="2" customWidth="1"/>
    <col min="1561" max="1792" width="9" style="2"/>
    <col min="1793" max="1793" width="15.5" style="2" customWidth="1"/>
    <col min="1794" max="1794" width="9.25" style="2" customWidth="1"/>
    <col min="1795" max="1795" width="6.625" style="2" customWidth="1"/>
    <col min="1796" max="1796" width="7.125" style="2" customWidth="1"/>
    <col min="1797" max="1797" width="6.75" style="2" customWidth="1"/>
    <col min="1798" max="1798" width="5.125" style="2" customWidth="1"/>
    <col min="1799" max="1799" width="6.875" style="2" customWidth="1"/>
    <col min="1800" max="1800" width="7" style="2" customWidth="1"/>
    <col min="1801" max="1801" width="6.875" style="2" customWidth="1"/>
    <col min="1802" max="1802" width="6.625" style="2" customWidth="1"/>
    <col min="1803" max="1803" width="9" style="2"/>
    <col min="1804" max="1804" width="8.5" style="2" customWidth="1"/>
    <col min="1805" max="1805" width="5.75" style="2" customWidth="1"/>
    <col min="1806" max="1807" width="7.25" style="2" customWidth="1"/>
    <col min="1808" max="1808" width="5.5" style="2" customWidth="1"/>
    <col min="1809" max="1810" width="6.5" style="2" customWidth="1"/>
    <col min="1811" max="1811" width="6.375" style="2" customWidth="1"/>
    <col min="1812" max="1812" width="6.25" style="2" customWidth="1"/>
    <col min="1813" max="1813" width="5" style="2" customWidth="1"/>
    <col min="1814" max="1814" width="5.25" style="2" customWidth="1"/>
    <col min="1815" max="1815" width="5" style="2" customWidth="1"/>
    <col min="1816" max="1816" width="4.625" style="2" customWidth="1"/>
    <col min="1817" max="2048" width="9" style="2"/>
    <col min="2049" max="2049" width="15.5" style="2" customWidth="1"/>
    <col min="2050" max="2050" width="9.25" style="2" customWidth="1"/>
    <col min="2051" max="2051" width="6.625" style="2" customWidth="1"/>
    <col min="2052" max="2052" width="7.125" style="2" customWidth="1"/>
    <col min="2053" max="2053" width="6.75" style="2" customWidth="1"/>
    <col min="2054" max="2054" width="5.125" style="2" customWidth="1"/>
    <col min="2055" max="2055" width="6.875" style="2" customWidth="1"/>
    <col min="2056" max="2056" width="7" style="2" customWidth="1"/>
    <col min="2057" max="2057" width="6.875" style="2" customWidth="1"/>
    <col min="2058" max="2058" width="6.625" style="2" customWidth="1"/>
    <col min="2059" max="2059" width="9" style="2"/>
    <col min="2060" max="2060" width="8.5" style="2" customWidth="1"/>
    <col min="2061" max="2061" width="5.75" style="2" customWidth="1"/>
    <col min="2062" max="2063" width="7.25" style="2" customWidth="1"/>
    <col min="2064" max="2064" width="5.5" style="2" customWidth="1"/>
    <col min="2065" max="2066" width="6.5" style="2" customWidth="1"/>
    <col min="2067" max="2067" width="6.375" style="2" customWidth="1"/>
    <col min="2068" max="2068" width="6.25" style="2" customWidth="1"/>
    <col min="2069" max="2069" width="5" style="2" customWidth="1"/>
    <col min="2070" max="2070" width="5.25" style="2" customWidth="1"/>
    <col min="2071" max="2071" width="5" style="2" customWidth="1"/>
    <col min="2072" max="2072" width="4.625" style="2" customWidth="1"/>
    <col min="2073" max="2304" width="9" style="2"/>
    <col min="2305" max="2305" width="15.5" style="2" customWidth="1"/>
    <col min="2306" max="2306" width="9.25" style="2" customWidth="1"/>
    <col min="2307" max="2307" width="6.625" style="2" customWidth="1"/>
    <col min="2308" max="2308" width="7.125" style="2" customWidth="1"/>
    <col min="2309" max="2309" width="6.75" style="2" customWidth="1"/>
    <col min="2310" max="2310" width="5.125" style="2" customWidth="1"/>
    <col min="2311" max="2311" width="6.875" style="2" customWidth="1"/>
    <col min="2312" max="2312" width="7" style="2" customWidth="1"/>
    <col min="2313" max="2313" width="6.875" style="2" customWidth="1"/>
    <col min="2314" max="2314" width="6.625" style="2" customWidth="1"/>
    <col min="2315" max="2315" width="9" style="2"/>
    <col min="2316" max="2316" width="8.5" style="2" customWidth="1"/>
    <col min="2317" max="2317" width="5.75" style="2" customWidth="1"/>
    <col min="2318" max="2319" width="7.25" style="2" customWidth="1"/>
    <col min="2320" max="2320" width="5.5" style="2" customWidth="1"/>
    <col min="2321" max="2322" width="6.5" style="2" customWidth="1"/>
    <col min="2323" max="2323" width="6.375" style="2" customWidth="1"/>
    <col min="2324" max="2324" width="6.25" style="2" customWidth="1"/>
    <col min="2325" max="2325" width="5" style="2" customWidth="1"/>
    <col min="2326" max="2326" width="5.25" style="2" customWidth="1"/>
    <col min="2327" max="2327" width="5" style="2" customWidth="1"/>
    <col min="2328" max="2328" width="4.625" style="2" customWidth="1"/>
    <col min="2329" max="2560" width="9" style="2"/>
    <col min="2561" max="2561" width="15.5" style="2" customWidth="1"/>
    <col min="2562" max="2562" width="9.25" style="2" customWidth="1"/>
    <col min="2563" max="2563" width="6.625" style="2" customWidth="1"/>
    <col min="2564" max="2564" width="7.125" style="2" customWidth="1"/>
    <col min="2565" max="2565" width="6.75" style="2" customWidth="1"/>
    <col min="2566" max="2566" width="5.125" style="2" customWidth="1"/>
    <col min="2567" max="2567" width="6.875" style="2" customWidth="1"/>
    <col min="2568" max="2568" width="7" style="2" customWidth="1"/>
    <col min="2569" max="2569" width="6.875" style="2" customWidth="1"/>
    <col min="2570" max="2570" width="6.625" style="2" customWidth="1"/>
    <col min="2571" max="2571" width="9" style="2"/>
    <col min="2572" max="2572" width="8.5" style="2" customWidth="1"/>
    <col min="2573" max="2573" width="5.75" style="2" customWidth="1"/>
    <col min="2574" max="2575" width="7.25" style="2" customWidth="1"/>
    <col min="2576" max="2576" width="5.5" style="2" customWidth="1"/>
    <col min="2577" max="2578" width="6.5" style="2" customWidth="1"/>
    <col min="2579" max="2579" width="6.375" style="2" customWidth="1"/>
    <col min="2580" max="2580" width="6.25" style="2" customWidth="1"/>
    <col min="2581" max="2581" width="5" style="2" customWidth="1"/>
    <col min="2582" max="2582" width="5.25" style="2" customWidth="1"/>
    <col min="2583" max="2583" width="5" style="2" customWidth="1"/>
    <col min="2584" max="2584" width="4.625" style="2" customWidth="1"/>
    <col min="2585" max="2816" width="9" style="2"/>
    <col min="2817" max="2817" width="15.5" style="2" customWidth="1"/>
    <col min="2818" max="2818" width="9.25" style="2" customWidth="1"/>
    <col min="2819" max="2819" width="6.625" style="2" customWidth="1"/>
    <col min="2820" max="2820" width="7.125" style="2" customWidth="1"/>
    <col min="2821" max="2821" width="6.75" style="2" customWidth="1"/>
    <col min="2822" max="2822" width="5.125" style="2" customWidth="1"/>
    <col min="2823" max="2823" width="6.875" style="2" customWidth="1"/>
    <col min="2824" max="2824" width="7" style="2" customWidth="1"/>
    <col min="2825" max="2825" width="6.875" style="2" customWidth="1"/>
    <col min="2826" max="2826" width="6.625" style="2" customWidth="1"/>
    <col min="2827" max="2827" width="9" style="2"/>
    <col min="2828" max="2828" width="8.5" style="2" customWidth="1"/>
    <col min="2829" max="2829" width="5.75" style="2" customWidth="1"/>
    <col min="2830" max="2831" width="7.25" style="2" customWidth="1"/>
    <col min="2832" max="2832" width="5.5" style="2" customWidth="1"/>
    <col min="2833" max="2834" width="6.5" style="2" customWidth="1"/>
    <col min="2835" max="2835" width="6.375" style="2" customWidth="1"/>
    <col min="2836" max="2836" width="6.25" style="2" customWidth="1"/>
    <col min="2837" max="2837" width="5" style="2" customWidth="1"/>
    <col min="2838" max="2838" width="5.25" style="2" customWidth="1"/>
    <col min="2839" max="2839" width="5" style="2" customWidth="1"/>
    <col min="2840" max="2840" width="4.625" style="2" customWidth="1"/>
    <col min="2841" max="3072" width="9" style="2"/>
    <col min="3073" max="3073" width="15.5" style="2" customWidth="1"/>
    <col min="3074" max="3074" width="9.25" style="2" customWidth="1"/>
    <col min="3075" max="3075" width="6.625" style="2" customWidth="1"/>
    <col min="3076" max="3076" width="7.125" style="2" customWidth="1"/>
    <col min="3077" max="3077" width="6.75" style="2" customWidth="1"/>
    <col min="3078" max="3078" width="5.125" style="2" customWidth="1"/>
    <col min="3079" max="3079" width="6.875" style="2" customWidth="1"/>
    <col min="3080" max="3080" width="7" style="2" customWidth="1"/>
    <col min="3081" max="3081" width="6.875" style="2" customWidth="1"/>
    <col min="3082" max="3082" width="6.625" style="2" customWidth="1"/>
    <col min="3083" max="3083" width="9" style="2"/>
    <col min="3084" max="3084" width="8.5" style="2" customWidth="1"/>
    <col min="3085" max="3085" width="5.75" style="2" customWidth="1"/>
    <col min="3086" max="3087" width="7.25" style="2" customWidth="1"/>
    <col min="3088" max="3088" width="5.5" style="2" customWidth="1"/>
    <col min="3089" max="3090" width="6.5" style="2" customWidth="1"/>
    <col min="3091" max="3091" width="6.375" style="2" customWidth="1"/>
    <col min="3092" max="3092" width="6.25" style="2" customWidth="1"/>
    <col min="3093" max="3093" width="5" style="2" customWidth="1"/>
    <col min="3094" max="3094" width="5.25" style="2" customWidth="1"/>
    <col min="3095" max="3095" width="5" style="2" customWidth="1"/>
    <col min="3096" max="3096" width="4.625" style="2" customWidth="1"/>
    <col min="3097" max="3328" width="9" style="2"/>
    <col min="3329" max="3329" width="15.5" style="2" customWidth="1"/>
    <col min="3330" max="3330" width="9.25" style="2" customWidth="1"/>
    <col min="3331" max="3331" width="6.625" style="2" customWidth="1"/>
    <col min="3332" max="3332" width="7.125" style="2" customWidth="1"/>
    <col min="3333" max="3333" width="6.75" style="2" customWidth="1"/>
    <col min="3334" max="3334" width="5.125" style="2" customWidth="1"/>
    <col min="3335" max="3335" width="6.875" style="2" customWidth="1"/>
    <col min="3336" max="3336" width="7" style="2" customWidth="1"/>
    <col min="3337" max="3337" width="6.875" style="2" customWidth="1"/>
    <col min="3338" max="3338" width="6.625" style="2" customWidth="1"/>
    <col min="3339" max="3339" width="9" style="2"/>
    <col min="3340" max="3340" width="8.5" style="2" customWidth="1"/>
    <col min="3341" max="3341" width="5.75" style="2" customWidth="1"/>
    <col min="3342" max="3343" width="7.25" style="2" customWidth="1"/>
    <col min="3344" max="3344" width="5.5" style="2" customWidth="1"/>
    <col min="3345" max="3346" width="6.5" style="2" customWidth="1"/>
    <col min="3347" max="3347" width="6.375" style="2" customWidth="1"/>
    <col min="3348" max="3348" width="6.25" style="2" customWidth="1"/>
    <col min="3349" max="3349" width="5" style="2" customWidth="1"/>
    <col min="3350" max="3350" width="5.25" style="2" customWidth="1"/>
    <col min="3351" max="3351" width="5" style="2" customWidth="1"/>
    <col min="3352" max="3352" width="4.625" style="2" customWidth="1"/>
    <col min="3353" max="3584" width="9" style="2"/>
    <col min="3585" max="3585" width="15.5" style="2" customWidth="1"/>
    <col min="3586" max="3586" width="9.25" style="2" customWidth="1"/>
    <col min="3587" max="3587" width="6.625" style="2" customWidth="1"/>
    <col min="3588" max="3588" width="7.125" style="2" customWidth="1"/>
    <col min="3589" max="3589" width="6.75" style="2" customWidth="1"/>
    <col min="3590" max="3590" width="5.125" style="2" customWidth="1"/>
    <col min="3591" max="3591" width="6.875" style="2" customWidth="1"/>
    <col min="3592" max="3592" width="7" style="2" customWidth="1"/>
    <col min="3593" max="3593" width="6.875" style="2" customWidth="1"/>
    <col min="3594" max="3594" width="6.625" style="2" customWidth="1"/>
    <col min="3595" max="3595" width="9" style="2"/>
    <col min="3596" max="3596" width="8.5" style="2" customWidth="1"/>
    <col min="3597" max="3597" width="5.75" style="2" customWidth="1"/>
    <col min="3598" max="3599" width="7.25" style="2" customWidth="1"/>
    <col min="3600" max="3600" width="5.5" style="2" customWidth="1"/>
    <col min="3601" max="3602" width="6.5" style="2" customWidth="1"/>
    <col min="3603" max="3603" width="6.375" style="2" customWidth="1"/>
    <col min="3604" max="3604" width="6.25" style="2" customWidth="1"/>
    <col min="3605" max="3605" width="5" style="2" customWidth="1"/>
    <col min="3606" max="3606" width="5.25" style="2" customWidth="1"/>
    <col min="3607" max="3607" width="5" style="2" customWidth="1"/>
    <col min="3608" max="3608" width="4.625" style="2" customWidth="1"/>
    <col min="3609" max="3840" width="9" style="2"/>
    <col min="3841" max="3841" width="15.5" style="2" customWidth="1"/>
    <col min="3842" max="3842" width="9.25" style="2" customWidth="1"/>
    <col min="3843" max="3843" width="6.625" style="2" customWidth="1"/>
    <col min="3844" max="3844" width="7.125" style="2" customWidth="1"/>
    <col min="3845" max="3845" width="6.75" style="2" customWidth="1"/>
    <col min="3846" max="3846" width="5.125" style="2" customWidth="1"/>
    <col min="3847" max="3847" width="6.875" style="2" customWidth="1"/>
    <col min="3848" max="3848" width="7" style="2" customWidth="1"/>
    <col min="3849" max="3849" width="6.875" style="2" customWidth="1"/>
    <col min="3850" max="3850" width="6.625" style="2" customWidth="1"/>
    <col min="3851" max="3851" width="9" style="2"/>
    <col min="3852" max="3852" width="8.5" style="2" customWidth="1"/>
    <col min="3853" max="3853" width="5.75" style="2" customWidth="1"/>
    <col min="3854" max="3855" width="7.25" style="2" customWidth="1"/>
    <col min="3856" max="3856" width="5.5" style="2" customWidth="1"/>
    <col min="3857" max="3858" width="6.5" style="2" customWidth="1"/>
    <col min="3859" max="3859" width="6.375" style="2" customWidth="1"/>
    <col min="3860" max="3860" width="6.25" style="2" customWidth="1"/>
    <col min="3861" max="3861" width="5" style="2" customWidth="1"/>
    <col min="3862" max="3862" width="5.25" style="2" customWidth="1"/>
    <col min="3863" max="3863" width="5" style="2" customWidth="1"/>
    <col min="3864" max="3864" width="4.625" style="2" customWidth="1"/>
    <col min="3865" max="4096" width="9" style="2"/>
    <col min="4097" max="4097" width="15.5" style="2" customWidth="1"/>
    <col min="4098" max="4098" width="9.25" style="2" customWidth="1"/>
    <col min="4099" max="4099" width="6.625" style="2" customWidth="1"/>
    <col min="4100" max="4100" width="7.125" style="2" customWidth="1"/>
    <col min="4101" max="4101" width="6.75" style="2" customWidth="1"/>
    <col min="4102" max="4102" width="5.125" style="2" customWidth="1"/>
    <col min="4103" max="4103" width="6.875" style="2" customWidth="1"/>
    <col min="4104" max="4104" width="7" style="2" customWidth="1"/>
    <col min="4105" max="4105" width="6.875" style="2" customWidth="1"/>
    <col min="4106" max="4106" width="6.625" style="2" customWidth="1"/>
    <col min="4107" max="4107" width="9" style="2"/>
    <col min="4108" max="4108" width="8.5" style="2" customWidth="1"/>
    <col min="4109" max="4109" width="5.75" style="2" customWidth="1"/>
    <col min="4110" max="4111" width="7.25" style="2" customWidth="1"/>
    <col min="4112" max="4112" width="5.5" style="2" customWidth="1"/>
    <col min="4113" max="4114" width="6.5" style="2" customWidth="1"/>
    <col min="4115" max="4115" width="6.375" style="2" customWidth="1"/>
    <col min="4116" max="4116" width="6.25" style="2" customWidth="1"/>
    <col min="4117" max="4117" width="5" style="2" customWidth="1"/>
    <col min="4118" max="4118" width="5.25" style="2" customWidth="1"/>
    <col min="4119" max="4119" width="5" style="2" customWidth="1"/>
    <col min="4120" max="4120" width="4.625" style="2" customWidth="1"/>
    <col min="4121" max="4352" width="9" style="2"/>
    <col min="4353" max="4353" width="15.5" style="2" customWidth="1"/>
    <col min="4354" max="4354" width="9.25" style="2" customWidth="1"/>
    <col min="4355" max="4355" width="6.625" style="2" customWidth="1"/>
    <col min="4356" max="4356" width="7.125" style="2" customWidth="1"/>
    <col min="4357" max="4357" width="6.75" style="2" customWidth="1"/>
    <col min="4358" max="4358" width="5.125" style="2" customWidth="1"/>
    <col min="4359" max="4359" width="6.875" style="2" customWidth="1"/>
    <col min="4360" max="4360" width="7" style="2" customWidth="1"/>
    <col min="4361" max="4361" width="6.875" style="2" customWidth="1"/>
    <col min="4362" max="4362" width="6.625" style="2" customWidth="1"/>
    <col min="4363" max="4363" width="9" style="2"/>
    <col min="4364" max="4364" width="8.5" style="2" customWidth="1"/>
    <col min="4365" max="4365" width="5.75" style="2" customWidth="1"/>
    <col min="4366" max="4367" width="7.25" style="2" customWidth="1"/>
    <col min="4368" max="4368" width="5.5" style="2" customWidth="1"/>
    <col min="4369" max="4370" width="6.5" style="2" customWidth="1"/>
    <col min="4371" max="4371" width="6.375" style="2" customWidth="1"/>
    <col min="4372" max="4372" width="6.25" style="2" customWidth="1"/>
    <col min="4373" max="4373" width="5" style="2" customWidth="1"/>
    <col min="4374" max="4374" width="5.25" style="2" customWidth="1"/>
    <col min="4375" max="4375" width="5" style="2" customWidth="1"/>
    <col min="4376" max="4376" width="4.625" style="2" customWidth="1"/>
    <col min="4377" max="4608" width="9" style="2"/>
    <col min="4609" max="4609" width="15.5" style="2" customWidth="1"/>
    <col min="4610" max="4610" width="9.25" style="2" customWidth="1"/>
    <col min="4611" max="4611" width="6.625" style="2" customWidth="1"/>
    <col min="4612" max="4612" width="7.125" style="2" customWidth="1"/>
    <col min="4613" max="4613" width="6.75" style="2" customWidth="1"/>
    <col min="4614" max="4614" width="5.125" style="2" customWidth="1"/>
    <col min="4615" max="4615" width="6.875" style="2" customWidth="1"/>
    <col min="4616" max="4616" width="7" style="2" customWidth="1"/>
    <col min="4617" max="4617" width="6.875" style="2" customWidth="1"/>
    <col min="4618" max="4618" width="6.625" style="2" customWidth="1"/>
    <col min="4619" max="4619" width="9" style="2"/>
    <col min="4620" max="4620" width="8.5" style="2" customWidth="1"/>
    <col min="4621" max="4621" width="5.75" style="2" customWidth="1"/>
    <col min="4622" max="4623" width="7.25" style="2" customWidth="1"/>
    <col min="4624" max="4624" width="5.5" style="2" customWidth="1"/>
    <col min="4625" max="4626" width="6.5" style="2" customWidth="1"/>
    <col min="4627" max="4627" width="6.375" style="2" customWidth="1"/>
    <col min="4628" max="4628" width="6.25" style="2" customWidth="1"/>
    <col min="4629" max="4629" width="5" style="2" customWidth="1"/>
    <col min="4630" max="4630" width="5.25" style="2" customWidth="1"/>
    <col min="4631" max="4631" width="5" style="2" customWidth="1"/>
    <col min="4632" max="4632" width="4.625" style="2" customWidth="1"/>
    <col min="4633" max="4864" width="9" style="2"/>
    <col min="4865" max="4865" width="15.5" style="2" customWidth="1"/>
    <col min="4866" max="4866" width="9.25" style="2" customWidth="1"/>
    <col min="4867" max="4867" width="6.625" style="2" customWidth="1"/>
    <col min="4868" max="4868" width="7.125" style="2" customWidth="1"/>
    <col min="4869" max="4869" width="6.75" style="2" customWidth="1"/>
    <col min="4870" max="4870" width="5.125" style="2" customWidth="1"/>
    <col min="4871" max="4871" width="6.875" style="2" customWidth="1"/>
    <col min="4872" max="4872" width="7" style="2" customWidth="1"/>
    <col min="4873" max="4873" width="6.875" style="2" customWidth="1"/>
    <col min="4874" max="4874" width="6.625" style="2" customWidth="1"/>
    <col min="4875" max="4875" width="9" style="2"/>
    <col min="4876" max="4876" width="8.5" style="2" customWidth="1"/>
    <col min="4877" max="4877" width="5.75" style="2" customWidth="1"/>
    <col min="4878" max="4879" width="7.25" style="2" customWidth="1"/>
    <col min="4880" max="4880" width="5.5" style="2" customWidth="1"/>
    <col min="4881" max="4882" width="6.5" style="2" customWidth="1"/>
    <col min="4883" max="4883" width="6.375" style="2" customWidth="1"/>
    <col min="4884" max="4884" width="6.25" style="2" customWidth="1"/>
    <col min="4885" max="4885" width="5" style="2" customWidth="1"/>
    <col min="4886" max="4886" width="5.25" style="2" customWidth="1"/>
    <col min="4887" max="4887" width="5" style="2" customWidth="1"/>
    <col min="4888" max="4888" width="4.625" style="2" customWidth="1"/>
    <col min="4889" max="5120" width="9" style="2"/>
    <col min="5121" max="5121" width="15.5" style="2" customWidth="1"/>
    <col min="5122" max="5122" width="9.25" style="2" customWidth="1"/>
    <col min="5123" max="5123" width="6.625" style="2" customWidth="1"/>
    <col min="5124" max="5124" width="7.125" style="2" customWidth="1"/>
    <col min="5125" max="5125" width="6.75" style="2" customWidth="1"/>
    <col min="5126" max="5126" width="5.125" style="2" customWidth="1"/>
    <col min="5127" max="5127" width="6.875" style="2" customWidth="1"/>
    <col min="5128" max="5128" width="7" style="2" customWidth="1"/>
    <col min="5129" max="5129" width="6.875" style="2" customWidth="1"/>
    <col min="5130" max="5130" width="6.625" style="2" customWidth="1"/>
    <col min="5131" max="5131" width="9" style="2"/>
    <col min="5132" max="5132" width="8.5" style="2" customWidth="1"/>
    <col min="5133" max="5133" width="5.75" style="2" customWidth="1"/>
    <col min="5134" max="5135" width="7.25" style="2" customWidth="1"/>
    <col min="5136" max="5136" width="5.5" style="2" customWidth="1"/>
    <col min="5137" max="5138" width="6.5" style="2" customWidth="1"/>
    <col min="5139" max="5139" width="6.375" style="2" customWidth="1"/>
    <col min="5140" max="5140" width="6.25" style="2" customWidth="1"/>
    <col min="5141" max="5141" width="5" style="2" customWidth="1"/>
    <col min="5142" max="5142" width="5.25" style="2" customWidth="1"/>
    <col min="5143" max="5143" width="5" style="2" customWidth="1"/>
    <col min="5144" max="5144" width="4.625" style="2" customWidth="1"/>
    <col min="5145" max="5376" width="9" style="2"/>
    <col min="5377" max="5377" width="15.5" style="2" customWidth="1"/>
    <col min="5378" max="5378" width="9.25" style="2" customWidth="1"/>
    <col min="5379" max="5379" width="6.625" style="2" customWidth="1"/>
    <col min="5380" max="5380" width="7.125" style="2" customWidth="1"/>
    <col min="5381" max="5381" width="6.75" style="2" customWidth="1"/>
    <col min="5382" max="5382" width="5.125" style="2" customWidth="1"/>
    <col min="5383" max="5383" width="6.875" style="2" customWidth="1"/>
    <col min="5384" max="5384" width="7" style="2" customWidth="1"/>
    <col min="5385" max="5385" width="6.875" style="2" customWidth="1"/>
    <col min="5386" max="5386" width="6.625" style="2" customWidth="1"/>
    <col min="5387" max="5387" width="9" style="2"/>
    <col min="5388" max="5388" width="8.5" style="2" customWidth="1"/>
    <col min="5389" max="5389" width="5.75" style="2" customWidth="1"/>
    <col min="5390" max="5391" width="7.25" style="2" customWidth="1"/>
    <col min="5392" max="5392" width="5.5" style="2" customWidth="1"/>
    <col min="5393" max="5394" width="6.5" style="2" customWidth="1"/>
    <col min="5395" max="5395" width="6.375" style="2" customWidth="1"/>
    <col min="5396" max="5396" width="6.25" style="2" customWidth="1"/>
    <col min="5397" max="5397" width="5" style="2" customWidth="1"/>
    <col min="5398" max="5398" width="5.25" style="2" customWidth="1"/>
    <col min="5399" max="5399" width="5" style="2" customWidth="1"/>
    <col min="5400" max="5400" width="4.625" style="2" customWidth="1"/>
    <col min="5401" max="5632" width="9" style="2"/>
    <col min="5633" max="5633" width="15.5" style="2" customWidth="1"/>
    <col min="5634" max="5634" width="9.25" style="2" customWidth="1"/>
    <col min="5635" max="5635" width="6.625" style="2" customWidth="1"/>
    <col min="5636" max="5636" width="7.125" style="2" customWidth="1"/>
    <col min="5637" max="5637" width="6.75" style="2" customWidth="1"/>
    <col min="5638" max="5638" width="5.125" style="2" customWidth="1"/>
    <col min="5639" max="5639" width="6.875" style="2" customWidth="1"/>
    <col min="5640" max="5640" width="7" style="2" customWidth="1"/>
    <col min="5641" max="5641" width="6.875" style="2" customWidth="1"/>
    <col min="5642" max="5642" width="6.625" style="2" customWidth="1"/>
    <col min="5643" max="5643" width="9" style="2"/>
    <col min="5644" max="5644" width="8.5" style="2" customWidth="1"/>
    <col min="5645" max="5645" width="5.75" style="2" customWidth="1"/>
    <col min="5646" max="5647" width="7.25" style="2" customWidth="1"/>
    <col min="5648" max="5648" width="5.5" style="2" customWidth="1"/>
    <col min="5649" max="5650" width="6.5" style="2" customWidth="1"/>
    <col min="5651" max="5651" width="6.375" style="2" customWidth="1"/>
    <col min="5652" max="5652" width="6.25" style="2" customWidth="1"/>
    <col min="5653" max="5653" width="5" style="2" customWidth="1"/>
    <col min="5654" max="5654" width="5.25" style="2" customWidth="1"/>
    <col min="5655" max="5655" width="5" style="2" customWidth="1"/>
    <col min="5656" max="5656" width="4.625" style="2" customWidth="1"/>
    <col min="5657" max="5888" width="9" style="2"/>
    <col min="5889" max="5889" width="15.5" style="2" customWidth="1"/>
    <col min="5890" max="5890" width="9.25" style="2" customWidth="1"/>
    <col min="5891" max="5891" width="6.625" style="2" customWidth="1"/>
    <col min="5892" max="5892" width="7.125" style="2" customWidth="1"/>
    <col min="5893" max="5893" width="6.75" style="2" customWidth="1"/>
    <col min="5894" max="5894" width="5.125" style="2" customWidth="1"/>
    <col min="5895" max="5895" width="6.875" style="2" customWidth="1"/>
    <col min="5896" max="5896" width="7" style="2" customWidth="1"/>
    <col min="5897" max="5897" width="6.875" style="2" customWidth="1"/>
    <col min="5898" max="5898" width="6.625" style="2" customWidth="1"/>
    <col min="5899" max="5899" width="9" style="2"/>
    <col min="5900" max="5900" width="8.5" style="2" customWidth="1"/>
    <col min="5901" max="5901" width="5.75" style="2" customWidth="1"/>
    <col min="5902" max="5903" width="7.25" style="2" customWidth="1"/>
    <col min="5904" max="5904" width="5.5" style="2" customWidth="1"/>
    <col min="5905" max="5906" width="6.5" style="2" customWidth="1"/>
    <col min="5907" max="5907" width="6.375" style="2" customWidth="1"/>
    <col min="5908" max="5908" width="6.25" style="2" customWidth="1"/>
    <col min="5909" max="5909" width="5" style="2" customWidth="1"/>
    <col min="5910" max="5910" width="5.25" style="2" customWidth="1"/>
    <col min="5911" max="5911" width="5" style="2" customWidth="1"/>
    <col min="5912" max="5912" width="4.625" style="2" customWidth="1"/>
    <col min="5913" max="6144" width="9" style="2"/>
    <col min="6145" max="6145" width="15.5" style="2" customWidth="1"/>
    <col min="6146" max="6146" width="9.25" style="2" customWidth="1"/>
    <col min="6147" max="6147" width="6.625" style="2" customWidth="1"/>
    <col min="6148" max="6148" width="7.125" style="2" customWidth="1"/>
    <col min="6149" max="6149" width="6.75" style="2" customWidth="1"/>
    <col min="6150" max="6150" width="5.125" style="2" customWidth="1"/>
    <col min="6151" max="6151" width="6.875" style="2" customWidth="1"/>
    <col min="6152" max="6152" width="7" style="2" customWidth="1"/>
    <col min="6153" max="6153" width="6.875" style="2" customWidth="1"/>
    <col min="6154" max="6154" width="6.625" style="2" customWidth="1"/>
    <col min="6155" max="6155" width="9" style="2"/>
    <col min="6156" max="6156" width="8.5" style="2" customWidth="1"/>
    <col min="6157" max="6157" width="5.75" style="2" customWidth="1"/>
    <col min="6158" max="6159" width="7.25" style="2" customWidth="1"/>
    <col min="6160" max="6160" width="5.5" style="2" customWidth="1"/>
    <col min="6161" max="6162" width="6.5" style="2" customWidth="1"/>
    <col min="6163" max="6163" width="6.375" style="2" customWidth="1"/>
    <col min="6164" max="6164" width="6.25" style="2" customWidth="1"/>
    <col min="6165" max="6165" width="5" style="2" customWidth="1"/>
    <col min="6166" max="6166" width="5.25" style="2" customWidth="1"/>
    <col min="6167" max="6167" width="5" style="2" customWidth="1"/>
    <col min="6168" max="6168" width="4.625" style="2" customWidth="1"/>
    <col min="6169" max="6400" width="9" style="2"/>
    <col min="6401" max="6401" width="15.5" style="2" customWidth="1"/>
    <col min="6402" max="6402" width="9.25" style="2" customWidth="1"/>
    <col min="6403" max="6403" width="6.625" style="2" customWidth="1"/>
    <col min="6404" max="6404" width="7.125" style="2" customWidth="1"/>
    <col min="6405" max="6405" width="6.75" style="2" customWidth="1"/>
    <col min="6406" max="6406" width="5.125" style="2" customWidth="1"/>
    <col min="6407" max="6407" width="6.875" style="2" customWidth="1"/>
    <col min="6408" max="6408" width="7" style="2" customWidth="1"/>
    <col min="6409" max="6409" width="6.875" style="2" customWidth="1"/>
    <col min="6410" max="6410" width="6.625" style="2" customWidth="1"/>
    <col min="6411" max="6411" width="9" style="2"/>
    <col min="6412" max="6412" width="8.5" style="2" customWidth="1"/>
    <col min="6413" max="6413" width="5.75" style="2" customWidth="1"/>
    <col min="6414" max="6415" width="7.25" style="2" customWidth="1"/>
    <col min="6416" max="6416" width="5.5" style="2" customWidth="1"/>
    <col min="6417" max="6418" width="6.5" style="2" customWidth="1"/>
    <col min="6419" max="6419" width="6.375" style="2" customWidth="1"/>
    <col min="6420" max="6420" width="6.25" style="2" customWidth="1"/>
    <col min="6421" max="6421" width="5" style="2" customWidth="1"/>
    <col min="6422" max="6422" width="5.25" style="2" customWidth="1"/>
    <col min="6423" max="6423" width="5" style="2" customWidth="1"/>
    <col min="6424" max="6424" width="4.625" style="2" customWidth="1"/>
    <col min="6425" max="6656" width="9" style="2"/>
    <col min="6657" max="6657" width="15.5" style="2" customWidth="1"/>
    <col min="6658" max="6658" width="9.25" style="2" customWidth="1"/>
    <col min="6659" max="6659" width="6.625" style="2" customWidth="1"/>
    <col min="6660" max="6660" width="7.125" style="2" customWidth="1"/>
    <col min="6661" max="6661" width="6.75" style="2" customWidth="1"/>
    <col min="6662" max="6662" width="5.125" style="2" customWidth="1"/>
    <col min="6663" max="6663" width="6.875" style="2" customWidth="1"/>
    <col min="6664" max="6664" width="7" style="2" customWidth="1"/>
    <col min="6665" max="6665" width="6.875" style="2" customWidth="1"/>
    <col min="6666" max="6666" width="6.625" style="2" customWidth="1"/>
    <col min="6667" max="6667" width="9" style="2"/>
    <col min="6668" max="6668" width="8.5" style="2" customWidth="1"/>
    <col min="6669" max="6669" width="5.75" style="2" customWidth="1"/>
    <col min="6670" max="6671" width="7.25" style="2" customWidth="1"/>
    <col min="6672" max="6672" width="5.5" style="2" customWidth="1"/>
    <col min="6673" max="6674" width="6.5" style="2" customWidth="1"/>
    <col min="6675" max="6675" width="6.375" style="2" customWidth="1"/>
    <col min="6676" max="6676" width="6.25" style="2" customWidth="1"/>
    <col min="6677" max="6677" width="5" style="2" customWidth="1"/>
    <col min="6678" max="6678" width="5.25" style="2" customWidth="1"/>
    <col min="6679" max="6679" width="5" style="2" customWidth="1"/>
    <col min="6680" max="6680" width="4.625" style="2" customWidth="1"/>
    <col min="6681" max="6912" width="9" style="2"/>
    <col min="6913" max="6913" width="15.5" style="2" customWidth="1"/>
    <col min="6914" max="6914" width="9.25" style="2" customWidth="1"/>
    <col min="6915" max="6915" width="6.625" style="2" customWidth="1"/>
    <col min="6916" max="6916" width="7.125" style="2" customWidth="1"/>
    <col min="6917" max="6917" width="6.75" style="2" customWidth="1"/>
    <col min="6918" max="6918" width="5.125" style="2" customWidth="1"/>
    <col min="6919" max="6919" width="6.875" style="2" customWidth="1"/>
    <col min="6920" max="6920" width="7" style="2" customWidth="1"/>
    <col min="6921" max="6921" width="6.875" style="2" customWidth="1"/>
    <col min="6922" max="6922" width="6.625" style="2" customWidth="1"/>
    <col min="6923" max="6923" width="9" style="2"/>
    <col min="6924" max="6924" width="8.5" style="2" customWidth="1"/>
    <col min="6925" max="6925" width="5.75" style="2" customWidth="1"/>
    <col min="6926" max="6927" width="7.25" style="2" customWidth="1"/>
    <col min="6928" max="6928" width="5.5" style="2" customWidth="1"/>
    <col min="6929" max="6930" width="6.5" style="2" customWidth="1"/>
    <col min="6931" max="6931" width="6.375" style="2" customWidth="1"/>
    <col min="6932" max="6932" width="6.25" style="2" customWidth="1"/>
    <col min="6933" max="6933" width="5" style="2" customWidth="1"/>
    <col min="6934" max="6934" width="5.25" style="2" customWidth="1"/>
    <col min="6935" max="6935" width="5" style="2" customWidth="1"/>
    <col min="6936" max="6936" width="4.625" style="2" customWidth="1"/>
    <col min="6937" max="7168" width="9" style="2"/>
    <col min="7169" max="7169" width="15.5" style="2" customWidth="1"/>
    <col min="7170" max="7170" width="9.25" style="2" customWidth="1"/>
    <col min="7171" max="7171" width="6.625" style="2" customWidth="1"/>
    <col min="7172" max="7172" width="7.125" style="2" customWidth="1"/>
    <col min="7173" max="7173" width="6.75" style="2" customWidth="1"/>
    <col min="7174" max="7174" width="5.125" style="2" customWidth="1"/>
    <col min="7175" max="7175" width="6.875" style="2" customWidth="1"/>
    <col min="7176" max="7176" width="7" style="2" customWidth="1"/>
    <col min="7177" max="7177" width="6.875" style="2" customWidth="1"/>
    <col min="7178" max="7178" width="6.625" style="2" customWidth="1"/>
    <col min="7179" max="7179" width="9" style="2"/>
    <col min="7180" max="7180" width="8.5" style="2" customWidth="1"/>
    <col min="7181" max="7181" width="5.75" style="2" customWidth="1"/>
    <col min="7182" max="7183" width="7.25" style="2" customWidth="1"/>
    <col min="7184" max="7184" width="5.5" style="2" customWidth="1"/>
    <col min="7185" max="7186" width="6.5" style="2" customWidth="1"/>
    <col min="7187" max="7187" width="6.375" style="2" customWidth="1"/>
    <col min="7188" max="7188" width="6.25" style="2" customWidth="1"/>
    <col min="7189" max="7189" width="5" style="2" customWidth="1"/>
    <col min="7190" max="7190" width="5.25" style="2" customWidth="1"/>
    <col min="7191" max="7191" width="5" style="2" customWidth="1"/>
    <col min="7192" max="7192" width="4.625" style="2" customWidth="1"/>
    <col min="7193" max="7424" width="9" style="2"/>
    <col min="7425" max="7425" width="15.5" style="2" customWidth="1"/>
    <col min="7426" max="7426" width="9.25" style="2" customWidth="1"/>
    <col min="7427" max="7427" width="6.625" style="2" customWidth="1"/>
    <col min="7428" max="7428" width="7.125" style="2" customWidth="1"/>
    <col min="7429" max="7429" width="6.75" style="2" customWidth="1"/>
    <col min="7430" max="7430" width="5.125" style="2" customWidth="1"/>
    <col min="7431" max="7431" width="6.875" style="2" customWidth="1"/>
    <col min="7432" max="7432" width="7" style="2" customWidth="1"/>
    <col min="7433" max="7433" width="6.875" style="2" customWidth="1"/>
    <col min="7434" max="7434" width="6.625" style="2" customWidth="1"/>
    <col min="7435" max="7435" width="9" style="2"/>
    <col min="7436" max="7436" width="8.5" style="2" customWidth="1"/>
    <col min="7437" max="7437" width="5.75" style="2" customWidth="1"/>
    <col min="7438" max="7439" width="7.25" style="2" customWidth="1"/>
    <col min="7440" max="7440" width="5.5" style="2" customWidth="1"/>
    <col min="7441" max="7442" width="6.5" style="2" customWidth="1"/>
    <col min="7443" max="7443" width="6.375" style="2" customWidth="1"/>
    <col min="7444" max="7444" width="6.25" style="2" customWidth="1"/>
    <col min="7445" max="7445" width="5" style="2" customWidth="1"/>
    <col min="7446" max="7446" width="5.25" style="2" customWidth="1"/>
    <col min="7447" max="7447" width="5" style="2" customWidth="1"/>
    <col min="7448" max="7448" width="4.625" style="2" customWidth="1"/>
    <col min="7449" max="7680" width="9" style="2"/>
    <col min="7681" max="7681" width="15.5" style="2" customWidth="1"/>
    <col min="7682" max="7682" width="9.25" style="2" customWidth="1"/>
    <col min="7683" max="7683" width="6.625" style="2" customWidth="1"/>
    <col min="7684" max="7684" width="7.125" style="2" customWidth="1"/>
    <col min="7685" max="7685" width="6.75" style="2" customWidth="1"/>
    <col min="7686" max="7686" width="5.125" style="2" customWidth="1"/>
    <col min="7687" max="7687" width="6.875" style="2" customWidth="1"/>
    <col min="7688" max="7688" width="7" style="2" customWidth="1"/>
    <col min="7689" max="7689" width="6.875" style="2" customWidth="1"/>
    <col min="7690" max="7690" width="6.625" style="2" customWidth="1"/>
    <col min="7691" max="7691" width="9" style="2"/>
    <col min="7692" max="7692" width="8.5" style="2" customWidth="1"/>
    <col min="7693" max="7693" width="5.75" style="2" customWidth="1"/>
    <col min="7694" max="7695" width="7.25" style="2" customWidth="1"/>
    <col min="7696" max="7696" width="5.5" style="2" customWidth="1"/>
    <col min="7697" max="7698" width="6.5" style="2" customWidth="1"/>
    <col min="7699" max="7699" width="6.375" style="2" customWidth="1"/>
    <col min="7700" max="7700" width="6.25" style="2" customWidth="1"/>
    <col min="7701" max="7701" width="5" style="2" customWidth="1"/>
    <col min="7702" max="7702" width="5.25" style="2" customWidth="1"/>
    <col min="7703" max="7703" width="5" style="2" customWidth="1"/>
    <col min="7704" max="7704" width="4.625" style="2" customWidth="1"/>
    <col min="7705" max="7936" width="9" style="2"/>
    <col min="7937" max="7937" width="15.5" style="2" customWidth="1"/>
    <col min="7938" max="7938" width="9.25" style="2" customWidth="1"/>
    <col min="7939" max="7939" width="6.625" style="2" customWidth="1"/>
    <col min="7940" max="7940" width="7.125" style="2" customWidth="1"/>
    <col min="7941" max="7941" width="6.75" style="2" customWidth="1"/>
    <col min="7942" max="7942" width="5.125" style="2" customWidth="1"/>
    <col min="7943" max="7943" width="6.875" style="2" customWidth="1"/>
    <col min="7944" max="7944" width="7" style="2" customWidth="1"/>
    <col min="7945" max="7945" width="6.875" style="2" customWidth="1"/>
    <col min="7946" max="7946" width="6.625" style="2" customWidth="1"/>
    <col min="7947" max="7947" width="9" style="2"/>
    <col min="7948" max="7948" width="8.5" style="2" customWidth="1"/>
    <col min="7949" max="7949" width="5.75" style="2" customWidth="1"/>
    <col min="7950" max="7951" width="7.25" style="2" customWidth="1"/>
    <col min="7952" max="7952" width="5.5" style="2" customWidth="1"/>
    <col min="7953" max="7954" width="6.5" style="2" customWidth="1"/>
    <col min="7955" max="7955" width="6.375" style="2" customWidth="1"/>
    <col min="7956" max="7956" width="6.25" style="2" customWidth="1"/>
    <col min="7957" max="7957" width="5" style="2" customWidth="1"/>
    <col min="7958" max="7958" width="5.25" style="2" customWidth="1"/>
    <col min="7959" max="7959" width="5" style="2" customWidth="1"/>
    <col min="7960" max="7960" width="4.625" style="2" customWidth="1"/>
    <col min="7961" max="8192" width="9" style="2"/>
    <col min="8193" max="8193" width="15.5" style="2" customWidth="1"/>
    <col min="8194" max="8194" width="9.25" style="2" customWidth="1"/>
    <col min="8195" max="8195" width="6.625" style="2" customWidth="1"/>
    <col min="8196" max="8196" width="7.125" style="2" customWidth="1"/>
    <col min="8197" max="8197" width="6.75" style="2" customWidth="1"/>
    <col min="8198" max="8198" width="5.125" style="2" customWidth="1"/>
    <col min="8199" max="8199" width="6.875" style="2" customWidth="1"/>
    <col min="8200" max="8200" width="7" style="2" customWidth="1"/>
    <col min="8201" max="8201" width="6.875" style="2" customWidth="1"/>
    <col min="8202" max="8202" width="6.625" style="2" customWidth="1"/>
    <col min="8203" max="8203" width="9" style="2"/>
    <col min="8204" max="8204" width="8.5" style="2" customWidth="1"/>
    <col min="8205" max="8205" width="5.75" style="2" customWidth="1"/>
    <col min="8206" max="8207" width="7.25" style="2" customWidth="1"/>
    <col min="8208" max="8208" width="5.5" style="2" customWidth="1"/>
    <col min="8209" max="8210" width="6.5" style="2" customWidth="1"/>
    <col min="8211" max="8211" width="6.375" style="2" customWidth="1"/>
    <col min="8212" max="8212" width="6.25" style="2" customWidth="1"/>
    <col min="8213" max="8213" width="5" style="2" customWidth="1"/>
    <col min="8214" max="8214" width="5.25" style="2" customWidth="1"/>
    <col min="8215" max="8215" width="5" style="2" customWidth="1"/>
    <col min="8216" max="8216" width="4.625" style="2" customWidth="1"/>
    <col min="8217" max="8448" width="9" style="2"/>
    <col min="8449" max="8449" width="15.5" style="2" customWidth="1"/>
    <col min="8450" max="8450" width="9.25" style="2" customWidth="1"/>
    <col min="8451" max="8451" width="6.625" style="2" customWidth="1"/>
    <col min="8452" max="8452" width="7.125" style="2" customWidth="1"/>
    <col min="8453" max="8453" width="6.75" style="2" customWidth="1"/>
    <col min="8454" max="8454" width="5.125" style="2" customWidth="1"/>
    <col min="8455" max="8455" width="6.875" style="2" customWidth="1"/>
    <col min="8456" max="8456" width="7" style="2" customWidth="1"/>
    <col min="8457" max="8457" width="6.875" style="2" customWidth="1"/>
    <col min="8458" max="8458" width="6.625" style="2" customWidth="1"/>
    <col min="8459" max="8459" width="9" style="2"/>
    <col min="8460" max="8460" width="8.5" style="2" customWidth="1"/>
    <col min="8461" max="8461" width="5.75" style="2" customWidth="1"/>
    <col min="8462" max="8463" width="7.25" style="2" customWidth="1"/>
    <col min="8464" max="8464" width="5.5" style="2" customWidth="1"/>
    <col min="8465" max="8466" width="6.5" style="2" customWidth="1"/>
    <col min="8467" max="8467" width="6.375" style="2" customWidth="1"/>
    <col min="8468" max="8468" width="6.25" style="2" customWidth="1"/>
    <col min="8469" max="8469" width="5" style="2" customWidth="1"/>
    <col min="8470" max="8470" width="5.25" style="2" customWidth="1"/>
    <col min="8471" max="8471" width="5" style="2" customWidth="1"/>
    <col min="8472" max="8472" width="4.625" style="2" customWidth="1"/>
    <col min="8473" max="8704" width="9" style="2"/>
    <col min="8705" max="8705" width="15.5" style="2" customWidth="1"/>
    <col min="8706" max="8706" width="9.25" style="2" customWidth="1"/>
    <col min="8707" max="8707" width="6.625" style="2" customWidth="1"/>
    <col min="8708" max="8708" width="7.125" style="2" customWidth="1"/>
    <col min="8709" max="8709" width="6.75" style="2" customWidth="1"/>
    <col min="8710" max="8710" width="5.125" style="2" customWidth="1"/>
    <col min="8711" max="8711" width="6.875" style="2" customWidth="1"/>
    <col min="8712" max="8712" width="7" style="2" customWidth="1"/>
    <col min="8713" max="8713" width="6.875" style="2" customWidth="1"/>
    <col min="8714" max="8714" width="6.625" style="2" customWidth="1"/>
    <col min="8715" max="8715" width="9" style="2"/>
    <col min="8716" max="8716" width="8.5" style="2" customWidth="1"/>
    <col min="8717" max="8717" width="5.75" style="2" customWidth="1"/>
    <col min="8718" max="8719" width="7.25" style="2" customWidth="1"/>
    <col min="8720" max="8720" width="5.5" style="2" customWidth="1"/>
    <col min="8721" max="8722" width="6.5" style="2" customWidth="1"/>
    <col min="8723" max="8723" width="6.375" style="2" customWidth="1"/>
    <col min="8724" max="8724" width="6.25" style="2" customWidth="1"/>
    <col min="8725" max="8725" width="5" style="2" customWidth="1"/>
    <col min="8726" max="8726" width="5.25" style="2" customWidth="1"/>
    <col min="8727" max="8727" width="5" style="2" customWidth="1"/>
    <col min="8728" max="8728" width="4.625" style="2" customWidth="1"/>
    <col min="8729" max="8960" width="9" style="2"/>
    <col min="8961" max="8961" width="15.5" style="2" customWidth="1"/>
    <col min="8962" max="8962" width="9.25" style="2" customWidth="1"/>
    <col min="8963" max="8963" width="6.625" style="2" customWidth="1"/>
    <col min="8964" max="8964" width="7.125" style="2" customWidth="1"/>
    <col min="8965" max="8965" width="6.75" style="2" customWidth="1"/>
    <col min="8966" max="8966" width="5.125" style="2" customWidth="1"/>
    <col min="8967" max="8967" width="6.875" style="2" customWidth="1"/>
    <col min="8968" max="8968" width="7" style="2" customWidth="1"/>
    <col min="8969" max="8969" width="6.875" style="2" customWidth="1"/>
    <col min="8970" max="8970" width="6.625" style="2" customWidth="1"/>
    <col min="8971" max="8971" width="9" style="2"/>
    <col min="8972" max="8972" width="8.5" style="2" customWidth="1"/>
    <col min="8973" max="8973" width="5.75" style="2" customWidth="1"/>
    <col min="8974" max="8975" width="7.25" style="2" customWidth="1"/>
    <col min="8976" max="8976" width="5.5" style="2" customWidth="1"/>
    <col min="8977" max="8978" width="6.5" style="2" customWidth="1"/>
    <col min="8979" max="8979" width="6.375" style="2" customWidth="1"/>
    <col min="8980" max="8980" width="6.25" style="2" customWidth="1"/>
    <col min="8981" max="8981" width="5" style="2" customWidth="1"/>
    <col min="8982" max="8982" width="5.25" style="2" customWidth="1"/>
    <col min="8983" max="8983" width="5" style="2" customWidth="1"/>
    <col min="8984" max="8984" width="4.625" style="2" customWidth="1"/>
    <col min="8985" max="9216" width="9" style="2"/>
    <col min="9217" max="9217" width="15.5" style="2" customWidth="1"/>
    <col min="9218" max="9218" width="9.25" style="2" customWidth="1"/>
    <col min="9219" max="9219" width="6.625" style="2" customWidth="1"/>
    <col min="9220" max="9220" width="7.125" style="2" customWidth="1"/>
    <col min="9221" max="9221" width="6.75" style="2" customWidth="1"/>
    <col min="9222" max="9222" width="5.125" style="2" customWidth="1"/>
    <col min="9223" max="9223" width="6.875" style="2" customWidth="1"/>
    <col min="9224" max="9224" width="7" style="2" customWidth="1"/>
    <col min="9225" max="9225" width="6.875" style="2" customWidth="1"/>
    <col min="9226" max="9226" width="6.625" style="2" customWidth="1"/>
    <col min="9227" max="9227" width="9" style="2"/>
    <col min="9228" max="9228" width="8.5" style="2" customWidth="1"/>
    <col min="9229" max="9229" width="5.75" style="2" customWidth="1"/>
    <col min="9230" max="9231" width="7.25" style="2" customWidth="1"/>
    <col min="9232" max="9232" width="5.5" style="2" customWidth="1"/>
    <col min="9233" max="9234" width="6.5" style="2" customWidth="1"/>
    <col min="9235" max="9235" width="6.375" style="2" customWidth="1"/>
    <col min="9236" max="9236" width="6.25" style="2" customWidth="1"/>
    <col min="9237" max="9237" width="5" style="2" customWidth="1"/>
    <col min="9238" max="9238" width="5.25" style="2" customWidth="1"/>
    <col min="9239" max="9239" width="5" style="2" customWidth="1"/>
    <col min="9240" max="9240" width="4.625" style="2" customWidth="1"/>
    <col min="9241" max="9472" width="9" style="2"/>
    <col min="9473" max="9473" width="15.5" style="2" customWidth="1"/>
    <col min="9474" max="9474" width="9.25" style="2" customWidth="1"/>
    <col min="9475" max="9475" width="6.625" style="2" customWidth="1"/>
    <col min="9476" max="9476" width="7.125" style="2" customWidth="1"/>
    <col min="9477" max="9477" width="6.75" style="2" customWidth="1"/>
    <col min="9478" max="9478" width="5.125" style="2" customWidth="1"/>
    <col min="9479" max="9479" width="6.875" style="2" customWidth="1"/>
    <col min="9480" max="9480" width="7" style="2" customWidth="1"/>
    <col min="9481" max="9481" width="6.875" style="2" customWidth="1"/>
    <col min="9482" max="9482" width="6.625" style="2" customWidth="1"/>
    <col min="9483" max="9483" width="9" style="2"/>
    <col min="9484" max="9484" width="8.5" style="2" customWidth="1"/>
    <col min="9485" max="9485" width="5.75" style="2" customWidth="1"/>
    <col min="9486" max="9487" width="7.25" style="2" customWidth="1"/>
    <col min="9488" max="9488" width="5.5" style="2" customWidth="1"/>
    <col min="9489" max="9490" width="6.5" style="2" customWidth="1"/>
    <col min="9491" max="9491" width="6.375" style="2" customWidth="1"/>
    <col min="9492" max="9492" width="6.25" style="2" customWidth="1"/>
    <col min="9493" max="9493" width="5" style="2" customWidth="1"/>
    <col min="9494" max="9494" width="5.25" style="2" customWidth="1"/>
    <col min="9495" max="9495" width="5" style="2" customWidth="1"/>
    <col min="9496" max="9496" width="4.625" style="2" customWidth="1"/>
    <col min="9497" max="9728" width="9" style="2"/>
    <col min="9729" max="9729" width="15.5" style="2" customWidth="1"/>
    <col min="9730" max="9730" width="9.25" style="2" customWidth="1"/>
    <col min="9731" max="9731" width="6.625" style="2" customWidth="1"/>
    <col min="9732" max="9732" width="7.125" style="2" customWidth="1"/>
    <col min="9733" max="9733" width="6.75" style="2" customWidth="1"/>
    <col min="9734" max="9734" width="5.125" style="2" customWidth="1"/>
    <col min="9735" max="9735" width="6.875" style="2" customWidth="1"/>
    <col min="9736" max="9736" width="7" style="2" customWidth="1"/>
    <col min="9737" max="9737" width="6.875" style="2" customWidth="1"/>
    <col min="9738" max="9738" width="6.625" style="2" customWidth="1"/>
    <col min="9739" max="9739" width="9" style="2"/>
    <col min="9740" max="9740" width="8.5" style="2" customWidth="1"/>
    <col min="9741" max="9741" width="5.75" style="2" customWidth="1"/>
    <col min="9742" max="9743" width="7.25" style="2" customWidth="1"/>
    <col min="9744" max="9744" width="5.5" style="2" customWidth="1"/>
    <col min="9745" max="9746" width="6.5" style="2" customWidth="1"/>
    <col min="9747" max="9747" width="6.375" style="2" customWidth="1"/>
    <col min="9748" max="9748" width="6.25" style="2" customWidth="1"/>
    <col min="9749" max="9749" width="5" style="2" customWidth="1"/>
    <col min="9750" max="9750" width="5.25" style="2" customWidth="1"/>
    <col min="9751" max="9751" width="5" style="2" customWidth="1"/>
    <col min="9752" max="9752" width="4.625" style="2" customWidth="1"/>
    <col min="9753" max="9984" width="9" style="2"/>
    <col min="9985" max="9985" width="15.5" style="2" customWidth="1"/>
    <col min="9986" max="9986" width="9.25" style="2" customWidth="1"/>
    <col min="9987" max="9987" width="6.625" style="2" customWidth="1"/>
    <col min="9988" max="9988" width="7.125" style="2" customWidth="1"/>
    <col min="9989" max="9989" width="6.75" style="2" customWidth="1"/>
    <col min="9990" max="9990" width="5.125" style="2" customWidth="1"/>
    <col min="9991" max="9991" width="6.875" style="2" customWidth="1"/>
    <col min="9992" max="9992" width="7" style="2" customWidth="1"/>
    <col min="9993" max="9993" width="6.875" style="2" customWidth="1"/>
    <col min="9994" max="9994" width="6.625" style="2" customWidth="1"/>
    <col min="9995" max="9995" width="9" style="2"/>
    <col min="9996" max="9996" width="8.5" style="2" customWidth="1"/>
    <col min="9997" max="9997" width="5.75" style="2" customWidth="1"/>
    <col min="9998" max="9999" width="7.25" style="2" customWidth="1"/>
    <col min="10000" max="10000" width="5.5" style="2" customWidth="1"/>
    <col min="10001" max="10002" width="6.5" style="2" customWidth="1"/>
    <col min="10003" max="10003" width="6.375" style="2" customWidth="1"/>
    <col min="10004" max="10004" width="6.25" style="2" customWidth="1"/>
    <col min="10005" max="10005" width="5" style="2" customWidth="1"/>
    <col min="10006" max="10006" width="5.25" style="2" customWidth="1"/>
    <col min="10007" max="10007" width="5" style="2" customWidth="1"/>
    <col min="10008" max="10008" width="4.625" style="2" customWidth="1"/>
    <col min="10009" max="10240" width="9" style="2"/>
    <col min="10241" max="10241" width="15.5" style="2" customWidth="1"/>
    <col min="10242" max="10242" width="9.25" style="2" customWidth="1"/>
    <col min="10243" max="10243" width="6.625" style="2" customWidth="1"/>
    <col min="10244" max="10244" width="7.125" style="2" customWidth="1"/>
    <col min="10245" max="10245" width="6.75" style="2" customWidth="1"/>
    <col min="10246" max="10246" width="5.125" style="2" customWidth="1"/>
    <col min="10247" max="10247" width="6.875" style="2" customWidth="1"/>
    <col min="10248" max="10248" width="7" style="2" customWidth="1"/>
    <col min="10249" max="10249" width="6.875" style="2" customWidth="1"/>
    <col min="10250" max="10250" width="6.625" style="2" customWidth="1"/>
    <col min="10251" max="10251" width="9" style="2"/>
    <col min="10252" max="10252" width="8.5" style="2" customWidth="1"/>
    <col min="10253" max="10253" width="5.75" style="2" customWidth="1"/>
    <col min="10254" max="10255" width="7.25" style="2" customWidth="1"/>
    <col min="10256" max="10256" width="5.5" style="2" customWidth="1"/>
    <col min="10257" max="10258" width="6.5" style="2" customWidth="1"/>
    <col min="10259" max="10259" width="6.375" style="2" customWidth="1"/>
    <col min="10260" max="10260" width="6.25" style="2" customWidth="1"/>
    <col min="10261" max="10261" width="5" style="2" customWidth="1"/>
    <col min="10262" max="10262" width="5.25" style="2" customWidth="1"/>
    <col min="10263" max="10263" width="5" style="2" customWidth="1"/>
    <col min="10264" max="10264" width="4.625" style="2" customWidth="1"/>
    <col min="10265" max="10496" width="9" style="2"/>
    <col min="10497" max="10497" width="15.5" style="2" customWidth="1"/>
    <col min="10498" max="10498" width="9.25" style="2" customWidth="1"/>
    <col min="10499" max="10499" width="6.625" style="2" customWidth="1"/>
    <col min="10500" max="10500" width="7.125" style="2" customWidth="1"/>
    <col min="10501" max="10501" width="6.75" style="2" customWidth="1"/>
    <col min="10502" max="10502" width="5.125" style="2" customWidth="1"/>
    <col min="10503" max="10503" width="6.875" style="2" customWidth="1"/>
    <col min="10504" max="10504" width="7" style="2" customWidth="1"/>
    <col min="10505" max="10505" width="6.875" style="2" customWidth="1"/>
    <col min="10506" max="10506" width="6.625" style="2" customWidth="1"/>
    <col min="10507" max="10507" width="9" style="2"/>
    <col min="10508" max="10508" width="8.5" style="2" customWidth="1"/>
    <col min="10509" max="10509" width="5.75" style="2" customWidth="1"/>
    <col min="10510" max="10511" width="7.25" style="2" customWidth="1"/>
    <col min="10512" max="10512" width="5.5" style="2" customWidth="1"/>
    <col min="10513" max="10514" width="6.5" style="2" customWidth="1"/>
    <col min="10515" max="10515" width="6.375" style="2" customWidth="1"/>
    <col min="10516" max="10516" width="6.25" style="2" customWidth="1"/>
    <col min="10517" max="10517" width="5" style="2" customWidth="1"/>
    <col min="10518" max="10518" width="5.25" style="2" customWidth="1"/>
    <col min="10519" max="10519" width="5" style="2" customWidth="1"/>
    <col min="10520" max="10520" width="4.625" style="2" customWidth="1"/>
    <col min="10521" max="10752" width="9" style="2"/>
    <col min="10753" max="10753" width="15.5" style="2" customWidth="1"/>
    <col min="10754" max="10754" width="9.25" style="2" customWidth="1"/>
    <col min="10755" max="10755" width="6.625" style="2" customWidth="1"/>
    <col min="10756" max="10756" width="7.125" style="2" customWidth="1"/>
    <col min="10757" max="10757" width="6.75" style="2" customWidth="1"/>
    <col min="10758" max="10758" width="5.125" style="2" customWidth="1"/>
    <col min="10759" max="10759" width="6.875" style="2" customWidth="1"/>
    <col min="10760" max="10760" width="7" style="2" customWidth="1"/>
    <col min="10761" max="10761" width="6.875" style="2" customWidth="1"/>
    <col min="10762" max="10762" width="6.625" style="2" customWidth="1"/>
    <col min="10763" max="10763" width="9" style="2"/>
    <col min="10764" max="10764" width="8.5" style="2" customWidth="1"/>
    <col min="10765" max="10765" width="5.75" style="2" customWidth="1"/>
    <col min="10766" max="10767" width="7.25" style="2" customWidth="1"/>
    <col min="10768" max="10768" width="5.5" style="2" customWidth="1"/>
    <col min="10769" max="10770" width="6.5" style="2" customWidth="1"/>
    <col min="10771" max="10771" width="6.375" style="2" customWidth="1"/>
    <col min="10772" max="10772" width="6.25" style="2" customWidth="1"/>
    <col min="10773" max="10773" width="5" style="2" customWidth="1"/>
    <col min="10774" max="10774" width="5.25" style="2" customWidth="1"/>
    <col min="10775" max="10775" width="5" style="2" customWidth="1"/>
    <col min="10776" max="10776" width="4.625" style="2" customWidth="1"/>
    <col min="10777" max="11008" width="9" style="2"/>
    <col min="11009" max="11009" width="15.5" style="2" customWidth="1"/>
    <col min="11010" max="11010" width="9.25" style="2" customWidth="1"/>
    <col min="11011" max="11011" width="6.625" style="2" customWidth="1"/>
    <col min="11012" max="11012" width="7.125" style="2" customWidth="1"/>
    <col min="11013" max="11013" width="6.75" style="2" customWidth="1"/>
    <col min="11014" max="11014" width="5.125" style="2" customWidth="1"/>
    <col min="11015" max="11015" width="6.875" style="2" customWidth="1"/>
    <col min="11016" max="11016" width="7" style="2" customWidth="1"/>
    <col min="11017" max="11017" width="6.875" style="2" customWidth="1"/>
    <col min="11018" max="11018" width="6.625" style="2" customWidth="1"/>
    <col min="11019" max="11019" width="9" style="2"/>
    <col min="11020" max="11020" width="8.5" style="2" customWidth="1"/>
    <col min="11021" max="11021" width="5.75" style="2" customWidth="1"/>
    <col min="11022" max="11023" width="7.25" style="2" customWidth="1"/>
    <col min="11024" max="11024" width="5.5" style="2" customWidth="1"/>
    <col min="11025" max="11026" width="6.5" style="2" customWidth="1"/>
    <col min="11027" max="11027" width="6.375" style="2" customWidth="1"/>
    <col min="11028" max="11028" width="6.25" style="2" customWidth="1"/>
    <col min="11029" max="11029" width="5" style="2" customWidth="1"/>
    <col min="11030" max="11030" width="5.25" style="2" customWidth="1"/>
    <col min="11031" max="11031" width="5" style="2" customWidth="1"/>
    <col min="11032" max="11032" width="4.625" style="2" customWidth="1"/>
    <col min="11033" max="11264" width="9" style="2"/>
    <col min="11265" max="11265" width="15.5" style="2" customWidth="1"/>
    <col min="11266" max="11266" width="9.25" style="2" customWidth="1"/>
    <col min="11267" max="11267" width="6.625" style="2" customWidth="1"/>
    <col min="11268" max="11268" width="7.125" style="2" customWidth="1"/>
    <col min="11269" max="11269" width="6.75" style="2" customWidth="1"/>
    <col min="11270" max="11270" width="5.125" style="2" customWidth="1"/>
    <col min="11271" max="11271" width="6.875" style="2" customWidth="1"/>
    <col min="11272" max="11272" width="7" style="2" customWidth="1"/>
    <col min="11273" max="11273" width="6.875" style="2" customWidth="1"/>
    <col min="11274" max="11274" width="6.625" style="2" customWidth="1"/>
    <col min="11275" max="11275" width="9" style="2"/>
    <col min="11276" max="11276" width="8.5" style="2" customWidth="1"/>
    <col min="11277" max="11277" width="5.75" style="2" customWidth="1"/>
    <col min="11278" max="11279" width="7.25" style="2" customWidth="1"/>
    <col min="11280" max="11280" width="5.5" style="2" customWidth="1"/>
    <col min="11281" max="11282" width="6.5" style="2" customWidth="1"/>
    <col min="11283" max="11283" width="6.375" style="2" customWidth="1"/>
    <col min="11284" max="11284" width="6.25" style="2" customWidth="1"/>
    <col min="11285" max="11285" width="5" style="2" customWidth="1"/>
    <col min="11286" max="11286" width="5.25" style="2" customWidth="1"/>
    <col min="11287" max="11287" width="5" style="2" customWidth="1"/>
    <col min="11288" max="11288" width="4.625" style="2" customWidth="1"/>
    <col min="11289" max="11520" width="9" style="2"/>
    <col min="11521" max="11521" width="15.5" style="2" customWidth="1"/>
    <col min="11522" max="11522" width="9.25" style="2" customWidth="1"/>
    <col min="11523" max="11523" width="6.625" style="2" customWidth="1"/>
    <col min="11524" max="11524" width="7.125" style="2" customWidth="1"/>
    <col min="11525" max="11525" width="6.75" style="2" customWidth="1"/>
    <col min="11526" max="11526" width="5.125" style="2" customWidth="1"/>
    <col min="11527" max="11527" width="6.875" style="2" customWidth="1"/>
    <col min="11528" max="11528" width="7" style="2" customWidth="1"/>
    <col min="11529" max="11529" width="6.875" style="2" customWidth="1"/>
    <col min="11530" max="11530" width="6.625" style="2" customWidth="1"/>
    <col min="11531" max="11531" width="9" style="2"/>
    <col min="11532" max="11532" width="8.5" style="2" customWidth="1"/>
    <col min="11533" max="11533" width="5.75" style="2" customWidth="1"/>
    <col min="11534" max="11535" width="7.25" style="2" customWidth="1"/>
    <col min="11536" max="11536" width="5.5" style="2" customWidth="1"/>
    <col min="11537" max="11538" width="6.5" style="2" customWidth="1"/>
    <col min="11539" max="11539" width="6.375" style="2" customWidth="1"/>
    <col min="11540" max="11540" width="6.25" style="2" customWidth="1"/>
    <col min="11541" max="11541" width="5" style="2" customWidth="1"/>
    <col min="11542" max="11542" width="5.25" style="2" customWidth="1"/>
    <col min="11543" max="11543" width="5" style="2" customWidth="1"/>
    <col min="11544" max="11544" width="4.625" style="2" customWidth="1"/>
    <col min="11545" max="11776" width="9" style="2"/>
    <col min="11777" max="11777" width="15.5" style="2" customWidth="1"/>
    <col min="11778" max="11778" width="9.25" style="2" customWidth="1"/>
    <col min="11779" max="11779" width="6.625" style="2" customWidth="1"/>
    <col min="11780" max="11780" width="7.125" style="2" customWidth="1"/>
    <col min="11781" max="11781" width="6.75" style="2" customWidth="1"/>
    <col min="11782" max="11782" width="5.125" style="2" customWidth="1"/>
    <col min="11783" max="11783" width="6.875" style="2" customWidth="1"/>
    <col min="11784" max="11784" width="7" style="2" customWidth="1"/>
    <col min="11785" max="11785" width="6.875" style="2" customWidth="1"/>
    <col min="11786" max="11786" width="6.625" style="2" customWidth="1"/>
    <col min="11787" max="11787" width="9" style="2"/>
    <col min="11788" max="11788" width="8.5" style="2" customWidth="1"/>
    <col min="11789" max="11789" width="5.75" style="2" customWidth="1"/>
    <col min="11790" max="11791" width="7.25" style="2" customWidth="1"/>
    <col min="11792" max="11792" width="5.5" style="2" customWidth="1"/>
    <col min="11793" max="11794" width="6.5" style="2" customWidth="1"/>
    <col min="11795" max="11795" width="6.375" style="2" customWidth="1"/>
    <col min="11796" max="11796" width="6.25" style="2" customWidth="1"/>
    <col min="11797" max="11797" width="5" style="2" customWidth="1"/>
    <col min="11798" max="11798" width="5.25" style="2" customWidth="1"/>
    <col min="11799" max="11799" width="5" style="2" customWidth="1"/>
    <col min="11800" max="11800" width="4.625" style="2" customWidth="1"/>
    <col min="11801" max="12032" width="9" style="2"/>
    <col min="12033" max="12033" width="15.5" style="2" customWidth="1"/>
    <col min="12034" max="12034" width="9.25" style="2" customWidth="1"/>
    <col min="12035" max="12035" width="6.625" style="2" customWidth="1"/>
    <col min="12036" max="12036" width="7.125" style="2" customWidth="1"/>
    <col min="12037" max="12037" width="6.75" style="2" customWidth="1"/>
    <col min="12038" max="12038" width="5.125" style="2" customWidth="1"/>
    <col min="12039" max="12039" width="6.875" style="2" customWidth="1"/>
    <col min="12040" max="12040" width="7" style="2" customWidth="1"/>
    <col min="12041" max="12041" width="6.875" style="2" customWidth="1"/>
    <col min="12042" max="12042" width="6.625" style="2" customWidth="1"/>
    <col min="12043" max="12043" width="9" style="2"/>
    <col min="12044" max="12044" width="8.5" style="2" customWidth="1"/>
    <col min="12045" max="12045" width="5.75" style="2" customWidth="1"/>
    <col min="12046" max="12047" width="7.25" style="2" customWidth="1"/>
    <col min="12048" max="12048" width="5.5" style="2" customWidth="1"/>
    <col min="12049" max="12050" width="6.5" style="2" customWidth="1"/>
    <col min="12051" max="12051" width="6.375" style="2" customWidth="1"/>
    <col min="12052" max="12052" width="6.25" style="2" customWidth="1"/>
    <col min="12053" max="12053" width="5" style="2" customWidth="1"/>
    <col min="12054" max="12054" width="5.25" style="2" customWidth="1"/>
    <col min="12055" max="12055" width="5" style="2" customWidth="1"/>
    <col min="12056" max="12056" width="4.625" style="2" customWidth="1"/>
    <col min="12057" max="12288" width="9" style="2"/>
    <col min="12289" max="12289" width="15.5" style="2" customWidth="1"/>
    <col min="12290" max="12290" width="9.25" style="2" customWidth="1"/>
    <col min="12291" max="12291" width="6.625" style="2" customWidth="1"/>
    <col min="12292" max="12292" width="7.125" style="2" customWidth="1"/>
    <col min="12293" max="12293" width="6.75" style="2" customWidth="1"/>
    <col min="12294" max="12294" width="5.125" style="2" customWidth="1"/>
    <col min="12295" max="12295" width="6.875" style="2" customWidth="1"/>
    <col min="12296" max="12296" width="7" style="2" customWidth="1"/>
    <col min="12297" max="12297" width="6.875" style="2" customWidth="1"/>
    <col min="12298" max="12298" width="6.625" style="2" customWidth="1"/>
    <col min="12299" max="12299" width="9" style="2"/>
    <col min="12300" max="12300" width="8.5" style="2" customWidth="1"/>
    <col min="12301" max="12301" width="5.75" style="2" customWidth="1"/>
    <col min="12302" max="12303" width="7.25" style="2" customWidth="1"/>
    <col min="12304" max="12304" width="5.5" style="2" customWidth="1"/>
    <col min="12305" max="12306" width="6.5" style="2" customWidth="1"/>
    <col min="12307" max="12307" width="6.375" style="2" customWidth="1"/>
    <col min="12308" max="12308" width="6.25" style="2" customWidth="1"/>
    <col min="12309" max="12309" width="5" style="2" customWidth="1"/>
    <col min="12310" max="12310" width="5.25" style="2" customWidth="1"/>
    <col min="12311" max="12311" width="5" style="2" customWidth="1"/>
    <col min="12312" max="12312" width="4.625" style="2" customWidth="1"/>
    <col min="12313" max="12544" width="9" style="2"/>
    <col min="12545" max="12545" width="15.5" style="2" customWidth="1"/>
    <col min="12546" max="12546" width="9.25" style="2" customWidth="1"/>
    <col min="12547" max="12547" width="6.625" style="2" customWidth="1"/>
    <col min="12548" max="12548" width="7.125" style="2" customWidth="1"/>
    <col min="12549" max="12549" width="6.75" style="2" customWidth="1"/>
    <col min="12550" max="12550" width="5.125" style="2" customWidth="1"/>
    <col min="12551" max="12551" width="6.875" style="2" customWidth="1"/>
    <col min="12552" max="12552" width="7" style="2" customWidth="1"/>
    <col min="12553" max="12553" width="6.875" style="2" customWidth="1"/>
    <col min="12554" max="12554" width="6.625" style="2" customWidth="1"/>
    <col min="12555" max="12555" width="9" style="2"/>
    <col min="12556" max="12556" width="8.5" style="2" customWidth="1"/>
    <col min="12557" max="12557" width="5.75" style="2" customWidth="1"/>
    <col min="12558" max="12559" width="7.25" style="2" customWidth="1"/>
    <col min="12560" max="12560" width="5.5" style="2" customWidth="1"/>
    <col min="12561" max="12562" width="6.5" style="2" customWidth="1"/>
    <col min="12563" max="12563" width="6.375" style="2" customWidth="1"/>
    <col min="12564" max="12564" width="6.25" style="2" customWidth="1"/>
    <col min="12565" max="12565" width="5" style="2" customWidth="1"/>
    <col min="12566" max="12566" width="5.25" style="2" customWidth="1"/>
    <col min="12567" max="12567" width="5" style="2" customWidth="1"/>
    <col min="12568" max="12568" width="4.625" style="2" customWidth="1"/>
    <col min="12569" max="12800" width="9" style="2"/>
    <col min="12801" max="12801" width="15.5" style="2" customWidth="1"/>
    <col min="12802" max="12802" width="9.25" style="2" customWidth="1"/>
    <col min="12803" max="12803" width="6.625" style="2" customWidth="1"/>
    <col min="12804" max="12804" width="7.125" style="2" customWidth="1"/>
    <col min="12805" max="12805" width="6.75" style="2" customWidth="1"/>
    <col min="12806" max="12806" width="5.125" style="2" customWidth="1"/>
    <col min="12807" max="12807" width="6.875" style="2" customWidth="1"/>
    <col min="12808" max="12808" width="7" style="2" customWidth="1"/>
    <col min="12809" max="12809" width="6.875" style="2" customWidth="1"/>
    <col min="12810" max="12810" width="6.625" style="2" customWidth="1"/>
    <col min="12811" max="12811" width="9" style="2"/>
    <col min="12812" max="12812" width="8.5" style="2" customWidth="1"/>
    <col min="12813" max="12813" width="5.75" style="2" customWidth="1"/>
    <col min="12814" max="12815" width="7.25" style="2" customWidth="1"/>
    <col min="12816" max="12816" width="5.5" style="2" customWidth="1"/>
    <col min="12817" max="12818" width="6.5" style="2" customWidth="1"/>
    <col min="12819" max="12819" width="6.375" style="2" customWidth="1"/>
    <col min="12820" max="12820" width="6.25" style="2" customWidth="1"/>
    <col min="12821" max="12821" width="5" style="2" customWidth="1"/>
    <col min="12822" max="12822" width="5.25" style="2" customWidth="1"/>
    <col min="12823" max="12823" width="5" style="2" customWidth="1"/>
    <col min="12824" max="12824" width="4.625" style="2" customWidth="1"/>
    <col min="12825" max="13056" width="9" style="2"/>
    <col min="13057" max="13057" width="15.5" style="2" customWidth="1"/>
    <col min="13058" max="13058" width="9.25" style="2" customWidth="1"/>
    <col min="13059" max="13059" width="6.625" style="2" customWidth="1"/>
    <col min="13060" max="13060" width="7.125" style="2" customWidth="1"/>
    <col min="13061" max="13061" width="6.75" style="2" customWidth="1"/>
    <col min="13062" max="13062" width="5.125" style="2" customWidth="1"/>
    <col min="13063" max="13063" width="6.875" style="2" customWidth="1"/>
    <col min="13064" max="13064" width="7" style="2" customWidth="1"/>
    <col min="13065" max="13065" width="6.875" style="2" customWidth="1"/>
    <col min="13066" max="13066" width="6.625" style="2" customWidth="1"/>
    <col min="13067" max="13067" width="9" style="2"/>
    <col min="13068" max="13068" width="8.5" style="2" customWidth="1"/>
    <col min="13069" max="13069" width="5.75" style="2" customWidth="1"/>
    <col min="13070" max="13071" width="7.25" style="2" customWidth="1"/>
    <col min="13072" max="13072" width="5.5" style="2" customWidth="1"/>
    <col min="13073" max="13074" width="6.5" style="2" customWidth="1"/>
    <col min="13075" max="13075" width="6.375" style="2" customWidth="1"/>
    <col min="13076" max="13076" width="6.25" style="2" customWidth="1"/>
    <col min="13077" max="13077" width="5" style="2" customWidth="1"/>
    <col min="13078" max="13078" width="5.25" style="2" customWidth="1"/>
    <col min="13079" max="13079" width="5" style="2" customWidth="1"/>
    <col min="13080" max="13080" width="4.625" style="2" customWidth="1"/>
    <col min="13081" max="13312" width="9" style="2"/>
    <col min="13313" max="13313" width="15.5" style="2" customWidth="1"/>
    <col min="13314" max="13314" width="9.25" style="2" customWidth="1"/>
    <col min="13315" max="13315" width="6.625" style="2" customWidth="1"/>
    <col min="13316" max="13316" width="7.125" style="2" customWidth="1"/>
    <col min="13317" max="13317" width="6.75" style="2" customWidth="1"/>
    <col min="13318" max="13318" width="5.125" style="2" customWidth="1"/>
    <col min="13319" max="13319" width="6.875" style="2" customWidth="1"/>
    <col min="13320" max="13320" width="7" style="2" customWidth="1"/>
    <col min="13321" max="13321" width="6.875" style="2" customWidth="1"/>
    <col min="13322" max="13322" width="6.625" style="2" customWidth="1"/>
    <col min="13323" max="13323" width="9" style="2"/>
    <col min="13324" max="13324" width="8.5" style="2" customWidth="1"/>
    <col min="13325" max="13325" width="5.75" style="2" customWidth="1"/>
    <col min="13326" max="13327" width="7.25" style="2" customWidth="1"/>
    <col min="13328" max="13328" width="5.5" style="2" customWidth="1"/>
    <col min="13329" max="13330" width="6.5" style="2" customWidth="1"/>
    <col min="13331" max="13331" width="6.375" style="2" customWidth="1"/>
    <col min="13332" max="13332" width="6.25" style="2" customWidth="1"/>
    <col min="13333" max="13333" width="5" style="2" customWidth="1"/>
    <col min="13334" max="13334" width="5.25" style="2" customWidth="1"/>
    <col min="13335" max="13335" width="5" style="2" customWidth="1"/>
    <col min="13336" max="13336" width="4.625" style="2" customWidth="1"/>
    <col min="13337" max="13568" width="9" style="2"/>
    <col min="13569" max="13569" width="15.5" style="2" customWidth="1"/>
    <col min="13570" max="13570" width="9.25" style="2" customWidth="1"/>
    <col min="13571" max="13571" width="6.625" style="2" customWidth="1"/>
    <col min="13572" max="13572" width="7.125" style="2" customWidth="1"/>
    <col min="13573" max="13573" width="6.75" style="2" customWidth="1"/>
    <col min="13574" max="13574" width="5.125" style="2" customWidth="1"/>
    <col min="13575" max="13575" width="6.875" style="2" customWidth="1"/>
    <col min="13576" max="13576" width="7" style="2" customWidth="1"/>
    <col min="13577" max="13577" width="6.875" style="2" customWidth="1"/>
    <col min="13578" max="13578" width="6.625" style="2" customWidth="1"/>
    <col min="13579" max="13579" width="9" style="2"/>
    <col min="13580" max="13580" width="8.5" style="2" customWidth="1"/>
    <col min="13581" max="13581" width="5.75" style="2" customWidth="1"/>
    <col min="13582" max="13583" width="7.25" style="2" customWidth="1"/>
    <col min="13584" max="13584" width="5.5" style="2" customWidth="1"/>
    <col min="13585" max="13586" width="6.5" style="2" customWidth="1"/>
    <col min="13587" max="13587" width="6.375" style="2" customWidth="1"/>
    <col min="13588" max="13588" width="6.25" style="2" customWidth="1"/>
    <col min="13589" max="13589" width="5" style="2" customWidth="1"/>
    <col min="13590" max="13590" width="5.25" style="2" customWidth="1"/>
    <col min="13591" max="13591" width="5" style="2" customWidth="1"/>
    <col min="13592" max="13592" width="4.625" style="2" customWidth="1"/>
    <col min="13593" max="13824" width="9" style="2"/>
    <col min="13825" max="13825" width="15.5" style="2" customWidth="1"/>
    <col min="13826" max="13826" width="9.25" style="2" customWidth="1"/>
    <col min="13827" max="13827" width="6.625" style="2" customWidth="1"/>
    <col min="13828" max="13828" width="7.125" style="2" customWidth="1"/>
    <col min="13829" max="13829" width="6.75" style="2" customWidth="1"/>
    <col min="13830" max="13830" width="5.125" style="2" customWidth="1"/>
    <col min="13831" max="13831" width="6.875" style="2" customWidth="1"/>
    <col min="13832" max="13832" width="7" style="2" customWidth="1"/>
    <col min="13833" max="13833" width="6.875" style="2" customWidth="1"/>
    <col min="13834" max="13834" width="6.625" style="2" customWidth="1"/>
    <col min="13835" max="13835" width="9" style="2"/>
    <col min="13836" max="13836" width="8.5" style="2" customWidth="1"/>
    <col min="13837" max="13837" width="5.75" style="2" customWidth="1"/>
    <col min="13838" max="13839" width="7.25" style="2" customWidth="1"/>
    <col min="13840" max="13840" width="5.5" style="2" customWidth="1"/>
    <col min="13841" max="13842" width="6.5" style="2" customWidth="1"/>
    <col min="13843" max="13843" width="6.375" style="2" customWidth="1"/>
    <col min="13844" max="13844" width="6.25" style="2" customWidth="1"/>
    <col min="13845" max="13845" width="5" style="2" customWidth="1"/>
    <col min="13846" max="13846" width="5.25" style="2" customWidth="1"/>
    <col min="13847" max="13847" width="5" style="2" customWidth="1"/>
    <col min="13848" max="13848" width="4.625" style="2" customWidth="1"/>
    <col min="13849" max="14080" width="9" style="2"/>
    <col min="14081" max="14081" width="15.5" style="2" customWidth="1"/>
    <col min="14082" max="14082" width="9.25" style="2" customWidth="1"/>
    <col min="14083" max="14083" width="6.625" style="2" customWidth="1"/>
    <col min="14084" max="14084" width="7.125" style="2" customWidth="1"/>
    <col min="14085" max="14085" width="6.75" style="2" customWidth="1"/>
    <col min="14086" max="14086" width="5.125" style="2" customWidth="1"/>
    <col min="14087" max="14087" width="6.875" style="2" customWidth="1"/>
    <col min="14088" max="14088" width="7" style="2" customWidth="1"/>
    <col min="14089" max="14089" width="6.875" style="2" customWidth="1"/>
    <col min="14090" max="14090" width="6.625" style="2" customWidth="1"/>
    <col min="14091" max="14091" width="9" style="2"/>
    <col min="14092" max="14092" width="8.5" style="2" customWidth="1"/>
    <col min="14093" max="14093" width="5.75" style="2" customWidth="1"/>
    <col min="14094" max="14095" width="7.25" style="2" customWidth="1"/>
    <col min="14096" max="14096" width="5.5" style="2" customWidth="1"/>
    <col min="14097" max="14098" width="6.5" style="2" customWidth="1"/>
    <col min="14099" max="14099" width="6.375" style="2" customWidth="1"/>
    <col min="14100" max="14100" width="6.25" style="2" customWidth="1"/>
    <col min="14101" max="14101" width="5" style="2" customWidth="1"/>
    <col min="14102" max="14102" width="5.25" style="2" customWidth="1"/>
    <col min="14103" max="14103" width="5" style="2" customWidth="1"/>
    <col min="14104" max="14104" width="4.625" style="2" customWidth="1"/>
    <col min="14105" max="14336" width="9" style="2"/>
    <col min="14337" max="14337" width="15.5" style="2" customWidth="1"/>
    <col min="14338" max="14338" width="9.25" style="2" customWidth="1"/>
    <col min="14339" max="14339" width="6.625" style="2" customWidth="1"/>
    <col min="14340" max="14340" width="7.125" style="2" customWidth="1"/>
    <col min="14341" max="14341" width="6.75" style="2" customWidth="1"/>
    <col min="14342" max="14342" width="5.125" style="2" customWidth="1"/>
    <col min="14343" max="14343" width="6.875" style="2" customWidth="1"/>
    <col min="14344" max="14344" width="7" style="2" customWidth="1"/>
    <col min="14345" max="14345" width="6.875" style="2" customWidth="1"/>
    <col min="14346" max="14346" width="6.625" style="2" customWidth="1"/>
    <col min="14347" max="14347" width="9" style="2"/>
    <col min="14348" max="14348" width="8.5" style="2" customWidth="1"/>
    <col min="14349" max="14349" width="5.75" style="2" customWidth="1"/>
    <col min="14350" max="14351" width="7.25" style="2" customWidth="1"/>
    <col min="14352" max="14352" width="5.5" style="2" customWidth="1"/>
    <col min="14353" max="14354" width="6.5" style="2" customWidth="1"/>
    <col min="14355" max="14355" width="6.375" style="2" customWidth="1"/>
    <col min="14356" max="14356" width="6.25" style="2" customWidth="1"/>
    <col min="14357" max="14357" width="5" style="2" customWidth="1"/>
    <col min="14358" max="14358" width="5.25" style="2" customWidth="1"/>
    <col min="14359" max="14359" width="5" style="2" customWidth="1"/>
    <col min="14360" max="14360" width="4.625" style="2" customWidth="1"/>
    <col min="14361" max="14592" width="9" style="2"/>
    <col min="14593" max="14593" width="15.5" style="2" customWidth="1"/>
    <col min="14594" max="14594" width="9.25" style="2" customWidth="1"/>
    <col min="14595" max="14595" width="6.625" style="2" customWidth="1"/>
    <col min="14596" max="14596" width="7.125" style="2" customWidth="1"/>
    <col min="14597" max="14597" width="6.75" style="2" customWidth="1"/>
    <col min="14598" max="14598" width="5.125" style="2" customWidth="1"/>
    <col min="14599" max="14599" width="6.875" style="2" customWidth="1"/>
    <col min="14600" max="14600" width="7" style="2" customWidth="1"/>
    <col min="14601" max="14601" width="6.875" style="2" customWidth="1"/>
    <col min="14602" max="14602" width="6.625" style="2" customWidth="1"/>
    <col min="14603" max="14603" width="9" style="2"/>
    <col min="14604" max="14604" width="8.5" style="2" customWidth="1"/>
    <col min="14605" max="14605" width="5.75" style="2" customWidth="1"/>
    <col min="14606" max="14607" width="7.25" style="2" customWidth="1"/>
    <col min="14608" max="14608" width="5.5" style="2" customWidth="1"/>
    <col min="14609" max="14610" width="6.5" style="2" customWidth="1"/>
    <col min="14611" max="14611" width="6.375" style="2" customWidth="1"/>
    <col min="14612" max="14612" width="6.25" style="2" customWidth="1"/>
    <col min="14613" max="14613" width="5" style="2" customWidth="1"/>
    <col min="14614" max="14614" width="5.25" style="2" customWidth="1"/>
    <col min="14615" max="14615" width="5" style="2" customWidth="1"/>
    <col min="14616" max="14616" width="4.625" style="2" customWidth="1"/>
    <col min="14617" max="14848" width="9" style="2"/>
    <col min="14849" max="14849" width="15.5" style="2" customWidth="1"/>
    <col min="14850" max="14850" width="9.25" style="2" customWidth="1"/>
    <col min="14851" max="14851" width="6.625" style="2" customWidth="1"/>
    <col min="14852" max="14852" width="7.125" style="2" customWidth="1"/>
    <col min="14853" max="14853" width="6.75" style="2" customWidth="1"/>
    <col min="14854" max="14854" width="5.125" style="2" customWidth="1"/>
    <col min="14855" max="14855" width="6.875" style="2" customWidth="1"/>
    <col min="14856" max="14856" width="7" style="2" customWidth="1"/>
    <col min="14857" max="14857" width="6.875" style="2" customWidth="1"/>
    <col min="14858" max="14858" width="6.625" style="2" customWidth="1"/>
    <col min="14859" max="14859" width="9" style="2"/>
    <col min="14860" max="14860" width="8.5" style="2" customWidth="1"/>
    <col min="14861" max="14861" width="5.75" style="2" customWidth="1"/>
    <col min="14862" max="14863" width="7.25" style="2" customWidth="1"/>
    <col min="14864" max="14864" width="5.5" style="2" customWidth="1"/>
    <col min="14865" max="14866" width="6.5" style="2" customWidth="1"/>
    <col min="14867" max="14867" width="6.375" style="2" customWidth="1"/>
    <col min="14868" max="14868" width="6.25" style="2" customWidth="1"/>
    <col min="14869" max="14869" width="5" style="2" customWidth="1"/>
    <col min="14870" max="14870" width="5.25" style="2" customWidth="1"/>
    <col min="14871" max="14871" width="5" style="2" customWidth="1"/>
    <col min="14872" max="14872" width="4.625" style="2" customWidth="1"/>
    <col min="14873" max="15104" width="9" style="2"/>
    <col min="15105" max="15105" width="15.5" style="2" customWidth="1"/>
    <col min="15106" max="15106" width="9.25" style="2" customWidth="1"/>
    <col min="15107" max="15107" width="6.625" style="2" customWidth="1"/>
    <col min="15108" max="15108" width="7.125" style="2" customWidth="1"/>
    <col min="15109" max="15109" width="6.75" style="2" customWidth="1"/>
    <col min="15110" max="15110" width="5.125" style="2" customWidth="1"/>
    <col min="15111" max="15111" width="6.875" style="2" customWidth="1"/>
    <col min="15112" max="15112" width="7" style="2" customWidth="1"/>
    <col min="15113" max="15113" width="6.875" style="2" customWidth="1"/>
    <col min="15114" max="15114" width="6.625" style="2" customWidth="1"/>
    <col min="15115" max="15115" width="9" style="2"/>
    <col min="15116" max="15116" width="8.5" style="2" customWidth="1"/>
    <col min="15117" max="15117" width="5.75" style="2" customWidth="1"/>
    <col min="15118" max="15119" width="7.25" style="2" customWidth="1"/>
    <col min="15120" max="15120" width="5.5" style="2" customWidth="1"/>
    <col min="15121" max="15122" width="6.5" style="2" customWidth="1"/>
    <col min="15123" max="15123" width="6.375" style="2" customWidth="1"/>
    <col min="15124" max="15124" width="6.25" style="2" customWidth="1"/>
    <col min="15125" max="15125" width="5" style="2" customWidth="1"/>
    <col min="15126" max="15126" width="5.25" style="2" customWidth="1"/>
    <col min="15127" max="15127" width="5" style="2" customWidth="1"/>
    <col min="15128" max="15128" width="4.625" style="2" customWidth="1"/>
    <col min="15129" max="15360" width="9" style="2"/>
    <col min="15361" max="15361" width="15.5" style="2" customWidth="1"/>
    <col min="15362" max="15362" width="9.25" style="2" customWidth="1"/>
    <col min="15363" max="15363" width="6.625" style="2" customWidth="1"/>
    <col min="15364" max="15364" width="7.125" style="2" customWidth="1"/>
    <col min="15365" max="15365" width="6.75" style="2" customWidth="1"/>
    <col min="15366" max="15366" width="5.125" style="2" customWidth="1"/>
    <col min="15367" max="15367" width="6.875" style="2" customWidth="1"/>
    <col min="15368" max="15368" width="7" style="2" customWidth="1"/>
    <col min="15369" max="15369" width="6.875" style="2" customWidth="1"/>
    <col min="15370" max="15370" width="6.625" style="2" customWidth="1"/>
    <col min="15371" max="15371" width="9" style="2"/>
    <col min="15372" max="15372" width="8.5" style="2" customWidth="1"/>
    <col min="15373" max="15373" width="5.75" style="2" customWidth="1"/>
    <col min="15374" max="15375" width="7.25" style="2" customWidth="1"/>
    <col min="15376" max="15376" width="5.5" style="2" customWidth="1"/>
    <col min="15377" max="15378" width="6.5" style="2" customWidth="1"/>
    <col min="15379" max="15379" width="6.375" style="2" customWidth="1"/>
    <col min="15380" max="15380" width="6.25" style="2" customWidth="1"/>
    <col min="15381" max="15381" width="5" style="2" customWidth="1"/>
    <col min="15382" max="15382" width="5.25" style="2" customWidth="1"/>
    <col min="15383" max="15383" width="5" style="2" customWidth="1"/>
    <col min="15384" max="15384" width="4.625" style="2" customWidth="1"/>
    <col min="15385" max="15616" width="9" style="2"/>
    <col min="15617" max="15617" width="15.5" style="2" customWidth="1"/>
    <col min="15618" max="15618" width="9.25" style="2" customWidth="1"/>
    <col min="15619" max="15619" width="6.625" style="2" customWidth="1"/>
    <col min="15620" max="15620" width="7.125" style="2" customWidth="1"/>
    <col min="15621" max="15621" width="6.75" style="2" customWidth="1"/>
    <col min="15622" max="15622" width="5.125" style="2" customWidth="1"/>
    <col min="15623" max="15623" width="6.875" style="2" customWidth="1"/>
    <col min="15624" max="15624" width="7" style="2" customWidth="1"/>
    <col min="15625" max="15625" width="6.875" style="2" customWidth="1"/>
    <col min="15626" max="15626" width="6.625" style="2" customWidth="1"/>
    <col min="15627" max="15627" width="9" style="2"/>
    <col min="15628" max="15628" width="8.5" style="2" customWidth="1"/>
    <col min="15629" max="15629" width="5.75" style="2" customWidth="1"/>
    <col min="15630" max="15631" width="7.25" style="2" customWidth="1"/>
    <col min="15632" max="15632" width="5.5" style="2" customWidth="1"/>
    <col min="15633" max="15634" width="6.5" style="2" customWidth="1"/>
    <col min="15635" max="15635" width="6.375" style="2" customWidth="1"/>
    <col min="15636" max="15636" width="6.25" style="2" customWidth="1"/>
    <col min="15637" max="15637" width="5" style="2" customWidth="1"/>
    <col min="15638" max="15638" width="5.25" style="2" customWidth="1"/>
    <col min="15639" max="15639" width="5" style="2" customWidth="1"/>
    <col min="15640" max="15640" width="4.625" style="2" customWidth="1"/>
    <col min="15641" max="15872" width="9" style="2"/>
    <col min="15873" max="15873" width="15.5" style="2" customWidth="1"/>
    <col min="15874" max="15874" width="9.25" style="2" customWidth="1"/>
    <col min="15875" max="15875" width="6.625" style="2" customWidth="1"/>
    <col min="15876" max="15876" width="7.125" style="2" customWidth="1"/>
    <col min="15877" max="15877" width="6.75" style="2" customWidth="1"/>
    <col min="15878" max="15878" width="5.125" style="2" customWidth="1"/>
    <col min="15879" max="15879" width="6.875" style="2" customWidth="1"/>
    <col min="15880" max="15880" width="7" style="2" customWidth="1"/>
    <col min="15881" max="15881" width="6.875" style="2" customWidth="1"/>
    <col min="15882" max="15882" width="6.625" style="2" customWidth="1"/>
    <col min="15883" max="15883" width="9" style="2"/>
    <col min="15884" max="15884" width="8.5" style="2" customWidth="1"/>
    <col min="15885" max="15885" width="5.75" style="2" customWidth="1"/>
    <col min="15886" max="15887" width="7.25" style="2" customWidth="1"/>
    <col min="15888" max="15888" width="5.5" style="2" customWidth="1"/>
    <col min="15889" max="15890" width="6.5" style="2" customWidth="1"/>
    <col min="15891" max="15891" width="6.375" style="2" customWidth="1"/>
    <col min="15892" max="15892" width="6.25" style="2" customWidth="1"/>
    <col min="15893" max="15893" width="5" style="2" customWidth="1"/>
    <col min="15894" max="15894" width="5.25" style="2" customWidth="1"/>
    <col min="15895" max="15895" width="5" style="2" customWidth="1"/>
    <col min="15896" max="15896" width="4.625" style="2" customWidth="1"/>
    <col min="15897" max="16128" width="9" style="2"/>
    <col min="16129" max="16129" width="15.5" style="2" customWidth="1"/>
    <col min="16130" max="16130" width="9.25" style="2" customWidth="1"/>
    <col min="16131" max="16131" width="6.625" style="2" customWidth="1"/>
    <col min="16132" max="16132" width="7.125" style="2" customWidth="1"/>
    <col min="16133" max="16133" width="6.75" style="2" customWidth="1"/>
    <col min="16134" max="16134" width="5.125" style="2" customWidth="1"/>
    <col min="16135" max="16135" width="6.875" style="2" customWidth="1"/>
    <col min="16136" max="16136" width="7" style="2" customWidth="1"/>
    <col min="16137" max="16137" width="6.875" style="2" customWidth="1"/>
    <col min="16138" max="16138" width="6.625" style="2" customWidth="1"/>
    <col min="16139" max="16139" width="9" style="2"/>
    <col min="16140" max="16140" width="8.5" style="2" customWidth="1"/>
    <col min="16141" max="16141" width="5.75" style="2" customWidth="1"/>
    <col min="16142" max="16143" width="7.25" style="2" customWidth="1"/>
    <col min="16144" max="16144" width="5.5" style="2" customWidth="1"/>
    <col min="16145" max="16146" width="6.5" style="2" customWidth="1"/>
    <col min="16147" max="16147" width="6.375" style="2" customWidth="1"/>
    <col min="16148" max="16148" width="6.25" style="2" customWidth="1"/>
    <col min="16149" max="16149" width="5" style="2" customWidth="1"/>
    <col min="16150" max="16150" width="5.25" style="2" customWidth="1"/>
    <col min="16151" max="16151" width="5" style="2" customWidth="1"/>
    <col min="16152" max="16152" width="4.625" style="2" customWidth="1"/>
    <col min="16153" max="16384" width="9" style="2"/>
  </cols>
  <sheetData>
    <row r="1" spans="1:42" ht="22.5" customHeight="1">
      <c r="A1" s="553" t="s">
        <v>215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42" ht="7.5" customHeight="1">
      <c r="C2" s="235"/>
      <c r="D2" s="235"/>
      <c r="E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</row>
    <row r="3" spans="1:42" ht="12.75" customHeight="1" thickBot="1">
      <c r="A3" s="2" t="s">
        <v>217</v>
      </c>
    </row>
    <row r="4" spans="1:42" ht="14.25" customHeight="1">
      <c r="A4" s="538" t="s">
        <v>37</v>
      </c>
      <c r="B4" s="540" t="s">
        <v>54</v>
      </c>
      <c r="C4" s="542" t="s">
        <v>243</v>
      </c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</row>
    <row r="5" spans="1:42" ht="14.25" customHeight="1">
      <c r="A5" s="545"/>
      <c r="B5" s="546"/>
      <c r="C5" s="614" t="s">
        <v>244</v>
      </c>
      <c r="D5" s="571" t="s">
        <v>245</v>
      </c>
      <c r="E5" s="571" t="s">
        <v>246</v>
      </c>
      <c r="F5" s="614" t="s">
        <v>247</v>
      </c>
      <c r="G5" s="571" t="s">
        <v>248</v>
      </c>
      <c r="H5" s="614" t="s">
        <v>249</v>
      </c>
      <c r="I5" s="614" t="s">
        <v>250</v>
      </c>
      <c r="J5" s="614" t="s">
        <v>251</v>
      </c>
      <c r="K5" s="617" t="s">
        <v>252</v>
      </c>
      <c r="L5" s="620" t="s">
        <v>253</v>
      </c>
      <c r="M5" s="614" t="s">
        <v>254</v>
      </c>
      <c r="N5" s="614" t="s">
        <v>255</v>
      </c>
    </row>
    <row r="6" spans="1:42" ht="14.25" customHeight="1">
      <c r="A6" s="545"/>
      <c r="B6" s="546"/>
      <c r="C6" s="615"/>
      <c r="D6" s="546"/>
      <c r="E6" s="546"/>
      <c r="F6" s="615"/>
      <c r="G6" s="546"/>
      <c r="H6" s="615"/>
      <c r="I6" s="615"/>
      <c r="J6" s="615"/>
      <c r="K6" s="618"/>
      <c r="L6" s="621"/>
      <c r="M6" s="615"/>
      <c r="N6" s="615"/>
    </row>
    <row r="7" spans="1:42" ht="14.25" customHeight="1">
      <c r="A7" s="539"/>
      <c r="B7" s="541"/>
      <c r="C7" s="616"/>
      <c r="D7" s="541"/>
      <c r="E7" s="541"/>
      <c r="F7" s="616"/>
      <c r="G7" s="541"/>
      <c r="H7" s="616"/>
      <c r="I7" s="616"/>
      <c r="J7" s="616"/>
      <c r="K7" s="619"/>
      <c r="L7" s="622"/>
      <c r="M7" s="616"/>
      <c r="N7" s="616"/>
    </row>
    <row r="8" spans="1:42" ht="7.5" customHeight="1">
      <c r="A8" s="4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2" ht="14.25" customHeight="1">
      <c r="A9" s="236">
        <v>29</v>
      </c>
      <c r="B9" s="237">
        <v>1134</v>
      </c>
      <c r="C9" s="238">
        <v>80</v>
      </c>
      <c r="D9" s="238">
        <v>69</v>
      </c>
      <c r="E9" s="238">
        <v>40</v>
      </c>
      <c r="F9" s="238">
        <v>22</v>
      </c>
      <c r="G9" s="238">
        <v>41</v>
      </c>
      <c r="H9" s="238">
        <v>33</v>
      </c>
      <c r="I9" s="238">
        <v>81</v>
      </c>
      <c r="J9" s="238">
        <v>16</v>
      </c>
      <c r="K9" s="238">
        <v>32</v>
      </c>
      <c r="L9" s="238" t="s">
        <v>256</v>
      </c>
      <c r="M9" s="238">
        <v>2</v>
      </c>
      <c r="N9" s="238">
        <v>65</v>
      </c>
    </row>
    <row r="10" spans="1:42" ht="14.25" customHeight="1">
      <c r="A10" s="51" t="s">
        <v>84</v>
      </c>
      <c r="B10" s="237">
        <v>1160</v>
      </c>
      <c r="C10" s="238">
        <v>86</v>
      </c>
      <c r="D10" s="238">
        <v>62</v>
      </c>
      <c r="E10" s="238">
        <v>42</v>
      </c>
      <c r="F10" s="238">
        <v>60</v>
      </c>
      <c r="G10" s="238">
        <v>38</v>
      </c>
      <c r="H10" s="238">
        <v>38</v>
      </c>
      <c r="I10" s="238">
        <v>93</v>
      </c>
      <c r="J10" s="238">
        <v>15</v>
      </c>
      <c r="K10" s="238">
        <v>19</v>
      </c>
      <c r="L10" s="238" t="s">
        <v>256</v>
      </c>
      <c r="M10" s="238">
        <v>3</v>
      </c>
      <c r="N10" s="238">
        <v>89</v>
      </c>
    </row>
    <row r="11" spans="1:42" ht="14.25" customHeight="1">
      <c r="A11" s="17" t="s">
        <v>85</v>
      </c>
      <c r="B11" s="237">
        <v>1174</v>
      </c>
      <c r="C11" s="238">
        <v>64</v>
      </c>
      <c r="D11" s="238">
        <v>96</v>
      </c>
      <c r="E11" s="238">
        <v>39</v>
      </c>
      <c r="F11" s="238">
        <v>26</v>
      </c>
      <c r="G11" s="238">
        <v>37</v>
      </c>
      <c r="H11" s="238">
        <v>58</v>
      </c>
      <c r="I11" s="238">
        <v>50</v>
      </c>
      <c r="J11" s="238">
        <v>16</v>
      </c>
      <c r="K11" s="238">
        <v>27</v>
      </c>
      <c r="L11" s="238" t="s">
        <v>256</v>
      </c>
      <c r="M11" s="238">
        <v>2</v>
      </c>
      <c r="N11" s="238">
        <v>84</v>
      </c>
    </row>
    <row r="12" spans="1:42" ht="14.25" customHeight="1">
      <c r="A12" s="17" t="s">
        <v>231</v>
      </c>
      <c r="B12" s="237">
        <v>1328</v>
      </c>
      <c r="C12" s="238">
        <v>120</v>
      </c>
      <c r="D12" s="238">
        <v>105</v>
      </c>
      <c r="E12" s="238">
        <v>48</v>
      </c>
      <c r="F12" s="238">
        <v>28</v>
      </c>
      <c r="G12" s="238">
        <v>59</v>
      </c>
      <c r="H12" s="238">
        <v>122</v>
      </c>
      <c r="I12" s="238">
        <v>82</v>
      </c>
      <c r="J12" s="238">
        <v>24</v>
      </c>
      <c r="K12" s="238">
        <v>12</v>
      </c>
      <c r="L12" s="238">
        <v>1</v>
      </c>
      <c r="M12" s="238">
        <v>1</v>
      </c>
      <c r="N12" s="238">
        <v>84</v>
      </c>
    </row>
    <row r="13" spans="1:42" s="57" customFormat="1" ht="15.75" customHeight="1">
      <c r="A13" s="53" t="s">
        <v>232</v>
      </c>
      <c r="B13" s="239">
        <f>SUM(C13:N13,B25:N25)</f>
        <v>1300</v>
      </c>
      <c r="C13" s="240">
        <v>111</v>
      </c>
      <c r="D13" s="240">
        <v>66</v>
      </c>
      <c r="E13" s="240">
        <v>38</v>
      </c>
      <c r="F13" s="240">
        <v>25</v>
      </c>
      <c r="G13" s="240">
        <v>58</v>
      </c>
      <c r="H13" s="240">
        <v>77</v>
      </c>
      <c r="I13" s="240">
        <v>86</v>
      </c>
      <c r="J13" s="240">
        <v>20</v>
      </c>
      <c r="K13" s="240">
        <v>23</v>
      </c>
      <c r="L13" s="241">
        <v>0</v>
      </c>
      <c r="M13" s="241">
        <v>0</v>
      </c>
      <c r="N13" s="240">
        <v>92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</row>
    <row r="14" spans="1:42" ht="7.5" customHeight="1" thickBot="1">
      <c r="A14" s="242"/>
      <c r="B14" s="6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42" ht="7.5" customHeight="1" thickBot="1">
      <c r="A15" s="14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42" ht="14.25" customHeight="1">
      <c r="A16" s="538" t="s">
        <v>37</v>
      </c>
      <c r="B16" s="542" t="s">
        <v>243</v>
      </c>
      <c r="C16" s="543"/>
      <c r="D16" s="543"/>
      <c r="E16" s="543"/>
      <c r="F16" s="543"/>
      <c r="G16" s="543"/>
      <c r="H16" s="543"/>
      <c r="I16" s="543"/>
      <c r="J16" s="543"/>
      <c r="K16" s="543"/>
      <c r="L16" s="543"/>
      <c r="M16" s="544"/>
      <c r="N16" s="623" t="s">
        <v>257</v>
      </c>
      <c r="P16" s="3"/>
      <c r="Q16" s="3"/>
      <c r="R16" s="3"/>
      <c r="S16" s="3"/>
      <c r="T16" s="3"/>
      <c r="U16" s="3"/>
      <c r="V16" s="3"/>
      <c r="W16" s="3"/>
    </row>
    <row r="17" spans="1:24" ht="14.25" customHeight="1">
      <c r="A17" s="545"/>
      <c r="B17" s="243" t="s">
        <v>258</v>
      </c>
      <c r="C17" s="614" t="s">
        <v>259</v>
      </c>
      <c r="D17" s="244" t="s">
        <v>260</v>
      </c>
      <c r="E17" s="245" t="s">
        <v>261</v>
      </c>
      <c r="F17" s="245" t="s">
        <v>262</v>
      </c>
      <c r="G17" s="614" t="s">
        <v>263</v>
      </c>
      <c r="H17" s="245" t="s">
        <v>264</v>
      </c>
      <c r="I17" s="245" t="s">
        <v>265</v>
      </c>
      <c r="J17" s="244" t="s">
        <v>266</v>
      </c>
      <c r="K17" s="614" t="s">
        <v>267</v>
      </c>
      <c r="L17" s="244" t="s">
        <v>268</v>
      </c>
      <c r="M17" s="246" t="s">
        <v>269</v>
      </c>
      <c r="N17" s="547"/>
      <c r="O17" s="3"/>
      <c r="P17" s="3"/>
      <c r="Q17" s="3"/>
      <c r="R17" s="3"/>
      <c r="S17" s="3"/>
      <c r="T17" s="3"/>
      <c r="U17" s="3"/>
      <c r="V17" s="3"/>
      <c r="W17" s="3"/>
    </row>
    <row r="18" spans="1:24" ht="14.25" customHeight="1">
      <c r="A18" s="545"/>
      <c r="B18" s="12" t="s">
        <v>270</v>
      </c>
      <c r="C18" s="615"/>
      <c r="D18" s="12" t="s">
        <v>271</v>
      </c>
      <c r="E18" s="16" t="s">
        <v>272</v>
      </c>
      <c r="F18" s="16" t="s">
        <v>273</v>
      </c>
      <c r="G18" s="615"/>
      <c r="H18" s="16" t="s">
        <v>274</v>
      </c>
      <c r="I18" s="16" t="s">
        <v>275</v>
      </c>
      <c r="J18" s="12" t="s">
        <v>276</v>
      </c>
      <c r="K18" s="615"/>
      <c r="L18" s="12" t="s">
        <v>277</v>
      </c>
      <c r="M18" s="247" t="s">
        <v>278</v>
      </c>
      <c r="N18" s="547"/>
      <c r="O18" s="3"/>
      <c r="P18" s="3"/>
      <c r="Q18" s="3"/>
      <c r="R18" s="3"/>
      <c r="S18" s="3"/>
      <c r="T18" s="3"/>
      <c r="U18" s="3"/>
      <c r="V18" s="3"/>
      <c r="W18" s="3"/>
    </row>
    <row r="19" spans="1:24" ht="14.25" customHeight="1">
      <c r="A19" s="539"/>
      <c r="B19" s="5" t="s">
        <v>279</v>
      </c>
      <c r="C19" s="616"/>
      <c r="D19" s="5" t="s">
        <v>280</v>
      </c>
      <c r="E19" s="248" t="s">
        <v>281</v>
      </c>
      <c r="F19" s="248" t="s">
        <v>281</v>
      </c>
      <c r="G19" s="248" t="s">
        <v>281</v>
      </c>
      <c r="H19" s="248" t="s">
        <v>281</v>
      </c>
      <c r="I19" s="248" t="s">
        <v>281</v>
      </c>
      <c r="J19" s="5" t="s">
        <v>282</v>
      </c>
      <c r="K19" s="616"/>
      <c r="L19" s="5" t="s">
        <v>283</v>
      </c>
      <c r="M19" s="249" t="s">
        <v>281</v>
      </c>
      <c r="N19" s="624"/>
      <c r="O19" s="3"/>
      <c r="P19" s="3"/>
      <c r="Q19" s="3"/>
      <c r="R19" s="3"/>
      <c r="S19" s="3"/>
      <c r="T19" s="3"/>
      <c r="U19" s="3"/>
      <c r="V19" s="3"/>
      <c r="W19" s="3"/>
    </row>
    <row r="20" spans="1:24" ht="7.5" customHeight="1">
      <c r="A20" s="4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4" ht="14.25" customHeight="1">
      <c r="A21" s="236">
        <v>29</v>
      </c>
      <c r="B21" s="238">
        <v>24</v>
      </c>
      <c r="C21" s="238">
        <v>2</v>
      </c>
      <c r="D21" s="238">
        <v>33</v>
      </c>
      <c r="E21" s="238">
        <v>72</v>
      </c>
      <c r="F21" s="238">
        <v>231</v>
      </c>
      <c r="G21" s="238" t="s">
        <v>256</v>
      </c>
      <c r="H21" s="238">
        <v>30</v>
      </c>
      <c r="I21" s="238">
        <v>147</v>
      </c>
      <c r="J21" s="238">
        <v>2</v>
      </c>
      <c r="K21" s="238">
        <v>43</v>
      </c>
      <c r="L21" s="238">
        <v>4</v>
      </c>
      <c r="M21" s="238" t="s">
        <v>256</v>
      </c>
      <c r="N21" s="238">
        <v>65</v>
      </c>
      <c r="O21" s="3"/>
      <c r="P21" s="3"/>
      <c r="Q21" s="3"/>
      <c r="R21" s="3"/>
      <c r="S21" s="3"/>
      <c r="T21" s="3"/>
      <c r="U21" s="3"/>
      <c r="V21" s="3"/>
      <c r="W21" s="3"/>
    </row>
    <row r="22" spans="1:24" ht="14.25" customHeight="1">
      <c r="A22" s="51" t="s">
        <v>84</v>
      </c>
      <c r="B22" s="238">
        <v>33</v>
      </c>
      <c r="C22" s="238">
        <v>3</v>
      </c>
      <c r="D22" s="238">
        <v>38</v>
      </c>
      <c r="E22" s="238">
        <v>87</v>
      </c>
      <c r="F22" s="238">
        <v>235</v>
      </c>
      <c r="G22" s="238" t="s">
        <v>256</v>
      </c>
      <c r="H22" s="238">
        <v>28</v>
      </c>
      <c r="I22" s="238">
        <v>52</v>
      </c>
      <c r="J22" s="238">
        <v>3</v>
      </c>
      <c r="K22" s="238">
        <v>47</v>
      </c>
      <c r="L22" s="238">
        <v>4</v>
      </c>
      <c r="M22" s="238" t="s">
        <v>256</v>
      </c>
      <c r="N22" s="238">
        <v>85</v>
      </c>
      <c r="O22" s="3"/>
      <c r="P22" s="3"/>
      <c r="Q22" s="3"/>
      <c r="R22" s="3"/>
      <c r="S22" s="3"/>
      <c r="T22" s="3"/>
      <c r="U22" s="3"/>
      <c r="V22" s="3"/>
      <c r="W22" s="3"/>
    </row>
    <row r="23" spans="1:24" ht="14.25" customHeight="1">
      <c r="A23" s="17" t="s">
        <v>85</v>
      </c>
      <c r="B23" s="238">
        <v>24</v>
      </c>
      <c r="C23" s="238">
        <v>2</v>
      </c>
      <c r="D23" s="238">
        <v>20</v>
      </c>
      <c r="E23" s="238">
        <v>146</v>
      </c>
      <c r="F23" s="238">
        <v>226</v>
      </c>
      <c r="G23" s="238" t="s">
        <v>256</v>
      </c>
      <c r="H23" s="238">
        <v>28</v>
      </c>
      <c r="I23" s="238">
        <v>96</v>
      </c>
      <c r="J23" s="238">
        <v>1</v>
      </c>
      <c r="K23" s="238">
        <v>54</v>
      </c>
      <c r="L23" s="238">
        <v>8</v>
      </c>
      <c r="M23" s="238" t="s">
        <v>256</v>
      </c>
      <c r="N23" s="238">
        <v>70</v>
      </c>
      <c r="O23" s="3"/>
      <c r="P23" s="3"/>
      <c r="Q23" s="3"/>
      <c r="R23" s="3"/>
      <c r="S23" s="3"/>
      <c r="T23" s="3"/>
      <c r="U23" s="3"/>
      <c r="V23" s="3"/>
      <c r="W23" s="3"/>
    </row>
    <row r="24" spans="1:24" ht="14.25" customHeight="1">
      <c r="A24" s="17" t="s">
        <v>231</v>
      </c>
      <c r="B24" s="238">
        <v>26</v>
      </c>
      <c r="C24" s="238">
        <v>5</v>
      </c>
      <c r="D24" s="238">
        <v>25</v>
      </c>
      <c r="E24" s="238">
        <v>164</v>
      </c>
      <c r="F24" s="238">
        <v>198</v>
      </c>
      <c r="G24" s="238">
        <v>2</v>
      </c>
      <c r="H24" s="238">
        <v>27</v>
      </c>
      <c r="I24" s="238">
        <v>52</v>
      </c>
      <c r="J24" s="238">
        <v>5</v>
      </c>
      <c r="K24" s="238">
        <v>56</v>
      </c>
      <c r="L24" s="238">
        <v>2</v>
      </c>
      <c r="M24" s="238">
        <v>17</v>
      </c>
      <c r="N24" s="238">
        <v>63</v>
      </c>
      <c r="O24" s="3"/>
      <c r="P24" s="3"/>
      <c r="Q24" s="3"/>
      <c r="R24" s="3"/>
      <c r="S24" s="3"/>
      <c r="T24" s="3"/>
      <c r="U24" s="3"/>
      <c r="V24" s="3"/>
      <c r="W24" s="3"/>
    </row>
    <row r="25" spans="1:24" ht="15.75" customHeight="1">
      <c r="A25" s="53" t="s">
        <v>232</v>
      </c>
      <c r="B25" s="240">
        <v>24</v>
      </c>
      <c r="C25" s="240">
        <v>8</v>
      </c>
      <c r="D25" s="240">
        <v>34</v>
      </c>
      <c r="E25" s="240">
        <v>126</v>
      </c>
      <c r="F25" s="240">
        <v>92</v>
      </c>
      <c r="G25" s="240">
        <v>4</v>
      </c>
      <c r="H25" s="240">
        <v>84</v>
      </c>
      <c r="I25" s="240">
        <v>155</v>
      </c>
      <c r="J25" s="240">
        <v>3</v>
      </c>
      <c r="K25" s="240">
        <v>77</v>
      </c>
      <c r="L25" s="240">
        <v>8</v>
      </c>
      <c r="M25" s="57">
        <v>16</v>
      </c>
      <c r="N25" s="240">
        <v>73</v>
      </c>
      <c r="O25" s="3"/>
      <c r="P25" s="3"/>
      <c r="Q25" s="3"/>
      <c r="R25" s="3"/>
      <c r="S25" s="3"/>
      <c r="T25" s="3"/>
      <c r="U25" s="3"/>
      <c r="V25" s="3"/>
      <c r="W25" s="3"/>
    </row>
    <row r="26" spans="1:24" ht="7.5" customHeight="1" thickBot="1">
      <c r="A26" s="24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"/>
      <c r="P26" s="3"/>
      <c r="Q26" s="3"/>
      <c r="R26" s="3"/>
      <c r="S26" s="3"/>
      <c r="T26" s="3"/>
      <c r="U26" s="3"/>
      <c r="V26" s="3"/>
      <c r="W26" s="3"/>
    </row>
    <row r="27" spans="1:24" ht="9" customHeight="1">
      <c r="A27" s="14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>
      <c r="A28" s="2" t="s">
        <v>284</v>
      </c>
    </row>
    <row r="29" spans="1:24">
      <c r="A29" s="210" t="s">
        <v>242</v>
      </c>
    </row>
    <row r="30" spans="1:24" ht="12" customHeight="1"/>
    <row r="32" spans="1:24">
      <c r="H32" s="31"/>
    </row>
    <row r="33" spans="8:8">
      <c r="H33" s="31"/>
    </row>
  </sheetData>
  <mergeCells count="22">
    <mergeCell ref="A16:A19"/>
    <mergeCell ref="B16:M16"/>
    <mergeCell ref="N16:N19"/>
    <mergeCell ref="C17:C19"/>
    <mergeCell ref="G17:G18"/>
    <mergeCell ref="K17:K19"/>
    <mergeCell ref="N5:N7"/>
    <mergeCell ref="A1:N1"/>
    <mergeCell ref="A4:A7"/>
    <mergeCell ref="B4:B7"/>
    <mergeCell ref="C4:N4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</mergeCells>
  <phoneticPr fontId="3"/>
  <pageMargins left="0.59055118110236227" right="0.51181102362204722" top="0.98425196850393704" bottom="0.59055118110236227" header="0.51181102362204722" footer="0.51181102362204722"/>
  <pageSetup paperSize="9" firstPageNumber="113" orientation="portrait" useFirstPageNumber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K19"/>
  <sheetViews>
    <sheetView view="pageBreakPreview" zoomScaleNormal="90" zoomScaleSheetLayoutView="100" workbookViewId="0">
      <selection activeCell="G40" sqref="G40"/>
    </sheetView>
  </sheetViews>
  <sheetFormatPr defaultRowHeight="12"/>
  <cols>
    <col min="1" max="1" width="12.125" style="400" customWidth="1"/>
    <col min="2" max="20" width="9.125" style="400" customWidth="1"/>
    <col min="21" max="256" width="9" style="400"/>
    <col min="257" max="257" width="12.125" style="400" customWidth="1"/>
    <col min="258" max="264" width="10.25" style="400" customWidth="1"/>
    <col min="265" max="266" width="9.25" style="400" customWidth="1"/>
    <col min="267" max="267" width="13.875" style="400" customWidth="1"/>
    <col min="268" max="512" width="9" style="400"/>
    <col min="513" max="513" width="12.125" style="400" customWidth="1"/>
    <col min="514" max="520" width="10.25" style="400" customWidth="1"/>
    <col min="521" max="522" width="9.25" style="400" customWidth="1"/>
    <col min="523" max="523" width="13.875" style="400" customWidth="1"/>
    <col min="524" max="768" width="9" style="400"/>
    <col min="769" max="769" width="12.125" style="400" customWidth="1"/>
    <col min="770" max="776" width="10.25" style="400" customWidth="1"/>
    <col min="777" max="778" width="9.25" style="400" customWidth="1"/>
    <col min="779" max="779" width="13.875" style="400" customWidth="1"/>
    <col min="780" max="1024" width="9" style="400"/>
    <col min="1025" max="1025" width="12.125" style="400" customWidth="1"/>
    <col min="1026" max="1032" width="10.25" style="400" customWidth="1"/>
    <col min="1033" max="1034" width="9.25" style="400" customWidth="1"/>
    <col min="1035" max="1035" width="13.875" style="400" customWidth="1"/>
    <col min="1036" max="1280" width="9" style="400"/>
    <col min="1281" max="1281" width="12.125" style="400" customWidth="1"/>
    <col min="1282" max="1288" width="10.25" style="400" customWidth="1"/>
    <col min="1289" max="1290" width="9.25" style="400" customWidth="1"/>
    <col min="1291" max="1291" width="13.875" style="400" customWidth="1"/>
    <col min="1292" max="1536" width="9" style="400"/>
    <col min="1537" max="1537" width="12.125" style="400" customWidth="1"/>
    <col min="1538" max="1544" width="10.25" style="400" customWidth="1"/>
    <col min="1545" max="1546" width="9.25" style="400" customWidth="1"/>
    <col min="1547" max="1547" width="13.875" style="400" customWidth="1"/>
    <col min="1548" max="1792" width="9" style="400"/>
    <col min="1793" max="1793" width="12.125" style="400" customWidth="1"/>
    <col min="1794" max="1800" width="10.25" style="400" customWidth="1"/>
    <col min="1801" max="1802" width="9.25" style="400" customWidth="1"/>
    <col min="1803" max="1803" width="13.875" style="400" customWidth="1"/>
    <col min="1804" max="2048" width="9" style="400"/>
    <col min="2049" max="2049" width="12.125" style="400" customWidth="1"/>
    <col min="2050" max="2056" width="10.25" style="400" customWidth="1"/>
    <col min="2057" max="2058" width="9.25" style="400" customWidth="1"/>
    <col min="2059" max="2059" width="13.875" style="400" customWidth="1"/>
    <col min="2060" max="2304" width="9" style="400"/>
    <col min="2305" max="2305" width="12.125" style="400" customWidth="1"/>
    <col min="2306" max="2312" width="10.25" style="400" customWidth="1"/>
    <col min="2313" max="2314" width="9.25" style="400" customWidth="1"/>
    <col min="2315" max="2315" width="13.875" style="400" customWidth="1"/>
    <col min="2316" max="2560" width="9" style="400"/>
    <col min="2561" max="2561" width="12.125" style="400" customWidth="1"/>
    <col min="2562" max="2568" width="10.25" style="400" customWidth="1"/>
    <col min="2569" max="2570" width="9.25" style="400" customWidth="1"/>
    <col min="2571" max="2571" width="13.875" style="400" customWidth="1"/>
    <col min="2572" max="2816" width="9" style="400"/>
    <col min="2817" max="2817" width="12.125" style="400" customWidth="1"/>
    <col min="2818" max="2824" width="10.25" style="400" customWidth="1"/>
    <col min="2825" max="2826" width="9.25" style="400" customWidth="1"/>
    <col min="2827" max="2827" width="13.875" style="400" customWidth="1"/>
    <col min="2828" max="3072" width="9" style="400"/>
    <col min="3073" max="3073" width="12.125" style="400" customWidth="1"/>
    <col min="3074" max="3080" width="10.25" style="400" customWidth="1"/>
    <col min="3081" max="3082" width="9.25" style="400" customWidth="1"/>
    <col min="3083" max="3083" width="13.875" style="400" customWidth="1"/>
    <col min="3084" max="3328" width="9" style="400"/>
    <col min="3329" max="3329" width="12.125" style="400" customWidth="1"/>
    <col min="3330" max="3336" width="10.25" style="400" customWidth="1"/>
    <col min="3337" max="3338" width="9.25" style="400" customWidth="1"/>
    <col min="3339" max="3339" width="13.875" style="400" customWidth="1"/>
    <col min="3340" max="3584" width="9" style="400"/>
    <col min="3585" max="3585" width="12.125" style="400" customWidth="1"/>
    <col min="3586" max="3592" width="10.25" style="400" customWidth="1"/>
    <col min="3593" max="3594" width="9.25" style="400" customWidth="1"/>
    <col min="3595" max="3595" width="13.875" style="400" customWidth="1"/>
    <col min="3596" max="3840" width="9" style="400"/>
    <col min="3841" max="3841" width="12.125" style="400" customWidth="1"/>
    <col min="3842" max="3848" width="10.25" style="400" customWidth="1"/>
    <col min="3849" max="3850" width="9.25" style="400" customWidth="1"/>
    <col min="3851" max="3851" width="13.875" style="400" customWidth="1"/>
    <col min="3852" max="4096" width="9" style="400"/>
    <col min="4097" max="4097" width="12.125" style="400" customWidth="1"/>
    <col min="4098" max="4104" width="10.25" style="400" customWidth="1"/>
    <col min="4105" max="4106" width="9.25" style="400" customWidth="1"/>
    <col min="4107" max="4107" width="13.875" style="400" customWidth="1"/>
    <col min="4108" max="4352" width="9" style="400"/>
    <col min="4353" max="4353" width="12.125" style="400" customWidth="1"/>
    <col min="4354" max="4360" width="10.25" style="400" customWidth="1"/>
    <col min="4361" max="4362" width="9.25" style="400" customWidth="1"/>
    <col min="4363" max="4363" width="13.875" style="400" customWidth="1"/>
    <col min="4364" max="4608" width="9" style="400"/>
    <col min="4609" max="4609" width="12.125" style="400" customWidth="1"/>
    <col min="4610" max="4616" width="10.25" style="400" customWidth="1"/>
    <col min="4617" max="4618" width="9.25" style="400" customWidth="1"/>
    <col min="4619" max="4619" width="13.875" style="400" customWidth="1"/>
    <col min="4620" max="4864" width="9" style="400"/>
    <col min="4865" max="4865" width="12.125" style="400" customWidth="1"/>
    <col min="4866" max="4872" width="10.25" style="400" customWidth="1"/>
    <col min="4873" max="4874" width="9.25" style="400" customWidth="1"/>
    <col min="4875" max="4875" width="13.875" style="400" customWidth="1"/>
    <col min="4876" max="5120" width="9" style="400"/>
    <col min="5121" max="5121" width="12.125" style="400" customWidth="1"/>
    <col min="5122" max="5128" width="10.25" style="400" customWidth="1"/>
    <col min="5129" max="5130" width="9.25" style="400" customWidth="1"/>
    <col min="5131" max="5131" width="13.875" style="400" customWidth="1"/>
    <col min="5132" max="5376" width="9" style="400"/>
    <col min="5377" max="5377" width="12.125" style="400" customWidth="1"/>
    <col min="5378" max="5384" width="10.25" style="400" customWidth="1"/>
    <col min="5385" max="5386" width="9.25" style="400" customWidth="1"/>
    <col min="5387" max="5387" width="13.875" style="400" customWidth="1"/>
    <col min="5388" max="5632" width="9" style="400"/>
    <col min="5633" max="5633" width="12.125" style="400" customWidth="1"/>
    <col min="5634" max="5640" width="10.25" style="400" customWidth="1"/>
    <col min="5641" max="5642" width="9.25" style="400" customWidth="1"/>
    <col min="5643" max="5643" width="13.875" style="400" customWidth="1"/>
    <col min="5644" max="5888" width="9" style="400"/>
    <col min="5889" max="5889" width="12.125" style="400" customWidth="1"/>
    <col min="5890" max="5896" width="10.25" style="400" customWidth="1"/>
    <col min="5897" max="5898" width="9.25" style="400" customWidth="1"/>
    <col min="5899" max="5899" width="13.875" style="400" customWidth="1"/>
    <col min="5900" max="6144" width="9" style="400"/>
    <col min="6145" max="6145" width="12.125" style="400" customWidth="1"/>
    <col min="6146" max="6152" width="10.25" style="400" customWidth="1"/>
    <col min="6153" max="6154" width="9.25" style="400" customWidth="1"/>
    <col min="6155" max="6155" width="13.875" style="400" customWidth="1"/>
    <col min="6156" max="6400" width="9" style="400"/>
    <col min="6401" max="6401" width="12.125" style="400" customWidth="1"/>
    <col min="6402" max="6408" width="10.25" style="400" customWidth="1"/>
    <col min="6409" max="6410" width="9.25" style="400" customWidth="1"/>
    <col min="6411" max="6411" width="13.875" style="400" customWidth="1"/>
    <col min="6412" max="6656" width="9" style="400"/>
    <col min="6657" max="6657" width="12.125" style="400" customWidth="1"/>
    <col min="6658" max="6664" width="10.25" style="400" customWidth="1"/>
    <col min="6665" max="6666" width="9.25" style="400" customWidth="1"/>
    <col min="6667" max="6667" width="13.875" style="400" customWidth="1"/>
    <col min="6668" max="6912" width="9" style="400"/>
    <col min="6913" max="6913" width="12.125" style="400" customWidth="1"/>
    <col min="6914" max="6920" width="10.25" style="400" customWidth="1"/>
    <col min="6921" max="6922" width="9.25" style="400" customWidth="1"/>
    <col min="6923" max="6923" width="13.875" style="400" customWidth="1"/>
    <col min="6924" max="7168" width="9" style="400"/>
    <col min="7169" max="7169" width="12.125" style="400" customWidth="1"/>
    <col min="7170" max="7176" width="10.25" style="400" customWidth="1"/>
    <col min="7177" max="7178" width="9.25" style="400" customWidth="1"/>
    <col min="7179" max="7179" width="13.875" style="400" customWidth="1"/>
    <col min="7180" max="7424" width="9" style="400"/>
    <col min="7425" max="7425" width="12.125" style="400" customWidth="1"/>
    <col min="7426" max="7432" width="10.25" style="400" customWidth="1"/>
    <col min="7433" max="7434" width="9.25" style="400" customWidth="1"/>
    <col min="7435" max="7435" width="13.875" style="400" customWidth="1"/>
    <col min="7436" max="7680" width="9" style="400"/>
    <col min="7681" max="7681" width="12.125" style="400" customWidth="1"/>
    <col min="7682" max="7688" width="10.25" style="400" customWidth="1"/>
    <col min="7689" max="7690" width="9.25" style="400" customWidth="1"/>
    <col min="7691" max="7691" width="13.875" style="400" customWidth="1"/>
    <col min="7692" max="7936" width="9" style="400"/>
    <col min="7937" max="7937" width="12.125" style="400" customWidth="1"/>
    <col min="7938" max="7944" width="10.25" style="400" customWidth="1"/>
    <col min="7945" max="7946" width="9.25" style="400" customWidth="1"/>
    <col min="7947" max="7947" width="13.875" style="400" customWidth="1"/>
    <col min="7948" max="8192" width="9" style="400"/>
    <col min="8193" max="8193" width="12.125" style="400" customWidth="1"/>
    <col min="8194" max="8200" width="10.25" style="400" customWidth="1"/>
    <col min="8201" max="8202" width="9.25" style="400" customWidth="1"/>
    <col min="8203" max="8203" width="13.875" style="400" customWidth="1"/>
    <col min="8204" max="8448" width="9" style="400"/>
    <col min="8449" max="8449" width="12.125" style="400" customWidth="1"/>
    <col min="8450" max="8456" width="10.25" style="400" customWidth="1"/>
    <col min="8457" max="8458" width="9.25" style="400" customWidth="1"/>
    <col min="8459" max="8459" width="13.875" style="400" customWidth="1"/>
    <col min="8460" max="8704" width="9" style="400"/>
    <col min="8705" max="8705" width="12.125" style="400" customWidth="1"/>
    <col min="8706" max="8712" width="10.25" style="400" customWidth="1"/>
    <col min="8713" max="8714" width="9.25" style="400" customWidth="1"/>
    <col min="8715" max="8715" width="13.875" style="400" customWidth="1"/>
    <col min="8716" max="8960" width="9" style="400"/>
    <col min="8961" max="8961" width="12.125" style="400" customWidth="1"/>
    <col min="8962" max="8968" width="10.25" style="400" customWidth="1"/>
    <col min="8969" max="8970" width="9.25" style="400" customWidth="1"/>
    <col min="8971" max="8971" width="13.875" style="400" customWidth="1"/>
    <col min="8972" max="9216" width="9" style="400"/>
    <col min="9217" max="9217" width="12.125" style="400" customWidth="1"/>
    <col min="9218" max="9224" width="10.25" style="400" customWidth="1"/>
    <col min="9225" max="9226" width="9.25" style="400" customWidth="1"/>
    <col min="9227" max="9227" width="13.875" style="400" customWidth="1"/>
    <col min="9228" max="9472" width="9" style="400"/>
    <col min="9473" max="9473" width="12.125" style="400" customWidth="1"/>
    <col min="9474" max="9480" width="10.25" style="400" customWidth="1"/>
    <col min="9481" max="9482" width="9.25" style="400" customWidth="1"/>
    <col min="9483" max="9483" width="13.875" style="400" customWidth="1"/>
    <col min="9484" max="9728" width="9" style="400"/>
    <col min="9729" max="9729" width="12.125" style="400" customWidth="1"/>
    <col min="9730" max="9736" width="10.25" style="400" customWidth="1"/>
    <col min="9737" max="9738" width="9.25" style="400" customWidth="1"/>
    <col min="9739" max="9739" width="13.875" style="400" customWidth="1"/>
    <col min="9740" max="9984" width="9" style="400"/>
    <col min="9985" max="9985" width="12.125" style="400" customWidth="1"/>
    <col min="9986" max="9992" width="10.25" style="400" customWidth="1"/>
    <col min="9993" max="9994" width="9.25" style="400" customWidth="1"/>
    <col min="9995" max="9995" width="13.875" style="400" customWidth="1"/>
    <col min="9996" max="10240" width="9" style="400"/>
    <col min="10241" max="10241" width="12.125" style="400" customWidth="1"/>
    <col min="10242" max="10248" width="10.25" style="400" customWidth="1"/>
    <col min="10249" max="10250" width="9.25" style="400" customWidth="1"/>
    <col min="10251" max="10251" width="13.875" style="400" customWidth="1"/>
    <col min="10252" max="10496" width="9" style="400"/>
    <col min="10497" max="10497" width="12.125" style="400" customWidth="1"/>
    <col min="10498" max="10504" width="10.25" style="400" customWidth="1"/>
    <col min="10505" max="10506" width="9.25" style="400" customWidth="1"/>
    <col min="10507" max="10507" width="13.875" style="400" customWidth="1"/>
    <col min="10508" max="10752" width="9" style="400"/>
    <col min="10753" max="10753" width="12.125" style="400" customWidth="1"/>
    <col min="10754" max="10760" width="10.25" style="400" customWidth="1"/>
    <col min="10761" max="10762" width="9.25" style="400" customWidth="1"/>
    <col min="10763" max="10763" width="13.875" style="400" customWidth="1"/>
    <col min="10764" max="11008" width="9" style="400"/>
    <col min="11009" max="11009" width="12.125" style="400" customWidth="1"/>
    <col min="11010" max="11016" width="10.25" style="400" customWidth="1"/>
    <col min="11017" max="11018" width="9.25" style="400" customWidth="1"/>
    <col min="11019" max="11019" width="13.875" style="400" customWidth="1"/>
    <col min="11020" max="11264" width="9" style="400"/>
    <col min="11265" max="11265" width="12.125" style="400" customWidth="1"/>
    <col min="11266" max="11272" width="10.25" style="400" customWidth="1"/>
    <col min="11273" max="11274" width="9.25" style="400" customWidth="1"/>
    <col min="11275" max="11275" width="13.875" style="400" customWidth="1"/>
    <col min="11276" max="11520" width="9" style="400"/>
    <col min="11521" max="11521" width="12.125" style="400" customWidth="1"/>
    <col min="11522" max="11528" width="10.25" style="400" customWidth="1"/>
    <col min="11529" max="11530" width="9.25" style="400" customWidth="1"/>
    <col min="11531" max="11531" width="13.875" style="400" customWidth="1"/>
    <col min="11532" max="11776" width="9" style="400"/>
    <col min="11777" max="11777" width="12.125" style="400" customWidth="1"/>
    <col min="11778" max="11784" width="10.25" style="400" customWidth="1"/>
    <col min="11785" max="11786" width="9.25" style="400" customWidth="1"/>
    <col min="11787" max="11787" width="13.875" style="400" customWidth="1"/>
    <col min="11788" max="12032" width="9" style="400"/>
    <col min="12033" max="12033" width="12.125" style="400" customWidth="1"/>
    <col min="12034" max="12040" width="10.25" style="400" customWidth="1"/>
    <col min="12041" max="12042" width="9.25" style="400" customWidth="1"/>
    <col min="12043" max="12043" width="13.875" style="400" customWidth="1"/>
    <col min="12044" max="12288" width="9" style="400"/>
    <col min="12289" max="12289" width="12.125" style="400" customWidth="1"/>
    <col min="12290" max="12296" width="10.25" style="400" customWidth="1"/>
    <col min="12297" max="12298" width="9.25" style="400" customWidth="1"/>
    <col min="12299" max="12299" width="13.875" style="400" customWidth="1"/>
    <col min="12300" max="12544" width="9" style="400"/>
    <col min="12545" max="12545" width="12.125" style="400" customWidth="1"/>
    <col min="12546" max="12552" width="10.25" style="400" customWidth="1"/>
    <col min="12553" max="12554" width="9.25" style="400" customWidth="1"/>
    <col min="12555" max="12555" width="13.875" style="400" customWidth="1"/>
    <col min="12556" max="12800" width="9" style="400"/>
    <col min="12801" max="12801" width="12.125" style="400" customWidth="1"/>
    <col min="12802" max="12808" width="10.25" style="400" customWidth="1"/>
    <col min="12809" max="12810" width="9.25" style="400" customWidth="1"/>
    <col min="12811" max="12811" width="13.875" style="400" customWidth="1"/>
    <col min="12812" max="13056" width="9" style="400"/>
    <col min="13057" max="13057" width="12.125" style="400" customWidth="1"/>
    <col min="13058" max="13064" width="10.25" style="400" customWidth="1"/>
    <col min="13065" max="13066" width="9.25" style="400" customWidth="1"/>
    <col min="13067" max="13067" width="13.875" style="400" customWidth="1"/>
    <col min="13068" max="13312" width="9" style="400"/>
    <col min="13313" max="13313" width="12.125" style="400" customWidth="1"/>
    <col min="13314" max="13320" width="10.25" style="400" customWidth="1"/>
    <col min="13321" max="13322" width="9.25" style="400" customWidth="1"/>
    <col min="13323" max="13323" width="13.875" style="400" customWidth="1"/>
    <col min="13324" max="13568" width="9" style="400"/>
    <col min="13569" max="13569" width="12.125" style="400" customWidth="1"/>
    <col min="13570" max="13576" width="10.25" style="400" customWidth="1"/>
    <col min="13577" max="13578" width="9.25" style="400" customWidth="1"/>
    <col min="13579" max="13579" width="13.875" style="400" customWidth="1"/>
    <col min="13580" max="13824" width="9" style="400"/>
    <col min="13825" max="13825" width="12.125" style="400" customWidth="1"/>
    <col min="13826" max="13832" width="10.25" style="400" customWidth="1"/>
    <col min="13833" max="13834" width="9.25" style="400" customWidth="1"/>
    <col min="13835" max="13835" width="13.875" style="400" customWidth="1"/>
    <col min="13836" max="14080" width="9" style="400"/>
    <col min="14081" max="14081" width="12.125" style="400" customWidth="1"/>
    <col min="14082" max="14088" width="10.25" style="400" customWidth="1"/>
    <col min="14089" max="14090" width="9.25" style="400" customWidth="1"/>
    <col min="14091" max="14091" width="13.875" style="400" customWidth="1"/>
    <col min="14092" max="14336" width="9" style="400"/>
    <col min="14337" max="14337" width="12.125" style="400" customWidth="1"/>
    <col min="14338" max="14344" width="10.25" style="400" customWidth="1"/>
    <col min="14345" max="14346" width="9.25" style="400" customWidth="1"/>
    <col min="14347" max="14347" width="13.875" style="400" customWidth="1"/>
    <col min="14348" max="14592" width="9" style="400"/>
    <col min="14593" max="14593" width="12.125" style="400" customWidth="1"/>
    <col min="14594" max="14600" width="10.25" style="400" customWidth="1"/>
    <col min="14601" max="14602" width="9.25" style="400" customWidth="1"/>
    <col min="14603" max="14603" width="13.875" style="400" customWidth="1"/>
    <col min="14604" max="14848" width="9" style="400"/>
    <col min="14849" max="14849" width="12.125" style="400" customWidth="1"/>
    <col min="14850" max="14856" width="10.25" style="400" customWidth="1"/>
    <col min="14857" max="14858" width="9.25" style="400" customWidth="1"/>
    <col min="14859" max="14859" width="13.875" style="400" customWidth="1"/>
    <col min="14860" max="15104" width="9" style="400"/>
    <col min="15105" max="15105" width="12.125" style="400" customWidth="1"/>
    <col min="15106" max="15112" width="10.25" style="400" customWidth="1"/>
    <col min="15113" max="15114" width="9.25" style="400" customWidth="1"/>
    <col min="15115" max="15115" width="13.875" style="400" customWidth="1"/>
    <col min="15116" max="15360" width="9" style="400"/>
    <col min="15361" max="15361" width="12.125" style="400" customWidth="1"/>
    <col min="15362" max="15368" width="10.25" style="400" customWidth="1"/>
    <col min="15369" max="15370" width="9.25" style="400" customWidth="1"/>
    <col min="15371" max="15371" width="13.875" style="400" customWidth="1"/>
    <col min="15372" max="15616" width="9" style="400"/>
    <col min="15617" max="15617" width="12.125" style="400" customWidth="1"/>
    <col min="15618" max="15624" width="10.25" style="400" customWidth="1"/>
    <col min="15625" max="15626" width="9.25" style="400" customWidth="1"/>
    <col min="15627" max="15627" width="13.875" style="400" customWidth="1"/>
    <col min="15628" max="15872" width="9" style="400"/>
    <col min="15873" max="15873" width="12.125" style="400" customWidth="1"/>
    <col min="15874" max="15880" width="10.25" style="400" customWidth="1"/>
    <col min="15881" max="15882" width="9.25" style="400" customWidth="1"/>
    <col min="15883" max="15883" width="13.875" style="400" customWidth="1"/>
    <col min="15884" max="16128" width="9" style="400"/>
    <col min="16129" max="16129" width="12.125" style="400" customWidth="1"/>
    <col min="16130" max="16136" width="10.25" style="400" customWidth="1"/>
    <col min="16137" max="16138" width="9.25" style="400" customWidth="1"/>
    <col min="16139" max="16139" width="13.875" style="400" customWidth="1"/>
    <col min="16140" max="16384" width="9" style="400"/>
  </cols>
  <sheetData>
    <row r="1" spans="1:11" ht="18.75">
      <c r="A1" s="536" t="s">
        <v>285</v>
      </c>
      <c r="B1" s="536"/>
      <c r="C1" s="536"/>
      <c r="D1" s="536"/>
      <c r="E1" s="536"/>
      <c r="F1" s="536"/>
      <c r="G1" s="536"/>
      <c r="H1" s="536"/>
      <c r="I1" s="536"/>
    </row>
    <row r="2" spans="1:11" s="251" customFormat="1" ht="18.75" customHeight="1" thickBot="1">
      <c r="A2" s="250"/>
      <c r="C2" s="250"/>
      <c r="D2" s="250"/>
      <c r="E2" s="250"/>
      <c r="F2" s="250"/>
      <c r="G2" s="250"/>
      <c r="H2" s="250"/>
      <c r="I2" s="400" t="s">
        <v>286</v>
      </c>
      <c r="K2" s="252"/>
    </row>
    <row r="3" spans="1:11" s="251" customFormat="1" ht="7.5" customHeight="1">
      <c r="A3" s="253"/>
      <c r="B3" s="254"/>
      <c r="C3" s="254"/>
      <c r="D3" s="254"/>
      <c r="E3" s="255"/>
      <c r="F3" s="254"/>
      <c r="G3" s="255"/>
      <c r="H3" s="256"/>
      <c r="I3" s="256"/>
      <c r="K3" s="252"/>
    </row>
    <row r="4" spans="1:11" s="251" customFormat="1" ht="22.5" customHeight="1">
      <c r="A4" s="257" t="s">
        <v>287</v>
      </c>
      <c r="B4" s="258" t="s">
        <v>288</v>
      </c>
      <c r="C4" s="259" t="s">
        <v>289</v>
      </c>
      <c r="D4" s="258" t="s">
        <v>290</v>
      </c>
      <c r="E4" s="259" t="s">
        <v>291</v>
      </c>
      <c r="F4" s="258" t="s">
        <v>292</v>
      </c>
      <c r="G4" s="260" t="s">
        <v>293</v>
      </c>
      <c r="H4" s="258" t="s">
        <v>294</v>
      </c>
      <c r="I4" s="261" t="s">
        <v>295</v>
      </c>
      <c r="K4" s="252"/>
    </row>
    <row r="5" spans="1:11" s="251" customFormat="1" ht="11.25" customHeight="1">
      <c r="A5" s="262"/>
      <c r="B5" s="263"/>
      <c r="C5" s="264"/>
      <c r="D5" s="252"/>
      <c r="E5" s="262"/>
      <c r="F5" s="262"/>
      <c r="G5" s="262"/>
      <c r="H5" s="252"/>
      <c r="I5" s="262"/>
      <c r="K5" s="262"/>
    </row>
    <row r="6" spans="1:11" s="251" customFormat="1" ht="17.25" customHeight="1">
      <c r="A6" s="265" t="s">
        <v>580</v>
      </c>
      <c r="B6" s="266">
        <v>27852</v>
      </c>
      <c r="C6" s="267">
        <v>1358</v>
      </c>
      <c r="D6" s="268">
        <v>50</v>
      </c>
      <c r="E6" s="267">
        <v>2420</v>
      </c>
      <c r="F6" s="267">
        <v>7260</v>
      </c>
      <c r="G6" s="267">
        <v>363</v>
      </c>
      <c r="H6" s="267">
        <v>3028</v>
      </c>
      <c r="I6" s="269">
        <v>13373</v>
      </c>
      <c r="K6" s="252"/>
    </row>
    <row r="7" spans="1:11" s="251" customFormat="1" ht="17.25" customHeight="1">
      <c r="A7" s="265" t="s">
        <v>383</v>
      </c>
      <c r="B7" s="266">
        <v>27221</v>
      </c>
      <c r="C7" s="267">
        <v>1220</v>
      </c>
      <c r="D7" s="268">
        <v>48</v>
      </c>
      <c r="E7" s="267">
        <v>2267</v>
      </c>
      <c r="F7" s="267">
        <v>6795</v>
      </c>
      <c r="G7" s="267">
        <v>393</v>
      </c>
      <c r="H7" s="267">
        <v>2745</v>
      </c>
      <c r="I7" s="269">
        <v>13753</v>
      </c>
      <c r="K7" s="252"/>
    </row>
    <row r="8" spans="1:11" s="251" customFormat="1" ht="17.25" customHeight="1">
      <c r="A8" s="265" t="s">
        <v>84</v>
      </c>
      <c r="B8" s="266">
        <v>27611</v>
      </c>
      <c r="C8" s="267">
        <v>1160</v>
      </c>
      <c r="D8" s="268">
        <v>41</v>
      </c>
      <c r="E8" s="267">
        <v>2187</v>
      </c>
      <c r="F8" s="267">
        <v>6642</v>
      </c>
      <c r="G8" s="267">
        <v>501</v>
      </c>
      <c r="H8" s="267">
        <v>2637</v>
      </c>
      <c r="I8" s="269">
        <v>14445</v>
      </c>
      <c r="J8" s="252"/>
      <c r="K8" s="252"/>
    </row>
    <row r="9" spans="1:11" s="275" customFormat="1" ht="17.25" customHeight="1">
      <c r="A9" s="270" t="s">
        <v>296</v>
      </c>
      <c r="B9" s="271">
        <v>28181</v>
      </c>
      <c r="C9" s="272">
        <v>1197</v>
      </c>
      <c r="D9" s="273">
        <v>35</v>
      </c>
      <c r="E9" s="272">
        <v>2221</v>
      </c>
      <c r="F9" s="272">
        <v>6442</v>
      </c>
      <c r="G9" s="272">
        <v>549</v>
      </c>
      <c r="H9" s="272">
        <v>2477</v>
      </c>
      <c r="I9" s="274">
        <v>15260</v>
      </c>
      <c r="K9" s="276"/>
    </row>
    <row r="10" spans="1:11" s="275" customFormat="1" ht="17.25" customHeight="1">
      <c r="A10" s="270" t="s">
        <v>231</v>
      </c>
      <c r="B10" s="277">
        <f>SUM(C10:I10)+2</f>
        <v>27951</v>
      </c>
      <c r="C10" s="278">
        <v>1086</v>
      </c>
      <c r="D10" s="279">
        <v>44</v>
      </c>
      <c r="E10" s="278">
        <v>2182</v>
      </c>
      <c r="F10" s="278">
        <v>5860</v>
      </c>
      <c r="G10" s="278">
        <v>473</v>
      </c>
      <c r="H10" s="278">
        <v>2492</v>
      </c>
      <c r="I10" s="280">
        <v>15812</v>
      </c>
      <c r="K10" s="276"/>
    </row>
    <row r="11" spans="1:11" s="251" customFormat="1" ht="9.75" customHeight="1" thickBot="1">
      <c r="A11" s="250"/>
      <c r="B11" s="281"/>
      <c r="C11" s="282"/>
      <c r="D11" s="250"/>
      <c r="E11" s="250"/>
      <c r="F11" s="282"/>
      <c r="G11" s="250"/>
      <c r="H11" s="282"/>
      <c r="I11" s="250"/>
      <c r="K11" s="252"/>
    </row>
    <row r="12" spans="1:11" s="251" customFormat="1" ht="9.75" customHeight="1">
      <c r="A12" s="252"/>
      <c r="B12" s="252"/>
      <c r="C12" s="252"/>
      <c r="D12" s="252"/>
      <c r="E12" s="252"/>
      <c r="F12" s="252"/>
      <c r="G12" s="252"/>
      <c r="H12" s="252"/>
      <c r="I12" s="252"/>
      <c r="K12" s="252"/>
    </row>
    <row r="13" spans="1:11">
      <c r="A13" s="400" t="s">
        <v>297</v>
      </c>
    </row>
    <row r="14" spans="1:11">
      <c r="A14" s="400" t="s">
        <v>298</v>
      </c>
    </row>
    <row r="15" spans="1:11" s="283" customFormat="1" ht="13.5">
      <c r="A15" s="400" t="s">
        <v>299</v>
      </c>
      <c r="G15" s="284"/>
      <c r="I15" s="284"/>
    </row>
    <row r="19" spans="2:2" ht="31.5" customHeight="1">
      <c r="B19" s="285" t="s">
        <v>581</v>
      </c>
    </row>
  </sheetData>
  <mergeCells count="1">
    <mergeCell ref="A1:I1"/>
  </mergeCells>
  <phoneticPr fontId="3"/>
  <pageMargins left="0.78740157480314965" right="0.39370078740157483" top="0.78740157480314965" bottom="0.59055118110236227" header="0.51181102362204722" footer="0.51181102362204722"/>
  <pageSetup paperSize="9" firstPageNumber="113" orientation="portrait" useFirstPageNumber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8"/>
  <sheetViews>
    <sheetView view="pageBreakPreview" zoomScale="90" zoomScaleNormal="90" zoomScaleSheetLayoutView="90" workbookViewId="0">
      <selection activeCell="H21" sqref="H21"/>
    </sheetView>
  </sheetViews>
  <sheetFormatPr defaultRowHeight="12"/>
  <cols>
    <col min="1" max="1" width="15" style="286" customWidth="1"/>
    <col min="2" max="5" width="14.25" style="286" customWidth="1"/>
    <col min="6" max="6" width="14.25" style="303" customWidth="1"/>
    <col min="7" max="16384" width="9" style="286"/>
  </cols>
  <sheetData>
    <row r="1" spans="1:6" ht="22.5" customHeight="1">
      <c r="A1" s="625" t="s">
        <v>300</v>
      </c>
      <c r="B1" s="625"/>
      <c r="C1" s="625"/>
      <c r="D1" s="625"/>
      <c r="E1" s="625"/>
      <c r="F1" s="625"/>
    </row>
    <row r="2" spans="1:6" ht="18" customHeight="1" thickBot="1">
      <c r="A2" s="626" t="s">
        <v>301</v>
      </c>
      <c r="B2" s="626"/>
      <c r="C2" s="626"/>
      <c r="D2" s="626"/>
      <c r="E2" s="626"/>
      <c r="F2" s="626"/>
    </row>
    <row r="3" spans="1:6" ht="21" customHeight="1">
      <c r="A3" s="287" t="s">
        <v>287</v>
      </c>
      <c r="B3" s="288">
        <v>29</v>
      </c>
      <c r="C3" s="288">
        <v>30</v>
      </c>
      <c r="D3" s="288" t="s">
        <v>85</v>
      </c>
      <c r="E3" s="288" t="s">
        <v>154</v>
      </c>
      <c r="F3" s="289" t="s">
        <v>100</v>
      </c>
    </row>
    <row r="4" spans="1:6" s="293" customFormat="1" ht="21" customHeight="1">
      <c r="A4" s="290" t="s">
        <v>302</v>
      </c>
      <c r="B4" s="291">
        <v>220024982</v>
      </c>
      <c r="C4" s="291">
        <v>207896469</v>
      </c>
      <c r="D4" s="291">
        <v>198645935</v>
      </c>
      <c r="E4" s="291">
        <v>186482058</v>
      </c>
      <c r="F4" s="292">
        <v>184960870</v>
      </c>
    </row>
    <row r="5" spans="1:6" ht="21" customHeight="1">
      <c r="A5" s="294" t="s">
        <v>303</v>
      </c>
      <c r="B5" s="295">
        <v>104167</v>
      </c>
      <c r="C5" s="296">
        <v>103772</v>
      </c>
      <c r="D5" s="297">
        <v>103476</v>
      </c>
      <c r="E5" s="297">
        <v>103184</v>
      </c>
      <c r="F5" s="298">
        <v>102660</v>
      </c>
    </row>
    <row r="6" spans="1:6" ht="24" customHeight="1" thickBot="1">
      <c r="A6" s="299" t="s">
        <v>304</v>
      </c>
      <c r="B6" s="300">
        <v>2112</v>
      </c>
      <c r="C6" s="301">
        <v>2003</v>
      </c>
      <c r="D6" s="301">
        <v>1919</v>
      </c>
      <c r="E6" s="301">
        <v>1807</v>
      </c>
      <c r="F6" s="302">
        <f>ROUND(F4/F5,0)</f>
        <v>1802</v>
      </c>
    </row>
    <row r="7" spans="1:6" ht="9" customHeight="1"/>
    <row r="8" spans="1:6">
      <c r="A8" s="286" t="s">
        <v>196</v>
      </c>
    </row>
  </sheetData>
  <mergeCells count="2">
    <mergeCell ref="A1:F1"/>
    <mergeCell ref="A2:F2"/>
  </mergeCells>
  <phoneticPr fontId="3"/>
  <pageMargins left="0.78740157480314965" right="0.39370078740157483" top="0.78740157480314965" bottom="0.59055118110236227" header="0.51181102362204722" footer="0.51181102362204722"/>
  <pageSetup paperSize="9" firstPageNumber="113" orientation="portrait" useFirstPageNumber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5287"/>
  </sheetPr>
  <dimension ref="A1:K26"/>
  <sheetViews>
    <sheetView view="pageBreakPreview" zoomScaleNormal="90" zoomScaleSheetLayoutView="100" workbookViewId="0">
      <selection activeCell="I37" sqref="I37"/>
    </sheetView>
  </sheetViews>
  <sheetFormatPr defaultRowHeight="12"/>
  <cols>
    <col min="1" max="1" width="3.375" style="2" customWidth="1"/>
    <col min="2" max="2" width="8.75" style="2" customWidth="1"/>
    <col min="3" max="3" width="6.625" style="2" customWidth="1"/>
    <col min="4" max="4" width="9.25" style="2" customWidth="1"/>
    <col min="5" max="5" width="11.375" style="2" customWidth="1"/>
    <col min="6" max="6" width="8.75" style="2" customWidth="1"/>
    <col min="7" max="7" width="11.125" style="2" customWidth="1"/>
    <col min="8" max="8" width="4.625" style="2" customWidth="1"/>
    <col min="9" max="9" width="7.375" style="2" customWidth="1"/>
    <col min="10" max="10" width="7.625" style="2" customWidth="1"/>
    <col min="11" max="11" width="7.375" style="2" customWidth="1"/>
    <col min="12" max="16384" width="9" style="2"/>
  </cols>
  <sheetData>
    <row r="1" spans="1:11" ht="22.5" customHeight="1">
      <c r="A1" s="536" t="s">
        <v>305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</row>
    <row r="2" spans="1:11" ht="7.5" customHeight="1">
      <c r="B2" s="3"/>
    </row>
    <row r="3" spans="1:11" ht="18" customHeight="1">
      <c r="A3" s="537" t="s">
        <v>306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</row>
    <row r="4" spans="1:11" ht="7.5" customHeight="1" thickBot="1">
      <c r="B4" s="3"/>
    </row>
    <row r="5" spans="1:11" ht="16.5" customHeight="1">
      <c r="A5" s="628" t="s">
        <v>307</v>
      </c>
      <c r="B5" s="629"/>
      <c r="C5" s="575" t="s">
        <v>308</v>
      </c>
      <c r="D5" s="628"/>
      <c r="E5" s="629"/>
      <c r="F5" s="575" t="s">
        <v>309</v>
      </c>
      <c r="G5" s="629"/>
      <c r="H5" s="575" t="s">
        <v>310</v>
      </c>
      <c r="I5" s="628"/>
      <c r="J5" s="629"/>
      <c r="K5" s="306" t="s">
        <v>311</v>
      </c>
    </row>
    <row r="6" spans="1:11" ht="16.5" customHeight="1">
      <c r="A6" s="630"/>
      <c r="B6" s="631"/>
      <c r="C6" s="535"/>
      <c r="D6" s="632"/>
      <c r="E6" s="633"/>
      <c r="F6" s="535"/>
      <c r="G6" s="633"/>
      <c r="H6" s="535"/>
      <c r="I6" s="632"/>
      <c r="J6" s="633"/>
      <c r="K6" s="307" t="s">
        <v>312</v>
      </c>
    </row>
    <row r="7" spans="1:11" ht="16.5" customHeight="1">
      <c r="A7" s="630"/>
      <c r="B7" s="631"/>
      <c r="C7" s="634" t="s">
        <v>313</v>
      </c>
      <c r="D7" s="634" t="s">
        <v>314</v>
      </c>
      <c r="E7" s="634" t="s">
        <v>315</v>
      </c>
      <c r="F7" s="634" t="s">
        <v>314</v>
      </c>
      <c r="G7" s="634" t="s">
        <v>315</v>
      </c>
      <c r="H7" s="634" t="s">
        <v>316</v>
      </c>
      <c r="I7" s="634" t="s">
        <v>314</v>
      </c>
      <c r="J7" s="636" t="s">
        <v>317</v>
      </c>
      <c r="K7" s="308" t="s">
        <v>318</v>
      </c>
    </row>
    <row r="8" spans="1:11" ht="16.5" customHeight="1">
      <c r="A8" s="632"/>
      <c r="B8" s="633"/>
      <c r="C8" s="635"/>
      <c r="D8" s="635"/>
      <c r="E8" s="635"/>
      <c r="F8" s="635"/>
      <c r="G8" s="635"/>
      <c r="H8" s="635"/>
      <c r="I8" s="635"/>
      <c r="J8" s="637"/>
      <c r="K8" s="307" t="s">
        <v>319</v>
      </c>
    </row>
    <row r="9" spans="1:11" ht="16.5" customHeight="1">
      <c r="A9" s="309"/>
      <c r="B9" s="118"/>
      <c r="C9" s="310" t="s">
        <v>2</v>
      </c>
      <c r="D9" s="310" t="s">
        <v>320</v>
      </c>
      <c r="E9" s="310" t="s">
        <v>321</v>
      </c>
      <c r="F9" s="310" t="s">
        <v>320</v>
      </c>
      <c r="G9" s="310" t="s">
        <v>321</v>
      </c>
      <c r="H9" s="310" t="s">
        <v>2</v>
      </c>
      <c r="I9" s="310" t="s">
        <v>320</v>
      </c>
      <c r="J9" s="310" t="s">
        <v>321</v>
      </c>
      <c r="K9" s="310"/>
    </row>
    <row r="10" spans="1:11" ht="16.5" customHeight="1">
      <c r="A10" s="638" t="s">
        <v>41</v>
      </c>
      <c r="B10" s="639"/>
      <c r="C10" s="311">
        <v>1254</v>
      </c>
      <c r="D10" s="312">
        <v>202499</v>
      </c>
      <c r="E10" s="312">
        <v>1964056</v>
      </c>
      <c r="F10" s="312">
        <v>197322</v>
      </c>
      <c r="G10" s="312">
        <v>1894912.17</v>
      </c>
      <c r="H10" s="312">
        <v>175</v>
      </c>
      <c r="I10" s="312">
        <v>12514.27</v>
      </c>
      <c r="J10" s="312">
        <v>254526.16</v>
      </c>
      <c r="K10" s="312">
        <v>12</v>
      </c>
    </row>
    <row r="11" spans="1:11" ht="16.5" customHeight="1">
      <c r="A11" s="627" t="s">
        <v>186</v>
      </c>
      <c r="B11" s="627"/>
      <c r="C11" s="311">
        <v>1262</v>
      </c>
      <c r="D11" s="312">
        <v>203012</v>
      </c>
      <c r="E11" s="312">
        <v>1973652</v>
      </c>
      <c r="F11" s="312">
        <v>198425</v>
      </c>
      <c r="G11" s="312">
        <v>1905573</v>
      </c>
      <c r="H11" s="312">
        <v>175</v>
      </c>
      <c r="I11" s="312">
        <v>12514</v>
      </c>
      <c r="J11" s="312">
        <v>254526</v>
      </c>
      <c r="K11" s="312">
        <v>12</v>
      </c>
    </row>
    <row r="12" spans="1:11" ht="16.5" customHeight="1">
      <c r="A12" s="630" t="s">
        <v>43</v>
      </c>
      <c r="B12" s="630"/>
      <c r="C12" s="311">
        <v>1266</v>
      </c>
      <c r="D12" s="312">
        <v>203392</v>
      </c>
      <c r="E12" s="312">
        <v>1979388</v>
      </c>
      <c r="F12" s="312">
        <v>51857</v>
      </c>
      <c r="G12" s="312">
        <v>1911002</v>
      </c>
      <c r="H12" s="312">
        <v>175</v>
      </c>
      <c r="I12" s="312">
        <v>12514</v>
      </c>
      <c r="J12" s="312">
        <v>254526</v>
      </c>
      <c r="K12" s="312">
        <v>12</v>
      </c>
    </row>
    <row r="13" spans="1:11" ht="16.5" customHeight="1">
      <c r="A13" s="630" t="s">
        <v>44</v>
      </c>
      <c r="B13" s="630"/>
      <c r="C13" s="311">
        <v>1275</v>
      </c>
      <c r="D13" s="312">
        <v>203710</v>
      </c>
      <c r="E13" s="312">
        <v>1981796</v>
      </c>
      <c r="F13" s="312">
        <v>199123</v>
      </c>
      <c r="G13" s="312">
        <v>1913460</v>
      </c>
      <c r="H13" s="312">
        <v>176</v>
      </c>
      <c r="I13" s="312">
        <v>12516</v>
      </c>
      <c r="J13" s="312">
        <v>254538.9</v>
      </c>
      <c r="K13" s="312">
        <v>12</v>
      </c>
    </row>
    <row r="14" spans="1:11" s="57" customFormat="1" ht="16.5" customHeight="1">
      <c r="A14" s="642" t="s">
        <v>322</v>
      </c>
      <c r="B14" s="642"/>
      <c r="C14" s="313">
        <f>SUM(C16+C17+C20+C23)</f>
        <v>1281</v>
      </c>
      <c r="D14" s="314">
        <f>SUM(D16+D17+D20+D23)</f>
        <v>203974</v>
      </c>
      <c r="E14" s="314">
        <f t="shared" ref="E14:J14" si="0">SUM(E16+E17+E20+E23)</f>
        <v>1983911</v>
      </c>
      <c r="F14" s="314">
        <f t="shared" si="0"/>
        <v>199387</v>
      </c>
      <c r="G14" s="314">
        <f>SUM(G16+G17+G20+G23)</f>
        <v>1915665</v>
      </c>
      <c r="H14" s="314">
        <f>SUM(H16+H17+H20+H23)</f>
        <v>176</v>
      </c>
      <c r="I14" s="314">
        <f t="shared" si="0"/>
        <v>12516</v>
      </c>
      <c r="J14" s="314">
        <f t="shared" si="0"/>
        <v>254538.9</v>
      </c>
      <c r="K14" s="314">
        <f>SUM(K16+K20+K23)</f>
        <v>12</v>
      </c>
    </row>
    <row r="15" spans="1:11" ht="16.5" customHeight="1">
      <c r="A15" s="309"/>
      <c r="B15" s="118"/>
      <c r="C15" s="315"/>
      <c r="D15" s="315"/>
      <c r="E15" s="315"/>
      <c r="F15" s="315"/>
      <c r="G15" s="315"/>
      <c r="H15" s="315"/>
      <c r="I15" s="315"/>
      <c r="J15" s="315"/>
      <c r="K15" s="315"/>
    </row>
    <row r="16" spans="1:11" ht="16.5" customHeight="1">
      <c r="A16" s="643" t="s">
        <v>323</v>
      </c>
      <c r="B16" s="641"/>
      <c r="C16" s="316">
        <v>2</v>
      </c>
      <c r="D16" s="317">
        <v>8211</v>
      </c>
      <c r="E16" s="317">
        <v>212527</v>
      </c>
      <c r="F16" s="317">
        <v>8211</v>
      </c>
      <c r="G16" s="317">
        <v>212527</v>
      </c>
      <c r="H16" s="317">
        <v>16</v>
      </c>
      <c r="I16" s="317">
        <v>1894</v>
      </c>
      <c r="J16" s="317">
        <v>18600</v>
      </c>
      <c r="K16" s="318">
        <v>3</v>
      </c>
    </row>
    <row r="17" spans="1:11" ht="16.5" customHeight="1">
      <c r="A17" s="643" t="s">
        <v>324</v>
      </c>
      <c r="B17" s="641"/>
      <c r="C17" s="319">
        <f>+C18+C19</f>
        <v>2</v>
      </c>
      <c r="D17" s="320">
        <f t="shared" ref="D17:K17" si="1">+D18+D19</f>
        <v>7694</v>
      </c>
      <c r="E17" s="320">
        <f t="shared" si="1"/>
        <v>209090</v>
      </c>
      <c r="F17" s="320">
        <f t="shared" si="1"/>
        <v>7694</v>
      </c>
      <c r="G17" s="320">
        <f t="shared" si="1"/>
        <v>209090</v>
      </c>
      <c r="H17" s="320">
        <f t="shared" si="1"/>
        <v>14</v>
      </c>
      <c r="I17" s="320">
        <f t="shared" si="1"/>
        <v>7694</v>
      </c>
      <c r="J17" s="320">
        <f t="shared" si="1"/>
        <v>209090</v>
      </c>
      <c r="K17" s="320">
        <f t="shared" si="1"/>
        <v>0</v>
      </c>
    </row>
    <row r="18" spans="1:11" ht="16.5" customHeight="1">
      <c r="A18" s="321"/>
      <c r="B18" s="322" t="s">
        <v>325</v>
      </c>
      <c r="C18" s="323">
        <v>1</v>
      </c>
      <c r="D18" s="324">
        <v>4226</v>
      </c>
      <c r="E18" s="324">
        <v>122560</v>
      </c>
      <c r="F18" s="324">
        <v>4226</v>
      </c>
      <c r="G18" s="324">
        <v>122560</v>
      </c>
      <c r="H18" s="324">
        <v>5</v>
      </c>
      <c r="I18" s="324">
        <v>4226</v>
      </c>
      <c r="J18" s="324">
        <v>122560</v>
      </c>
      <c r="K18" s="325">
        <v>0</v>
      </c>
    </row>
    <row r="19" spans="1:11" ht="16.5" customHeight="1">
      <c r="A19" s="321"/>
      <c r="B19" s="322" t="s">
        <v>326</v>
      </c>
      <c r="C19" s="326">
        <v>1</v>
      </c>
      <c r="D19" s="327">
        <v>3468</v>
      </c>
      <c r="E19" s="327">
        <v>86530</v>
      </c>
      <c r="F19" s="328">
        <v>3468</v>
      </c>
      <c r="G19" s="328">
        <v>86530</v>
      </c>
      <c r="H19" s="317">
        <v>9</v>
      </c>
      <c r="I19" s="317">
        <v>3468</v>
      </c>
      <c r="J19" s="317">
        <v>86530</v>
      </c>
      <c r="K19" s="329">
        <v>0</v>
      </c>
    </row>
    <row r="20" spans="1:11" ht="16.5" customHeight="1">
      <c r="A20" s="643" t="s">
        <v>327</v>
      </c>
      <c r="B20" s="641"/>
      <c r="C20" s="330">
        <f>+C21+C22</f>
        <v>7</v>
      </c>
      <c r="D20" s="331">
        <f t="shared" ref="D20:K20" si="2">+D21+D22</f>
        <v>19622</v>
      </c>
      <c r="E20" s="331">
        <f t="shared" si="2"/>
        <v>400613</v>
      </c>
      <c r="F20" s="331">
        <f t="shared" si="2"/>
        <v>19622</v>
      </c>
      <c r="G20" s="331">
        <f t="shared" si="2"/>
        <v>400613</v>
      </c>
      <c r="H20" s="331">
        <f t="shared" si="2"/>
        <v>43</v>
      </c>
      <c r="I20" s="331">
        <f t="shared" si="2"/>
        <v>2308</v>
      </c>
      <c r="J20" s="331">
        <f t="shared" si="2"/>
        <v>22347.9</v>
      </c>
      <c r="K20" s="331">
        <f t="shared" si="2"/>
        <v>6</v>
      </c>
    </row>
    <row r="21" spans="1:11" ht="16.5" customHeight="1">
      <c r="A21" s="309"/>
      <c r="B21" s="332" t="s">
        <v>328</v>
      </c>
      <c r="C21" s="333">
        <v>3</v>
      </c>
      <c r="D21" s="334">
        <v>11189</v>
      </c>
      <c r="E21" s="334">
        <v>319039</v>
      </c>
      <c r="F21" s="334">
        <v>11189</v>
      </c>
      <c r="G21" s="334">
        <v>319039</v>
      </c>
      <c r="H21" s="334">
        <v>25</v>
      </c>
      <c r="I21" s="334">
        <v>2178</v>
      </c>
      <c r="J21" s="334">
        <v>21515.5</v>
      </c>
      <c r="K21" s="335">
        <v>5</v>
      </c>
    </row>
    <row r="22" spans="1:11" ht="16.5" customHeight="1">
      <c r="A22" s="309"/>
      <c r="B22" s="332" t="s">
        <v>329</v>
      </c>
      <c r="C22" s="316">
        <v>4</v>
      </c>
      <c r="D22" s="317">
        <v>8433</v>
      </c>
      <c r="E22" s="317">
        <v>81574</v>
      </c>
      <c r="F22" s="317">
        <v>8433</v>
      </c>
      <c r="G22" s="317">
        <v>81574</v>
      </c>
      <c r="H22" s="317">
        <v>18</v>
      </c>
      <c r="I22" s="317">
        <v>130</v>
      </c>
      <c r="J22" s="317">
        <v>832.4</v>
      </c>
      <c r="K22" s="318">
        <v>1</v>
      </c>
    </row>
    <row r="23" spans="1:11" ht="16.5" customHeight="1" thickBot="1">
      <c r="A23" s="640" t="s">
        <v>330</v>
      </c>
      <c r="B23" s="641"/>
      <c r="C23" s="336">
        <v>1270</v>
      </c>
      <c r="D23" s="337">
        <v>168447</v>
      </c>
      <c r="E23" s="337">
        <v>1161681</v>
      </c>
      <c r="F23" s="337">
        <v>163860</v>
      </c>
      <c r="G23" s="337">
        <v>1093435</v>
      </c>
      <c r="H23" s="337">
        <v>103</v>
      </c>
      <c r="I23" s="337">
        <v>620</v>
      </c>
      <c r="J23" s="337">
        <v>4501</v>
      </c>
      <c r="K23" s="338">
        <v>3</v>
      </c>
    </row>
    <row r="24" spans="1:11" ht="7.5" customHeight="1"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>
      <c r="B25" s="2" t="s">
        <v>331</v>
      </c>
    </row>
    <row r="26" spans="1:11">
      <c r="B26" s="2" t="s">
        <v>332</v>
      </c>
    </row>
  </sheetData>
  <mergeCells count="23">
    <mergeCell ref="A23:B23"/>
    <mergeCell ref="A12:B12"/>
    <mergeCell ref="A13:B13"/>
    <mergeCell ref="A14:B14"/>
    <mergeCell ref="A16:B16"/>
    <mergeCell ref="A17:B17"/>
    <mergeCell ref="A20:B20"/>
    <mergeCell ref="A11:B11"/>
    <mergeCell ref="A1:K1"/>
    <mergeCell ref="A3:K3"/>
    <mergeCell ref="A5:B8"/>
    <mergeCell ref="C5:E6"/>
    <mergeCell ref="F5:G6"/>
    <mergeCell ref="H5:J6"/>
    <mergeCell ref="C7:C8"/>
    <mergeCell ref="D7:D8"/>
    <mergeCell ref="E7:E8"/>
    <mergeCell ref="F7:F8"/>
    <mergeCell ref="G7:G8"/>
    <mergeCell ref="H7:H8"/>
    <mergeCell ref="I7:I8"/>
    <mergeCell ref="J7:J8"/>
    <mergeCell ref="A10:B10"/>
  </mergeCells>
  <phoneticPr fontId="3"/>
  <pageMargins left="0.78740157480314965" right="0.39370078740157483" top="0.98425196850393704" bottom="0.59055118110236227" header="0.51181102362204722" footer="0.51181102362204722"/>
  <pageSetup paperSize="9" firstPageNumber="119" orientation="portrait" useFirstPageNumber="1" horizontalDpi="400" verticalDpi="400" r:id="rId1"/>
  <headerFooter differentOddEven="1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5287"/>
  </sheetPr>
  <dimension ref="A1:F12"/>
  <sheetViews>
    <sheetView view="pageBreakPreview" zoomScale="90" zoomScaleNormal="90" zoomScaleSheetLayoutView="90" workbookViewId="0">
      <selection activeCell="A14" sqref="A14"/>
    </sheetView>
  </sheetViews>
  <sheetFormatPr defaultColWidth="9" defaultRowHeight="12"/>
  <cols>
    <col min="1" max="1" width="29.75" style="339" customWidth="1"/>
    <col min="2" max="5" width="10.875" style="339" customWidth="1"/>
    <col min="6" max="6" width="10.875" style="347" customWidth="1"/>
    <col min="7" max="16384" width="9" style="339"/>
  </cols>
  <sheetData>
    <row r="1" spans="1:6" ht="22.5" customHeight="1">
      <c r="A1" s="536" t="s">
        <v>333</v>
      </c>
      <c r="B1" s="536"/>
      <c r="C1" s="536"/>
      <c r="D1" s="536"/>
      <c r="E1" s="536"/>
      <c r="F1" s="536"/>
    </row>
    <row r="2" spans="1:6" ht="7.5" customHeight="1" thickBot="1">
      <c r="A2" s="3"/>
      <c r="B2" s="3"/>
      <c r="C2" s="3"/>
      <c r="D2" s="3"/>
      <c r="E2" s="3"/>
      <c r="F2" s="112"/>
    </row>
    <row r="3" spans="1:6" ht="20.25" customHeight="1">
      <c r="A3" s="304" t="s">
        <v>334</v>
      </c>
      <c r="B3" s="340">
        <v>29</v>
      </c>
      <c r="C3" s="340">
        <v>30</v>
      </c>
      <c r="D3" s="340" t="s">
        <v>85</v>
      </c>
      <c r="E3" s="194" t="s">
        <v>154</v>
      </c>
      <c r="F3" s="196" t="s">
        <v>100</v>
      </c>
    </row>
    <row r="4" spans="1:6" ht="12.75" customHeight="1">
      <c r="A4" s="341"/>
      <c r="B4" s="30"/>
      <c r="C4" s="30"/>
      <c r="D4" s="30"/>
      <c r="E4" s="3"/>
      <c r="F4" s="112"/>
    </row>
    <row r="5" spans="1:6" ht="18.75" customHeight="1">
      <c r="A5" s="11" t="s">
        <v>335</v>
      </c>
      <c r="B5" s="75">
        <v>12</v>
      </c>
      <c r="C5" s="75">
        <v>9</v>
      </c>
      <c r="D5" s="75">
        <v>13</v>
      </c>
      <c r="E5" s="75">
        <v>13</v>
      </c>
      <c r="F5" s="342">
        <v>9</v>
      </c>
    </row>
    <row r="6" spans="1:6" ht="12.75" customHeight="1">
      <c r="A6" s="11"/>
      <c r="B6" s="75"/>
      <c r="C6" s="75"/>
      <c r="D6" s="75"/>
      <c r="E6" s="75"/>
      <c r="F6" s="342"/>
    </row>
    <row r="7" spans="1:6" ht="18.75" customHeight="1">
      <c r="A7" s="11" t="s">
        <v>336</v>
      </c>
      <c r="B7" s="75">
        <v>2</v>
      </c>
      <c r="C7" s="75">
        <v>4</v>
      </c>
      <c r="D7" s="75">
        <v>6</v>
      </c>
      <c r="E7" s="75">
        <v>4</v>
      </c>
      <c r="F7" s="342">
        <v>3</v>
      </c>
    </row>
    <row r="8" spans="1:6" ht="12.75" customHeight="1">
      <c r="A8" s="11"/>
      <c r="B8" s="75"/>
      <c r="C8" s="75"/>
      <c r="D8" s="75"/>
      <c r="E8" s="75"/>
      <c r="F8" s="342"/>
    </row>
    <row r="9" spans="1:6" ht="26.25" customHeight="1">
      <c r="A9" s="11" t="s">
        <v>337</v>
      </c>
      <c r="B9" s="343">
        <v>63</v>
      </c>
      <c r="C9" s="343">
        <v>49</v>
      </c>
      <c r="D9" s="343">
        <v>80</v>
      </c>
      <c r="E9" s="343">
        <v>62</v>
      </c>
      <c r="F9" s="344">
        <v>75</v>
      </c>
    </row>
    <row r="10" spans="1:6" ht="12.75" customHeight="1" thickBot="1">
      <c r="A10" s="345"/>
      <c r="B10" s="68"/>
      <c r="C10" s="39"/>
      <c r="D10" s="39"/>
      <c r="E10" s="39"/>
      <c r="F10" s="346"/>
    </row>
    <row r="11" spans="1:6" ht="3.75" customHeight="1">
      <c r="A11" s="2"/>
      <c r="B11" s="2"/>
      <c r="C11" s="2"/>
      <c r="D11" s="2"/>
      <c r="E11" s="2"/>
      <c r="F11" s="57"/>
    </row>
    <row r="12" spans="1:6">
      <c r="A12" s="339" t="s">
        <v>338</v>
      </c>
      <c r="F12" s="57"/>
    </row>
  </sheetData>
  <mergeCells count="1">
    <mergeCell ref="A1:F1"/>
  </mergeCells>
  <phoneticPr fontId="3"/>
  <pageMargins left="0.78740157480314965" right="0.39370078740157483" top="0.78740157480314965" bottom="0.59055118110236227" header="0.51181102362204722" footer="0.51181102362204722"/>
  <pageSetup paperSize="9" firstPageNumber="119" orientation="portrait" useFirstPageNumber="1" horizontalDpi="400" verticalDpi="300" r:id="rId1"/>
  <headerFooter differentOddEven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</sheetPr>
  <dimension ref="B1:H17"/>
  <sheetViews>
    <sheetView view="pageBreakPreview" zoomScaleNormal="100" zoomScaleSheetLayoutView="100" workbookViewId="0">
      <selection activeCell="G31" sqref="G31"/>
    </sheetView>
  </sheetViews>
  <sheetFormatPr defaultRowHeight="12"/>
  <cols>
    <col min="1" max="1" width="4.5" style="2" customWidth="1"/>
    <col min="2" max="2" width="9.5" style="2" customWidth="1"/>
    <col min="3" max="3" width="21.25" style="2" customWidth="1"/>
    <col min="4" max="4" width="10.625" style="2" customWidth="1"/>
    <col min="5" max="5" width="21.25" style="2" customWidth="1"/>
    <col min="6" max="6" width="10.625" style="2" customWidth="1"/>
    <col min="7" max="7" width="9.125" style="2" customWidth="1"/>
    <col min="8" max="16384" width="9" style="2"/>
  </cols>
  <sheetData>
    <row r="1" spans="2:8" ht="25.15" customHeight="1">
      <c r="B1" s="553" t="s">
        <v>35</v>
      </c>
      <c r="C1" s="553"/>
      <c r="D1" s="553"/>
      <c r="E1" s="553"/>
      <c r="F1" s="553"/>
    </row>
    <row r="2" spans="2:8" ht="21.75" customHeight="1">
      <c r="B2" s="536" t="s">
        <v>36</v>
      </c>
      <c r="C2" s="536"/>
      <c r="D2" s="536"/>
      <c r="E2" s="536"/>
      <c r="F2" s="536"/>
      <c r="G2" s="1"/>
    </row>
    <row r="3" spans="2:8" ht="11.25" customHeight="1" thickBot="1">
      <c r="B3" s="3"/>
      <c r="C3" s="42"/>
      <c r="D3" s="3"/>
      <c r="E3" s="10"/>
    </row>
    <row r="4" spans="2:8" ht="15.75" customHeight="1">
      <c r="B4" s="538" t="s">
        <v>37</v>
      </c>
      <c r="C4" s="542" t="s">
        <v>38</v>
      </c>
      <c r="D4" s="543"/>
      <c r="E4" s="543"/>
      <c r="F4" s="543"/>
    </row>
    <row r="5" spans="2:8" ht="28.5" customHeight="1">
      <c r="B5" s="539"/>
      <c r="C5" s="43" t="s">
        <v>39</v>
      </c>
      <c r="D5" s="44"/>
      <c r="E5" s="45" t="s">
        <v>40</v>
      </c>
      <c r="F5" s="46"/>
    </row>
    <row r="6" spans="2:8" ht="7.5" customHeight="1">
      <c r="B6" s="8"/>
      <c r="C6" s="3"/>
      <c r="D6" s="47"/>
      <c r="E6" s="3"/>
      <c r="F6" s="3"/>
    </row>
    <row r="7" spans="2:8" ht="17.25" customHeight="1">
      <c r="B7" s="48">
        <v>29</v>
      </c>
      <c r="C7" s="49">
        <v>1633610</v>
      </c>
      <c r="D7" s="50"/>
      <c r="E7" s="13">
        <v>3092136</v>
      </c>
      <c r="F7" s="13"/>
    </row>
    <row r="8" spans="2:8" ht="17.25" customHeight="1">
      <c r="B8" s="51" t="s">
        <v>41</v>
      </c>
      <c r="C8" s="49">
        <v>1629006</v>
      </c>
      <c r="D8" s="50"/>
      <c r="E8" s="13">
        <v>3222476</v>
      </c>
      <c r="F8" s="13"/>
    </row>
    <row r="9" spans="2:8" ht="17.25" customHeight="1">
      <c r="B9" s="17" t="s">
        <v>42</v>
      </c>
      <c r="C9" s="49">
        <v>1803112</v>
      </c>
      <c r="D9" s="50"/>
      <c r="E9" s="13">
        <v>3251728</v>
      </c>
      <c r="F9" s="13"/>
    </row>
    <row r="10" spans="2:8" ht="17.25" customHeight="1">
      <c r="B10" s="17" t="s">
        <v>43</v>
      </c>
      <c r="C10" s="52">
        <v>1632964</v>
      </c>
      <c r="D10" s="50"/>
      <c r="E10" s="13">
        <v>2852284</v>
      </c>
      <c r="F10" s="13"/>
      <c r="H10" s="3"/>
    </row>
    <row r="11" spans="2:8" s="57" customFormat="1" ht="17.25" customHeight="1">
      <c r="B11" s="53" t="s">
        <v>44</v>
      </c>
      <c r="C11" s="54">
        <v>1618719</v>
      </c>
      <c r="D11" s="55"/>
      <c r="E11" s="56">
        <v>2968032</v>
      </c>
      <c r="F11" s="56"/>
    </row>
    <row r="12" spans="2:8" ht="7.5" customHeight="1" thickBot="1">
      <c r="B12" s="58"/>
      <c r="C12" s="39"/>
      <c r="D12" s="58"/>
      <c r="E12" s="39"/>
      <c r="F12" s="39"/>
    </row>
    <row r="13" spans="2:8" ht="3.75" customHeight="1">
      <c r="B13" s="3"/>
      <c r="C13" s="59"/>
      <c r="E13" s="3"/>
      <c r="F13" s="3"/>
    </row>
    <row r="14" spans="2:8" ht="12" customHeight="1">
      <c r="B14" s="2" t="s">
        <v>45</v>
      </c>
    </row>
    <row r="15" spans="2:8" ht="12.75" customHeight="1">
      <c r="D15" s="60"/>
    </row>
    <row r="16" spans="2:8" ht="12" customHeight="1"/>
    <row r="17" ht="12" customHeight="1"/>
  </sheetData>
  <mergeCells count="4">
    <mergeCell ref="B1:F1"/>
    <mergeCell ref="B2:F2"/>
    <mergeCell ref="B4:B5"/>
    <mergeCell ref="C4:F4"/>
  </mergeCells>
  <phoneticPr fontId="3"/>
  <pageMargins left="0.78740157480314965" right="0.39370078740157483" top="0.78740157480314965" bottom="0.59055118110236227" header="0.51181102362204722" footer="0.51181102362204722"/>
  <pageSetup paperSize="9" firstPageNumber="99" orientation="portrait" useFirstPageNumber="1" horizontalDpi="400" verticalDpi="400" r:id="rId1"/>
  <headerFooter differentOddEven="1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5287"/>
  </sheetPr>
  <dimension ref="C1:J17"/>
  <sheetViews>
    <sheetView view="pageBreakPreview" zoomScale="90" zoomScaleNormal="120" zoomScaleSheetLayoutView="90" workbookViewId="0">
      <selection activeCell="D20" sqref="D20"/>
    </sheetView>
  </sheetViews>
  <sheetFormatPr defaultRowHeight="12"/>
  <cols>
    <col min="1" max="1" width="7.5" style="2" customWidth="1"/>
    <col min="2" max="2" width="5.625" style="2" customWidth="1"/>
    <col min="3" max="3" width="5.5" style="2" customWidth="1"/>
    <col min="4" max="4" width="11.625" style="2" customWidth="1"/>
    <col min="5" max="9" width="7.75" style="2" customWidth="1"/>
    <col min="10" max="16" width="9" style="2"/>
    <col min="17" max="26" width="7.75" style="2" customWidth="1"/>
    <col min="27" max="16384" width="9" style="2"/>
  </cols>
  <sheetData>
    <row r="1" spans="3:10" ht="22.5" customHeight="1">
      <c r="D1" s="536" t="s">
        <v>339</v>
      </c>
      <c r="E1" s="536"/>
      <c r="F1" s="536"/>
      <c r="G1" s="536"/>
      <c r="H1" s="536"/>
      <c r="I1" s="536"/>
    </row>
    <row r="2" spans="3:10" ht="16.899999999999999" customHeight="1">
      <c r="D2" s="537" t="s">
        <v>340</v>
      </c>
      <c r="E2" s="537"/>
      <c r="F2" s="537"/>
      <c r="G2" s="537"/>
      <c r="H2" s="537"/>
      <c r="I2" s="537"/>
    </row>
    <row r="3" spans="3:10" ht="16.899999999999999" customHeight="1" thickBot="1">
      <c r="I3" s="2" t="s">
        <v>341</v>
      </c>
    </row>
    <row r="4" spans="3:10" ht="15" customHeight="1">
      <c r="D4" s="538" t="s">
        <v>342</v>
      </c>
      <c r="E4" s="556" t="s">
        <v>343</v>
      </c>
      <c r="F4" s="558"/>
      <c r="G4" s="558"/>
      <c r="H4" s="558"/>
      <c r="I4" s="558"/>
    </row>
    <row r="5" spans="3:10" ht="15" customHeight="1">
      <c r="D5" s="545"/>
      <c r="E5" s="571" t="s">
        <v>54</v>
      </c>
      <c r="F5" s="571" t="s">
        <v>344</v>
      </c>
      <c r="G5" s="571" t="s">
        <v>345</v>
      </c>
      <c r="H5" s="244" t="s">
        <v>346</v>
      </c>
      <c r="I5" s="348" t="s">
        <v>347</v>
      </c>
      <c r="J5" s="3"/>
    </row>
    <row r="6" spans="3:10" ht="15" customHeight="1">
      <c r="D6" s="539"/>
      <c r="E6" s="541"/>
      <c r="F6" s="541"/>
      <c r="G6" s="541"/>
      <c r="H6" s="5" t="s">
        <v>348</v>
      </c>
      <c r="I6" s="349" t="s">
        <v>349</v>
      </c>
      <c r="J6" s="3"/>
    </row>
    <row r="7" spans="3:10" ht="7.5" customHeight="1">
      <c r="D7" s="47"/>
      <c r="E7" s="3"/>
      <c r="F7" s="3"/>
      <c r="G7" s="3"/>
      <c r="H7" s="3"/>
      <c r="I7" s="3"/>
    </row>
    <row r="8" spans="3:10" ht="16.5" customHeight="1">
      <c r="D8" s="48">
        <v>30</v>
      </c>
      <c r="E8" s="13">
        <v>5426</v>
      </c>
      <c r="F8" s="13">
        <v>487</v>
      </c>
      <c r="G8" s="13">
        <v>4247</v>
      </c>
      <c r="H8" s="13">
        <v>188</v>
      </c>
      <c r="I8" s="13">
        <v>504</v>
      </c>
    </row>
    <row r="9" spans="3:10" ht="16.5" customHeight="1">
      <c r="D9" s="51" t="s">
        <v>186</v>
      </c>
      <c r="E9" s="13">
        <v>5196</v>
      </c>
      <c r="F9" s="13">
        <v>2979</v>
      </c>
      <c r="G9" s="13">
        <v>1525</v>
      </c>
      <c r="H9" s="13">
        <v>188</v>
      </c>
      <c r="I9" s="13">
        <v>504</v>
      </c>
    </row>
    <row r="10" spans="3:10" ht="16.5" customHeight="1">
      <c r="D10" s="17" t="s">
        <v>43</v>
      </c>
      <c r="E10" s="13">
        <v>5196</v>
      </c>
      <c r="F10" s="13">
        <v>2979</v>
      </c>
      <c r="G10" s="13">
        <v>1525</v>
      </c>
      <c r="H10" s="13">
        <v>188</v>
      </c>
      <c r="I10" s="13">
        <v>504</v>
      </c>
    </row>
    <row r="11" spans="3:10" ht="16.5" customHeight="1">
      <c r="D11" s="17" t="s">
        <v>44</v>
      </c>
      <c r="E11" s="13">
        <v>5196</v>
      </c>
      <c r="F11" s="13">
        <v>2979</v>
      </c>
      <c r="G11" s="13">
        <v>1525</v>
      </c>
      <c r="H11" s="13">
        <v>188</v>
      </c>
      <c r="I11" s="13">
        <v>504</v>
      </c>
    </row>
    <row r="12" spans="3:10" s="57" customFormat="1" ht="16.5" customHeight="1">
      <c r="D12" s="53" t="s">
        <v>187</v>
      </c>
      <c r="E12" s="56">
        <f>SUM(F12:I12)</f>
        <v>5546</v>
      </c>
      <c r="F12" s="56">
        <v>3329</v>
      </c>
      <c r="G12" s="56">
        <v>1525</v>
      </c>
      <c r="H12" s="56">
        <v>188</v>
      </c>
      <c r="I12" s="56">
        <v>504</v>
      </c>
    </row>
    <row r="13" spans="3:10" ht="7.5" customHeight="1" thickBot="1">
      <c r="D13" s="164"/>
      <c r="E13" s="165"/>
      <c r="F13" s="20"/>
      <c r="G13" s="20"/>
      <c r="H13" s="20"/>
      <c r="I13" s="20"/>
    </row>
    <row r="14" spans="3:10" ht="7.5" customHeight="1"/>
    <row r="15" spans="3:10">
      <c r="C15" s="2" t="s">
        <v>350</v>
      </c>
    </row>
    <row r="16" spans="3:10">
      <c r="C16" s="2" t="s">
        <v>351</v>
      </c>
    </row>
    <row r="17" spans="3:3">
      <c r="C17" s="2" t="s">
        <v>352</v>
      </c>
    </row>
  </sheetData>
  <mergeCells count="7">
    <mergeCell ref="D1:I1"/>
    <mergeCell ref="D2:I2"/>
    <mergeCell ref="D4:D6"/>
    <mergeCell ref="E4:I4"/>
    <mergeCell ref="E5:E6"/>
    <mergeCell ref="F5:F6"/>
    <mergeCell ref="G5:G6"/>
  </mergeCells>
  <phoneticPr fontId="3"/>
  <pageMargins left="0.78740157480314965" right="0.39370078740157483" top="1.1811023622047245" bottom="0.59055118110236227" header="0.51181102362204722" footer="0.51181102362204722"/>
  <pageSetup paperSize="9" firstPageNumber="119" orientation="portrait" useFirstPageNumber="1" r:id="rId1"/>
  <headerFooter differentOddEven="1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5287"/>
  </sheetPr>
  <dimension ref="A1:N23"/>
  <sheetViews>
    <sheetView view="pageBreakPreview" zoomScale="90" zoomScaleNormal="130" zoomScaleSheetLayoutView="90" workbookViewId="0">
      <selection activeCell="Q7" sqref="Q7"/>
    </sheetView>
  </sheetViews>
  <sheetFormatPr defaultRowHeight="13.5"/>
  <cols>
    <col min="1" max="1" width="13" style="350" customWidth="1"/>
    <col min="2" max="2" width="7.125" style="350" customWidth="1"/>
    <col min="3" max="3" width="7.375" style="350" customWidth="1"/>
    <col min="4" max="4" width="7.125" style="350" customWidth="1"/>
    <col min="5" max="5" width="7.375" style="350" customWidth="1"/>
    <col min="6" max="6" width="7.125" style="350" customWidth="1"/>
    <col min="7" max="7" width="7.375" style="350" customWidth="1"/>
    <col min="8" max="8" width="7.125" style="350" customWidth="1"/>
    <col min="9" max="10" width="7.375" style="350" customWidth="1"/>
    <col min="11" max="11" width="8.25" style="350" customWidth="1"/>
    <col min="12" max="16384" width="9" style="350"/>
  </cols>
  <sheetData>
    <row r="1" spans="1:14" ht="25.15" customHeight="1">
      <c r="A1" s="536" t="s">
        <v>353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</row>
    <row r="2" spans="1:14" ht="15.75" customHeight="1">
      <c r="A2" s="537" t="s">
        <v>354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4" ht="15.75" customHeight="1" thickBot="1">
      <c r="B3" s="2"/>
      <c r="C3" s="3"/>
      <c r="D3" s="2"/>
      <c r="E3" s="3"/>
      <c r="F3" s="3"/>
      <c r="G3" s="3"/>
      <c r="H3" s="3"/>
      <c r="I3" s="2"/>
      <c r="K3" s="10" t="s">
        <v>355</v>
      </c>
    </row>
    <row r="4" spans="1:14" ht="15.75" customHeight="1">
      <c r="A4" s="538" t="s">
        <v>356</v>
      </c>
      <c r="B4" s="644">
        <v>30</v>
      </c>
      <c r="C4" s="645"/>
      <c r="D4" s="644">
        <v>31</v>
      </c>
      <c r="E4" s="645"/>
      <c r="F4" s="644" t="s">
        <v>154</v>
      </c>
      <c r="G4" s="645"/>
      <c r="H4" s="644" t="s">
        <v>100</v>
      </c>
      <c r="I4" s="645"/>
      <c r="J4" s="646" t="s">
        <v>357</v>
      </c>
      <c r="K4" s="647"/>
    </row>
    <row r="5" spans="1:14" ht="15.75" customHeight="1">
      <c r="A5" s="539"/>
      <c r="B5" s="4" t="s">
        <v>358</v>
      </c>
      <c r="C5" s="352" t="s">
        <v>359</v>
      </c>
      <c r="D5" s="4" t="s">
        <v>358</v>
      </c>
      <c r="E5" s="352" t="s">
        <v>359</v>
      </c>
      <c r="F5" s="4" t="s">
        <v>358</v>
      </c>
      <c r="G5" s="352" t="s">
        <v>359</v>
      </c>
      <c r="H5" s="244" t="s">
        <v>360</v>
      </c>
      <c r="I5" s="31" t="s">
        <v>361</v>
      </c>
      <c r="J5" s="353" t="s">
        <v>360</v>
      </c>
      <c r="K5" s="148" t="s">
        <v>361</v>
      </c>
    </row>
    <row r="6" spans="1:14" ht="15.75" customHeight="1">
      <c r="A6" s="11" t="s">
        <v>362</v>
      </c>
      <c r="B6" s="354">
        <v>64</v>
      </c>
      <c r="C6" s="354">
        <v>133229</v>
      </c>
      <c r="D6" s="354">
        <v>65</v>
      </c>
      <c r="E6" s="354">
        <v>135603</v>
      </c>
      <c r="F6" s="354">
        <v>65</v>
      </c>
      <c r="G6" s="354">
        <v>135603</v>
      </c>
      <c r="H6" s="355">
        <v>68</v>
      </c>
      <c r="I6" s="356">
        <v>138451</v>
      </c>
      <c r="J6" s="357">
        <f>SUM(J7:J9)</f>
        <v>68</v>
      </c>
      <c r="K6" s="358">
        <f>SUM(K7:K9)</f>
        <v>138451</v>
      </c>
      <c r="M6" s="359"/>
      <c r="N6" s="359"/>
    </row>
    <row r="7" spans="1:14" s="366" customFormat="1" ht="15.75" customHeight="1">
      <c r="A7" s="360" t="s">
        <v>363</v>
      </c>
      <c r="B7" s="361">
        <v>59</v>
      </c>
      <c r="C7" s="361">
        <v>127872</v>
      </c>
      <c r="D7" s="361">
        <v>60</v>
      </c>
      <c r="E7" s="361">
        <v>130246</v>
      </c>
      <c r="F7" s="361">
        <v>60</v>
      </c>
      <c r="G7" s="361">
        <v>130246</v>
      </c>
      <c r="H7" s="362">
        <v>63</v>
      </c>
      <c r="I7" s="363">
        <v>133094</v>
      </c>
      <c r="J7" s="364">
        <v>63</v>
      </c>
      <c r="K7" s="365">
        <v>133094</v>
      </c>
      <c r="M7" s="359"/>
      <c r="N7" s="359"/>
    </row>
    <row r="8" spans="1:14" s="366" customFormat="1" ht="15.75" customHeight="1">
      <c r="A8" s="360" t="s">
        <v>364</v>
      </c>
      <c r="B8" s="363" t="s">
        <v>99</v>
      </c>
      <c r="C8" s="363" t="s">
        <v>99</v>
      </c>
      <c r="D8" s="363" t="s">
        <v>99</v>
      </c>
      <c r="E8" s="363" t="s">
        <v>99</v>
      </c>
      <c r="F8" s="363" t="s">
        <v>99</v>
      </c>
      <c r="G8" s="363" t="s">
        <v>99</v>
      </c>
      <c r="H8" s="362" t="s">
        <v>99</v>
      </c>
      <c r="I8" s="363" t="s">
        <v>99</v>
      </c>
      <c r="J8" s="364">
        <v>0</v>
      </c>
      <c r="K8" s="365">
        <v>0</v>
      </c>
      <c r="M8" s="359"/>
      <c r="N8" s="359"/>
    </row>
    <row r="9" spans="1:14" s="366" customFormat="1" ht="15.75" customHeight="1">
      <c r="A9" s="360" t="s">
        <v>365</v>
      </c>
      <c r="B9" s="361">
        <v>5</v>
      </c>
      <c r="C9" s="361">
        <v>5357</v>
      </c>
      <c r="D9" s="361">
        <v>5</v>
      </c>
      <c r="E9" s="361">
        <v>5357</v>
      </c>
      <c r="F9" s="361">
        <v>5</v>
      </c>
      <c r="G9" s="361">
        <v>5357</v>
      </c>
      <c r="H9" s="362">
        <v>5</v>
      </c>
      <c r="I9" s="363">
        <v>5357</v>
      </c>
      <c r="J9" s="364">
        <v>5</v>
      </c>
      <c r="K9" s="365">
        <v>5357</v>
      </c>
      <c r="M9" s="14"/>
      <c r="N9" s="359"/>
    </row>
    <row r="10" spans="1:14" ht="15.75" customHeight="1">
      <c r="A10" s="11" t="s">
        <v>366</v>
      </c>
      <c r="B10" s="367">
        <v>99</v>
      </c>
      <c r="C10" s="359">
        <v>28197.66</v>
      </c>
      <c r="D10" s="359">
        <v>99</v>
      </c>
      <c r="E10" s="359">
        <v>29840</v>
      </c>
      <c r="F10" s="359">
        <v>99</v>
      </c>
      <c r="G10" s="359">
        <v>29840</v>
      </c>
      <c r="H10" s="368">
        <v>97</v>
      </c>
      <c r="I10" s="359">
        <v>29285</v>
      </c>
      <c r="J10" s="369">
        <v>97</v>
      </c>
      <c r="K10" s="370">
        <v>29285</v>
      </c>
      <c r="M10" s="14"/>
      <c r="N10" s="359"/>
    </row>
    <row r="11" spans="1:14" ht="9.75" customHeight="1" thickBot="1">
      <c r="A11" s="58"/>
      <c r="B11" s="371"/>
      <c r="C11" s="372"/>
      <c r="D11" s="372"/>
      <c r="E11" s="372"/>
      <c r="F11" s="372"/>
      <c r="G11" s="372"/>
      <c r="H11" s="372"/>
      <c r="I11" s="372"/>
      <c r="J11" s="373"/>
      <c r="K11" s="373"/>
    </row>
    <row r="12" spans="1:14" ht="15.75" customHeight="1">
      <c r="A12" s="2" t="s">
        <v>367</v>
      </c>
      <c r="B12" s="2"/>
      <c r="C12" s="2"/>
      <c r="D12" s="2"/>
      <c r="E12" s="2"/>
      <c r="F12" s="2"/>
      <c r="G12" s="2"/>
      <c r="H12" s="2"/>
      <c r="I12" s="2"/>
      <c r="J12" s="57"/>
      <c r="K12" s="57"/>
    </row>
    <row r="13" spans="1:14">
      <c r="A13" s="2"/>
      <c r="B13" s="2"/>
      <c r="C13" s="2"/>
      <c r="D13" s="2"/>
      <c r="E13" s="2"/>
      <c r="F13" s="2"/>
      <c r="G13" s="2"/>
      <c r="H13" s="2"/>
      <c r="I13" s="36"/>
      <c r="J13" s="374"/>
      <c r="K13" s="36"/>
    </row>
    <row r="23" spans="10:10">
      <c r="J23" s="375"/>
    </row>
  </sheetData>
  <mergeCells count="8">
    <mergeCell ref="A1:K1"/>
    <mergeCell ref="A2:K2"/>
    <mergeCell ref="A4:A5"/>
    <mergeCell ref="B4:C4"/>
    <mergeCell ref="D4:E4"/>
    <mergeCell ref="F4:G4"/>
    <mergeCell ref="H4:I4"/>
    <mergeCell ref="J4:K4"/>
  </mergeCells>
  <phoneticPr fontId="3"/>
  <pageMargins left="0.78740157480314965" right="0.39370078740157483" top="0.98425196850393704" bottom="0.59055118110236227" header="0.51181102362204722" footer="0.51181102362204722"/>
  <pageSetup paperSize="9" firstPageNumber="119" orientation="portrait" useFirstPageNumber="1" r:id="rId1"/>
  <headerFooter differentOddEven="1"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5287"/>
  </sheetPr>
  <dimension ref="A1:R31"/>
  <sheetViews>
    <sheetView view="pageBreakPreview" zoomScaleNormal="120" zoomScaleSheetLayoutView="100" workbookViewId="0">
      <selection activeCell="E35" sqref="E35"/>
    </sheetView>
  </sheetViews>
  <sheetFormatPr defaultRowHeight="12"/>
  <cols>
    <col min="1" max="1" width="12.5" style="2" customWidth="1"/>
    <col min="2" max="2" width="13.375" style="2" customWidth="1"/>
    <col min="3" max="3" width="10.875" style="2" customWidth="1"/>
    <col min="4" max="4" width="12.5" style="2" customWidth="1"/>
    <col min="5" max="5" width="13.25" style="2" customWidth="1"/>
    <col min="6" max="7" width="12.5" style="2" customWidth="1"/>
    <col min="8" max="8" width="12.25" style="2" customWidth="1"/>
    <col min="9" max="9" width="12.375" style="2" customWidth="1"/>
    <col min="10" max="10" width="5.125" style="2" customWidth="1"/>
    <col min="11" max="11" width="10.625" style="2" customWidth="1"/>
    <col min="12" max="15" width="9" style="2" customWidth="1"/>
    <col min="16" max="16" width="8.5" style="2" customWidth="1"/>
    <col min="17" max="17" width="4.125" style="376" customWidth="1"/>
    <col min="18" max="18" width="4.125" style="2" customWidth="1"/>
    <col min="19" max="16384" width="9" style="2"/>
  </cols>
  <sheetData>
    <row r="1" spans="1:18" ht="22.5" customHeight="1">
      <c r="A1" s="536" t="s">
        <v>368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</row>
    <row r="2" spans="1:18" ht="15" customHeight="1" thickBot="1">
      <c r="A2" s="568" t="s">
        <v>369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113"/>
    </row>
    <row r="3" spans="1:18" s="376" customFormat="1" ht="15" customHeight="1">
      <c r="A3" s="545" t="s">
        <v>370</v>
      </c>
      <c r="B3" s="648" t="s">
        <v>371</v>
      </c>
      <c r="C3" s="545"/>
      <c r="D3" s="566" t="s">
        <v>372</v>
      </c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31"/>
      <c r="Q3" s="565" t="s">
        <v>119</v>
      </c>
    </row>
    <row r="4" spans="1:18" s="376" customFormat="1" ht="15" customHeight="1">
      <c r="A4" s="545"/>
      <c r="B4" s="648"/>
      <c r="C4" s="545"/>
      <c r="D4" s="577" t="s">
        <v>373</v>
      </c>
      <c r="E4" s="579"/>
      <c r="F4" s="579"/>
      <c r="G4" s="579"/>
      <c r="H4" s="578"/>
      <c r="I4" s="577" t="s">
        <v>374</v>
      </c>
      <c r="J4" s="579"/>
      <c r="K4" s="579"/>
      <c r="L4" s="579"/>
      <c r="M4" s="579"/>
      <c r="N4" s="579"/>
      <c r="O4" s="578"/>
      <c r="P4" s="130" t="s">
        <v>375</v>
      </c>
      <c r="Q4" s="648"/>
    </row>
    <row r="5" spans="1:18" s="376" customFormat="1" ht="15" customHeight="1">
      <c r="A5" s="539"/>
      <c r="B5" s="566"/>
      <c r="C5" s="539"/>
      <c r="D5" s="577" t="s">
        <v>376</v>
      </c>
      <c r="E5" s="578"/>
      <c r="F5" s="577" t="s">
        <v>377</v>
      </c>
      <c r="G5" s="578"/>
      <c r="H5" s="130" t="s">
        <v>378</v>
      </c>
      <c r="I5" s="577" t="s">
        <v>379</v>
      </c>
      <c r="J5" s="578"/>
      <c r="K5" s="577" t="s">
        <v>380</v>
      </c>
      <c r="L5" s="578"/>
      <c r="M5" s="577" t="s">
        <v>381</v>
      </c>
      <c r="N5" s="578"/>
      <c r="O5" s="130" t="s">
        <v>382</v>
      </c>
      <c r="P5" s="130" t="s">
        <v>379</v>
      </c>
      <c r="Q5" s="566"/>
    </row>
    <row r="6" spans="1:18" ht="9" customHeight="1">
      <c r="A6" s="377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9"/>
      <c r="Q6" s="108"/>
    </row>
    <row r="7" spans="1:18" ht="15" customHeight="1">
      <c r="A7" s="378" t="s">
        <v>383</v>
      </c>
      <c r="B7" s="649">
        <v>123299</v>
      </c>
      <c r="C7" s="650"/>
      <c r="D7" s="650">
        <v>62007</v>
      </c>
      <c r="E7" s="650"/>
      <c r="F7" s="650">
        <v>62007</v>
      </c>
      <c r="G7" s="650"/>
      <c r="H7" s="379">
        <v>0</v>
      </c>
      <c r="I7" s="650">
        <v>61865</v>
      </c>
      <c r="J7" s="650"/>
      <c r="K7" s="650">
        <v>9</v>
      </c>
      <c r="L7" s="650"/>
      <c r="M7" s="650">
        <v>132</v>
      </c>
      <c r="N7" s="650"/>
      <c r="O7" s="379">
        <v>1</v>
      </c>
      <c r="P7" s="379">
        <v>0</v>
      </c>
      <c r="Q7" s="108">
        <v>29</v>
      </c>
    </row>
    <row r="8" spans="1:18" ht="15" customHeight="1">
      <c r="A8" s="378" t="s">
        <v>84</v>
      </c>
      <c r="B8" s="649">
        <v>122299</v>
      </c>
      <c r="C8" s="650"/>
      <c r="D8" s="650">
        <v>62389</v>
      </c>
      <c r="E8" s="650"/>
      <c r="F8" s="650">
        <v>62389</v>
      </c>
      <c r="G8" s="650"/>
      <c r="H8" s="379">
        <v>0</v>
      </c>
      <c r="I8" s="650">
        <v>62260</v>
      </c>
      <c r="J8" s="650"/>
      <c r="K8" s="650">
        <v>8</v>
      </c>
      <c r="L8" s="650"/>
      <c r="M8" s="650">
        <v>120</v>
      </c>
      <c r="N8" s="650"/>
      <c r="O8" s="379">
        <v>1</v>
      </c>
      <c r="P8" s="379">
        <v>0</v>
      </c>
      <c r="Q8" s="108">
        <v>30</v>
      </c>
    </row>
    <row r="9" spans="1:18" ht="15" customHeight="1">
      <c r="A9" s="378" t="s">
        <v>85</v>
      </c>
      <c r="B9" s="649">
        <v>121321</v>
      </c>
      <c r="C9" s="650"/>
      <c r="D9" s="650">
        <v>62792</v>
      </c>
      <c r="E9" s="650"/>
      <c r="F9" s="650">
        <v>62792</v>
      </c>
      <c r="G9" s="650"/>
      <c r="H9" s="379">
        <v>0</v>
      </c>
      <c r="I9" s="650">
        <v>62622</v>
      </c>
      <c r="J9" s="650"/>
      <c r="K9" s="650">
        <v>8</v>
      </c>
      <c r="L9" s="650"/>
      <c r="M9" s="650">
        <v>161</v>
      </c>
      <c r="N9" s="650"/>
      <c r="O9" s="379">
        <v>1</v>
      </c>
      <c r="P9" s="379">
        <v>0</v>
      </c>
      <c r="Q9" s="108" t="s">
        <v>125</v>
      </c>
      <c r="R9" s="3"/>
    </row>
    <row r="10" spans="1:18" ht="15" customHeight="1">
      <c r="A10" s="378" t="s">
        <v>231</v>
      </c>
      <c r="B10" s="649">
        <v>120247</v>
      </c>
      <c r="C10" s="650"/>
      <c r="D10" s="650">
        <v>63115</v>
      </c>
      <c r="E10" s="650"/>
      <c r="F10" s="650">
        <v>63115</v>
      </c>
      <c r="G10" s="650"/>
      <c r="H10" s="379">
        <v>0</v>
      </c>
      <c r="I10" s="650">
        <v>62958</v>
      </c>
      <c r="J10" s="650"/>
      <c r="K10" s="650">
        <v>8</v>
      </c>
      <c r="L10" s="650"/>
      <c r="M10" s="650">
        <v>149</v>
      </c>
      <c r="N10" s="650"/>
      <c r="O10" s="379">
        <v>0</v>
      </c>
      <c r="P10" s="379">
        <v>0</v>
      </c>
      <c r="Q10" s="108">
        <v>2</v>
      </c>
    </row>
    <row r="11" spans="1:18" s="57" customFormat="1" ht="15" customHeight="1">
      <c r="A11" s="380" t="s">
        <v>232</v>
      </c>
      <c r="B11" s="652">
        <v>118742</v>
      </c>
      <c r="C11" s="651"/>
      <c r="D11" s="651">
        <v>63099</v>
      </c>
      <c r="E11" s="651"/>
      <c r="F11" s="651">
        <v>63099</v>
      </c>
      <c r="G11" s="651"/>
      <c r="H11" s="381">
        <v>0</v>
      </c>
      <c r="I11" s="651">
        <v>62935</v>
      </c>
      <c r="J11" s="651"/>
      <c r="K11" s="651">
        <v>8</v>
      </c>
      <c r="L11" s="651"/>
      <c r="M11" s="651">
        <v>156</v>
      </c>
      <c r="N11" s="651"/>
      <c r="O11" s="381">
        <v>0</v>
      </c>
      <c r="P11" s="381">
        <v>0</v>
      </c>
      <c r="Q11" s="110">
        <v>3</v>
      </c>
    </row>
    <row r="12" spans="1:18" ht="6.75" customHeight="1" thickBot="1">
      <c r="A12" s="382"/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4"/>
      <c r="Q12" s="385"/>
    </row>
    <row r="13" spans="1:18" ht="6.75" customHeight="1">
      <c r="A13" s="386"/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8"/>
    </row>
    <row r="14" spans="1:18" ht="15" customHeight="1">
      <c r="A14" s="389" t="s">
        <v>384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</row>
    <row r="15" spans="1:18" ht="15" customHeight="1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</row>
    <row r="16" spans="1:18" ht="15" customHeight="1">
      <c r="A16" s="389"/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</row>
    <row r="17" spans="1:17" ht="22.5" customHeight="1">
      <c r="A17" s="655" t="s">
        <v>385</v>
      </c>
      <c r="B17" s="655"/>
      <c r="C17" s="655"/>
      <c r="D17" s="655"/>
      <c r="E17" s="655"/>
      <c r="F17" s="655"/>
      <c r="G17" s="655"/>
      <c r="H17" s="655"/>
      <c r="I17" s="655"/>
      <c r="J17" s="655"/>
      <c r="K17" s="655"/>
      <c r="L17" s="655"/>
      <c r="M17" s="655"/>
      <c r="N17" s="655"/>
      <c r="O17" s="655"/>
      <c r="P17" s="655"/>
    </row>
    <row r="18" spans="1:17" ht="15" customHeight="1" thickBot="1">
      <c r="A18" s="389" t="s">
        <v>386</v>
      </c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9"/>
      <c r="O18" s="389"/>
      <c r="P18" s="388"/>
      <c r="Q18" s="113"/>
    </row>
    <row r="19" spans="1:17" ht="15" customHeight="1">
      <c r="A19" s="656" t="s">
        <v>37</v>
      </c>
      <c r="B19" s="659" t="s">
        <v>387</v>
      </c>
      <c r="C19" s="660"/>
      <c r="D19" s="661"/>
      <c r="E19" s="659" t="s">
        <v>388</v>
      </c>
      <c r="F19" s="660"/>
      <c r="G19" s="661"/>
      <c r="H19" s="659" t="s">
        <v>389</v>
      </c>
      <c r="I19" s="660"/>
      <c r="J19" s="660"/>
      <c r="K19" s="660"/>
      <c r="L19" s="660"/>
      <c r="M19" s="660"/>
      <c r="N19" s="660"/>
      <c r="O19" s="660"/>
      <c r="P19" s="660"/>
      <c r="Q19" s="565" t="s">
        <v>119</v>
      </c>
    </row>
    <row r="20" spans="1:17" ht="15" customHeight="1">
      <c r="A20" s="657"/>
      <c r="B20" s="653" t="s">
        <v>390</v>
      </c>
      <c r="C20" s="653" t="s">
        <v>391</v>
      </c>
      <c r="D20" s="653" t="s">
        <v>392</v>
      </c>
      <c r="E20" s="653" t="s">
        <v>390</v>
      </c>
      <c r="F20" s="653" t="s">
        <v>391</v>
      </c>
      <c r="G20" s="653" t="s">
        <v>392</v>
      </c>
      <c r="H20" s="653" t="s">
        <v>390</v>
      </c>
      <c r="I20" s="664" t="s">
        <v>393</v>
      </c>
      <c r="J20" s="665"/>
      <c r="K20" s="653" t="s">
        <v>394</v>
      </c>
      <c r="L20" s="653" t="s">
        <v>395</v>
      </c>
      <c r="M20" s="653" t="s">
        <v>380</v>
      </c>
      <c r="N20" s="653" t="s">
        <v>396</v>
      </c>
      <c r="O20" s="653" t="s">
        <v>397</v>
      </c>
      <c r="P20" s="662" t="s">
        <v>398</v>
      </c>
      <c r="Q20" s="648"/>
    </row>
    <row r="21" spans="1:17" ht="15" customHeight="1">
      <c r="A21" s="658"/>
      <c r="B21" s="654"/>
      <c r="C21" s="654"/>
      <c r="D21" s="654"/>
      <c r="E21" s="654"/>
      <c r="F21" s="654"/>
      <c r="G21" s="654"/>
      <c r="H21" s="654"/>
      <c r="I21" s="390" t="s">
        <v>377</v>
      </c>
      <c r="J21" s="391" t="s">
        <v>399</v>
      </c>
      <c r="K21" s="654"/>
      <c r="L21" s="654"/>
      <c r="M21" s="654"/>
      <c r="N21" s="654"/>
      <c r="O21" s="654"/>
      <c r="P21" s="663"/>
      <c r="Q21" s="566"/>
    </row>
    <row r="22" spans="1:17" ht="9" customHeight="1">
      <c r="A22" s="392"/>
      <c r="B22" s="393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8"/>
      <c r="Q22" s="142"/>
    </row>
    <row r="23" spans="1:17" ht="15" customHeight="1">
      <c r="A23" s="378" t="s">
        <v>383</v>
      </c>
      <c r="B23" s="394">
        <v>14000620</v>
      </c>
      <c r="C23" s="387">
        <v>42896</v>
      </c>
      <c r="D23" s="387">
        <v>33363</v>
      </c>
      <c r="E23" s="387">
        <v>13797140</v>
      </c>
      <c r="F23" s="387">
        <v>42420</v>
      </c>
      <c r="G23" s="387">
        <v>32990</v>
      </c>
      <c r="H23" s="387">
        <v>13273715</v>
      </c>
      <c r="I23" s="387">
        <v>11084169</v>
      </c>
      <c r="J23" s="379">
        <v>0</v>
      </c>
      <c r="K23" s="387">
        <v>1360981</v>
      </c>
      <c r="L23" s="387">
        <v>378084</v>
      </c>
      <c r="M23" s="387">
        <v>76936</v>
      </c>
      <c r="N23" s="387">
        <v>354352</v>
      </c>
      <c r="O23" s="387">
        <v>18561</v>
      </c>
      <c r="P23" s="387">
        <v>632</v>
      </c>
      <c r="Q23" s="108">
        <v>29</v>
      </c>
    </row>
    <row r="24" spans="1:17" ht="15" customHeight="1">
      <c r="A24" s="378" t="s">
        <v>84</v>
      </c>
      <c r="B24" s="394">
        <v>13837840</v>
      </c>
      <c r="C24" s="387">
        <v>43475</v>
      </c>
      <c r="D24" s="387">
        <v>32832</v>
      </c>
      <c r="E24" s="387">
        <v>13678740</v>
      </c>
      <c r="F24" s="387">
        <v>42990</v>
      </c>
      <c r="G24" s="387">
        <v>32470</v>
      </c>
      <c r="H24" s="387">
        <v>13101266</v>
      </c>
      <c r="I24" s="387">
        <v>10952806</v>
      </c>
      <c r="J24" s="379">
        <v>0</v>
      </c>
      <c r="K24" s="387">
        <v>1335176</v>
      </c>
      <c r="L24" s="387">
        <v>369560</v>
      </c>
      <c r="M24" s="387">
        <v>71387</v>
      </c>
      <c r="N24" s="387">
        <v>346717</v>
      </c>
      <c r="O24" s="387">
        <v>25234</v>
      </c>
      <c r="P24" s="387">
        <v>386</v>
      </c>
      <c r="Q24" s="108">
        <v>30</v>
      </c>
    </row>
    <row r="25" spans="1:17" ht="15" customHeight="1">
      <c r="A25" s="378" t="s">
        <v>85</v>
      </c>
      <c r="B25" s="394">
        <v>13673310</v>
      </c>
      <c r="C25" s="387">
        <v>42458</v>
      </c>
      <c r="D25" s="387">
        <v>32222</v>
      </c>
      <c r="E25" s="387">
        <v>13531160</v>
      </c>
      <c r="F25" s="387">
        <v>41990</v>
      </c>
      <c r="G25" s="387">
        <v>31870</v>
      </c>
      <c r="H25" s="387">
        <v>12996688</v>
      </c>
      <c r="I25" s="387">
        <v>10894081</v>
      </c>
      <c r="J25" s="379">
        <v>0</v>
      </c>
      <c r="K25" s="387">
        <v>1305576</v>
      </c>
      <c r="L25" s="387">
        <v>355587</v>
      </c>
      <c r="M25" s="387">
        <v>72585</v>
      </c>
      <c r="N25" s="387">
        <v>339646</v>
      </c>
      <c r="O25" s="387">
        <v>28949</v>
      </c>
      <c r="P25" s="387">
        <v>264</v>
      </c>
      <c r="Q25" s="108" t="s">
        <v>125</v>
      </c>
    </row>
    <row r="26" spans="1:17" ht="15" customHeight="1">
      <c r="A26" s="378" t="s">
        <v>231</v>
      </c>
      <c r="B26" s="394">
        <v>13556160</v>
      </c>
      <c r="C26" s="387">
        <v>40742</v>
      </c>
      <c r="D26" s="387">
        <v>32318</v>
      </c>
      <c r="E26" s="387">
        <v>13418270</v>
      </c>
      <c r="F26" s="387">
        <v>40290</v>
      </c>
      <c r="G26" s="387">
        <v>31960</v>
      </c>
      <c r="H26" s="387">
        <v>12839174</v>
      </c>
      <c r="I26" s="387">
        <v>11013891</v>
      </c>
      <c r="J26" s="379">
        <v>0</v>
      </c>
      <c r="K26" s="387">
        <v>1194002</v>
      </c>
      <c r="L26" s="387">
        <v>246404</v>
      </c>
      <c r="M26" s="387">
        <v>68739</v>
      </c>
      <c r="N26" s="387">
        <v>284435</v>
      </c>
      <c r="O26" s="387">
        <v>31635</v>
      </c>
      <c r="P26" s="387">
        <v>68</v>
      </c>
      <c r="Q26" s="108">
        <v>2</v>
      </c>
    </row>
    <row r="27" spans="1:17" s="57" customFormat="1" ht="15" customHeight="1">
      <c r="A27" s="380" t="s">
        <v>232</v>
      </c>
      <c r="B27" s="395">
        <v>13108130</v>
      </c>
      <c r="C27" s="396">
        <v>41439</v>
      </c>
      <c r="D27" s="396">
        <v>32206</v>
      </c>
      <c r="E27" s="396">
        <v>12972050</v>
      </c>
      <c r="F27" s="396">
        <v>40980</v>
      </c>
      <c r="G27" s="396">
        <v>31850</v>
      </c>
      <c r="H27" s="396">
        <v>12629486</v>
      </c>
      <c r="I27" s="396">
        <v>10824495</v>
      </c>
      <c r="J27" s="381">
        <v>0</v>
      </c>
      <c r="K27" s="396">
        <v>1162282</v>
      </c>
      <c r="L27" s="396">
        <v>268138</v>
      </c>
      <c r="M27" s="396">
        <v>67713</v>
      </c>
      <c r="N27" s="396">
        <v>270661</v>
      </c>
      <c r="O27" s="396">
        <v>36197</v>
      </c>
      <c r="P27" s="396">
        <v>0</v>
      </c>
      <c r="Q27" s="110">
        <v>3</v>
      </c>
    </row>
    <row r="28" spans="1:17" ht="6.75" customHeight="1" thickBot="1">
      <c r="A28" s="164"/>
      <c r="B28" s="397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9"/>
    </row>
    <row r="29" spans="1:17" ht="6.75" customHeight="1"/>
    <row r="30" spans="1:17" ht="15" customHeight="1">
      <c r="A30" s="2" t="s">
        <v>384</v>
      </c>
      <c r="O30" s="60"/>
    </row>
    <row r="31" spans="1:17" ht="15" customHeight="1">
      <c r="L31" s="60"/>
    </row>
  </sheetData>
  <mergeCells count="63">
    <mergeCell ref="A17:P17"/>
    <mergeCell ref="A19:A21"/>
    <mergeCell ref="B19:D19"/>
    <mergeCell ref="E19:G19"/>
    <mergeCell ref="H19:P19"/>
    <mergeCell ref="M20:M21"/>
    <mergeCell ref="N20:N21"/>
    <mergeCell ref="O20:O21"/>
    <mergeCell ref="P20:P21"/>
    <mergeCell ref="F20:F21"/>
    <mergeCell ref="G20:G21"/>
    <mergeCell ref="H20:H21"/>
    <mergeCell ref="I20:J20"/>
    <mergeCell ref="K20:K21"/>
    <mergeCell ref="L20:L21"/>
    <mergeCell ref="Q19:Q21"/>
    <mergeCell ref="B20:B21"/>
    <mergeCell ref="C20:C21"/>
    <mergeCell ref="D20:D21"/>
    <mergeCell ref="E20:E21"/>
    <mergeCell ref="M11:N11"/>
    <mergeCell ref="B10:C10"/>
    <mergeCell ref="D10:E10"/>
    <mergeCell ref="F10:G10"/>
    <mergeCell ref="I10:J10"/>
    <mergeCell ref="K10:L10"/>
    <mergeCell ref="M10:N10"/>
    <mergeCell ref="B11:C11"/>
    <mergeCell ref="D11:E11"/>
    <mergeCell ref="F11:G11"/>
    <mergeCell ref="I11:J11"/>
    <mergeCell ref="K11:L11"/>
    <mergeCell ref="M7:N7"/>
    <mergeCell ref="M9:N9"/>
    <mergeCell ref="B8:C8"/>
    <mergeCell ref="D8:E8"/>
    <mergeCell ref="F8:G8"/>
    <mergeCell ref="I8:J8"/>
    <mergeCell ref="K8:L8"/>
    <mergeCell ref="M8:N8"/>
    <mergeCell ref="B9:C9"/>
    <mergeCell ref="D9:E9"/>
    <mergeCell ref="F9:G9"/>
    <mergeCell ref="I9:J9"/>
    <mergeCell ref="K9:L9"/>
    <mergeCell ref="B7:C7"/>
    <mergeCell ref="D7:E7"/>
    <mergeCell ref="F7:G7"/>
    <mergeCell ref="I7:J7"/>
    <mergeCell ref="K7:L7"/>
    <mergeCell ref="A1:P1"/>
    <mergeCell ref="A2:P2"/>
    <mergeCell ref="A3:A5"/>
    <mergeCell ref="B3:C5"/>
    <mergeCell ref="D3:O3"/>
    <mergeCell ref="I5:J5"/>
    <mergeCell ref="K5:L5"/>
    <mergeCell ref="M5:N5"/>
    <mergeCell ref="Q3:Q5"/>
    <mergeCell ref="D4:H4"/>
    <mergeCell ref="I4:O4"/>
    <mergeCell ref="D5:E5"/>
    <mergeCell ref="F5:G5"/>
  </mergeCells>
  <phoneticPr fontId="3"/>
  <pageMargins left="0.78740157480314965" right="0.59055118110236227" top="0.98425196850393704" bottom="0.59055118110236227" header="0.51181102362204722" footer="0.51181102362204722"/>
  <pageSetup paperSize="9" scale="50" firstPageNumber="107" fitToHeight="0" orientation="portrait" useFirstPageNumber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5287"/>
  </sheetPr>
  <dimension ref="A1:T24"/>
  <sheetViews>
    <sheetView view="pageBreakPreview" zoomScale="110" zoomScaleNormal="140" zoomScaleSheetLayoutView="110" workbookViewId="0">
      <selection activeCell="G26" sqref="G26"/>
    </sheetView>
  </sheetViews>
  <sheetFormatPr defaultRowHeight="12"/>
  <cols>
    <col min="1" max="1" width="8.625" style="2" customWidth="1"/>
    <col min="2" max="2" width="9" style="2" customWidth="1"/>
    <col min="3" max="3" width="9.875" style="2" customWidth="1"/>
    <col min="4" max="4" width="9.5" style="2" customWidth="1"/>
    <col min="5" max="5" width="7.25" style="2" customWidth="1"/>
    <col min="6" max="12" width="9.875" style="2" customWidth="1"/>
    <col min="13" max="13" width="7.25" style="2" customWidth="1"/>
    <col min="14" max="15" width="9.875" style="2" customWidth="1"/>
    <col min="16" max="19" width="7.25" style="2" customWidth="1"/>
    <col min="20" max="20" width="4" style="2" customWidth="1"/>
    <col min="21" max="21" width="4.875" style="2" customWidth="1"/>
    <col min="22" max="16384" width="9" style="2"/>
  </cols>
  <sheetData>
    <row r="1" spans="1:20" ht="22.5" customHeight="1">
      <c r="A1" s="668" t="s">
        <v>400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</row>
    <row r="2" spans="1:20" ht="18" customHeight="1">
      <c r="A2" s="669" t="s">
        <v>401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</row>
    <row r="3" spans="1:20" ht="15.75" customHeight="1" thickBot="1">
      <c r="A3" s="3" t="s">
        <v>402</v>
      </c>
      <c r="B3" s="3"/>
      <c r="C3" s="3"/>
      <c r="D3" s="3" t="s">
        <v>403</v>
      </c>
      <c r="E3" s="3"/>
      <c r="F3" s="3" t="s">
        <v>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9"/>
    </row>
    <row r="4" spans="1:20" s="401" customFormat="1" ht="11.25" customHeight="1">
      <c r="A4" s="670" t="s">
        <v>404</v>
      </c>
      <c r="B4" s="672" t="s">
        <v>405</v>
      </c>
      <c r="C4" s="674" t="s">
        <v>406</v>
      </c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66" t="s">
        <v>119</v>
      </c>
    </row>
    <row r="5" spans="1:20" s="401" customFormat="1" ht="11.25" customHeight="1">
      <c r="A5" s="671"/>
      <c r="B5" s="673"/>
      <c r="C5" s="402" t="s">
        <v>407</v>
      </c>
      <c r="D5" s="402" t="s">
        <v>408</v>
      </c>
      <c r="E5" s="402" t="s">
        <v>409</v>
      </c>
      <c r="F5" s="402" t="s">
        <v>410</v>
      </c>
      <c r="G5" s="402" t="s">
        <v>411</v>
      </c>
      <c r="H5" s="402" t="s">
        <v>412</v>
      </c>
      <c r="I5" s="402" t="s">
        <v>413</v>
      </c>
      <c r="J5" s="402" t="s">
        <v>414</v>
      </c>
      <c r="K5" s="402" t="s">
        <v>415</v>
      </c>
      <c r="L5" s="402" t="s">
        <v>416</v>
      </c>
      <c r="M5" s="402" t="s">
        <v>417</v>
      </c>
      <c r="N5" s="402" t="s">
        <v>418</v>
      </c>
      <c r="O5" s="402" t="s">
        <v>419</v>
      </c>
      <c r="P5" s="402" t="s">
        <v>420</v>
      </c>
      <c r="Q5" s="402" t="s">
        <v>421</v>
      </c>
      <c r="R5" s="402" t="s">
        <v>422</v>
      </c>
      <c r="S5" s="403" t="s">
        <v>423</v>
      </c>
      <c r="T5" s="667"/>
    </row>
    <row r="6" spans="1:20" s="401" customFormat="1" ht="7.5" customHeight="1">
      <c r="A6" s="404"/>
      <c r="B6" s="405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7"/>
    </row>
    <row r="7" spans="1:20" s="401" customFormat="1" ht="14.25" customHeight="1">
      <c r="A7" s="408">
        <v>29</v>
      </c>
      <c r="B7" s="409" t="s">
        <v>424</v>
      </c>
      <c r="C7" s="410">
        <v>219592.58000000002</v>
      </c>
      <c r="D7" s="411">
        <v>3702.94</v>
      </c>
      <c r="E7" s="411" t="s">
        <v>99</v>
      </c>
      <c r="F7" s="411">
        <v>32718.92</v>
      </c>
      <c r="G7" s="411">
        <v>66242.12</v>
      </c>
      <c r="H7" s="411">
        <v>66721.430000000008</v>
      </c>
      <c r="I7" s="411">
        <v>10860.6</v>
      </c>
      <c r="J7" s="411">
        <v>22310.85</v>
      </c>
      <c r="K7" s="411">
        <v>5213.47</v>
      </c>
      <c r="L7" s="411">
        <v>2234.79</v>
      </c>
      <c r="M7" s="411" t="s">
        <v>99</v>
      </c>
      <c r="N7" s="411">
        <v>1988.02</v>
      </c>
      <c r="O7" s="411">
        <v>7299.28</v>
      </c>
      <c r="P7" s="411">
        <v>2.93</v>
      </c>
      <c r="Q7" s="411">
        <v>113.2</v>
      </c>
      <c r="R7" s="411">
        <v>112.25</v>
      </c>
      <c r="S7" s="411">
        <v>71.78</v>
      </c>
      <c r="T7" s="412">
        <v>29</v>
      </c>
    </row>
    <row r="8" spans="1:20" s="401" customFormat="1" ht="14.25" customHeight="1">
      <c r="A8" s="413"/>
      <c r="B8" s="409" t="s">
        <v>425</v>
      </c>
      <c r="C8" s="410">
        <v>219267.59</v>
      </c>
      <c r="D8" s="411">
        <v>3702.94</v>
      </c>
      <c r="E8" s="411" t="s">
        <v>99</v>
      </c>
      <c r="F8" s="411">
        <v>32718.92</v>
      </c>
      <c r="G8" s="411">
        <v>66234.62</v>
      </c>
      <c r="H8" s="411">
        <v>66634.61</v>
      </c>
      <c r="I8" s="411">
        <v>10846.1</v>
      </c>
      <c r="J8" s="411">
        <v>22265.35</v>
      </c>
      <c r="K8" s="411">
        <v>5208</v>
      </c>
      <c r="L8" s="411">
        <v>2143.09</v>
      </c>
      <c r="M8" s="411" t="s">
        <v>99</v>
      </c>
      <c r="N8" s="411">
        <v>1985.22</v>
      </c>
      <c r="O8" s="411">
        <v>7280.78</v>
      </c>
      <c r="P8" s="411">
        <v>2.93</v>
      </c>
      <c r="Q8" s="411">
        <v>61</v>
      </c>
      <c r="R8" s="411">
        <v>112.25</v>
      </c>
      <c r="S8" s="411">
        <v>71.78</v>
      </c>
      <c r="T8" s="412"/>
    </row>
    <row r="9" spans="1:20" s="401" customFormat="1" ht="14.25" customHeight="1">
      <c r="A9" s="413"/>
      <c r="B9" s="409" t="s">
        <v>426</v>
      </c>
      <c r="C9" s="410">
        <v>324.99</v>
      </c>
      <c r="D9" s="411" t="s">
        <v>99</v>
      </c>
      <c r="E9" s="411" t="s">
        <v>99</v>
      </c>
      <c r="F9" s="411" t="s">
        <v>99</v>
      </c>
      <c r="G9" s="411">
        <v>7.5</v>
      </c>
      <c r="H9" s="411">
        <v>86.82</v>
      </c>
      <c r="I9" s="411">
        <v>14.5</v>
      </c>
      <c r="J9" s="411">
        <v>45.5</v>
      </c>
      <c r="K9" s="411">
        <v>5.47</v>
      </c>
      <c r="L9" s="411">
        <v>91.7</v>
      </c>
      <c r="M9" s="411" t="s">
        <v>99</v>
      </c>
      <c r="N9" s="411">
        <v>2.8</v>
      </c>
      <c r="O9" s="411">
        <v>18.5</v>
      </c>
      <c r="P9" s="411" t="s">
        <v>99</v>
      </c>
      <c r="Q9" s="411">
        <v>52.2</v>
      </c>
      <c r="R9" s="411" t="s">
        <v>99</v>
      </c>
      <c r="S9" s="411" t="s">
        <v>99</v>
      </c>
      <c r="T9" s="412"/>
    </row>
    <row r="10" spans="1:20" s="401" customFormat="1" ht="14.25" customHeight="1">
      <c r="A10" s="408">
        <v>30</v>
      </c>
      <c r="B10" s="409" t="s">
        <v>424</v>
      </c>
      <c r="C10" s="410">
        <v>224309.14</v>
      </c>
      <c r="D10" s="411">
        <v>3847.3</v>
      </c>
      <c r="E10" s="411">
        <v>5.6</v>
      </c>
      <c r="F10" s="411">
        <v>34314.620000000003</v>
      </c>
      <c r="G10" s="411">
        <v>67578.720000000001</v>
      </c>
      <c r="H10" s="411">
        <v>66406.66</v>
      </c>
      <c r="I10" s="411">
        <v>10896.73</v>
      </c>
      <c r="J10" s="411">
        <v>22502.19</v>
      </c>
      <c r="K10" s="411">
        <v>5638.6799999999994</v>
      </c>
      <c r="L10" s="411">
        <v>2850.4</v>
      </c>
      <c r="M10" s="411">
        <v>82.09</v>
      </c>
      <c r="N10" s="411">
        <v>2350</v>
      </c>
      <c r="O10" s="411">
        <v>7459.37</v>
      </c>
      <c r="P10" s="411">
        <v>80.55</v>
      </c>
      <c r="Q10" s="411">
        <v>112.2</v>
      </c>
      <c r="R10" s="411">
        <v>112.25</v>
      </c>
      <c r="S10" s="411">
        <v>71.78</v>
      </c>
      <c r="T10" s="412">
        <v>30</v>
      </c>
    </row>
    <row r="11" spans="1:20" s="401" customFormat="1" ht="14.25" customHeight="1">
      <c r="A11" s="413"/>
      <c r="B11" s="409" t="s">
        <v>425</v>
      </c>
      <c r="C11" s="410">
        <v>223774.34</v>
      </c>
      <c r="D11" s="411">
        <v>3847.3</v>
      </c>
      <c r="E11" s="411" t="s">
        <v>99</v>
      </c>
      <c r="F11" s="411">
        <v>34312.120000000003</v>
      </c>
      <c r="G11" s="411">
        <v>67511.02</v>
      </c>
      <c r="H11" s="411">
        <v>66280.06</v>
      </c>
      <c r="I11" s="411">
        <v>10843.85</v>
      </c>
      <c r="J11" s="411">
        <v>22452.57</v>
      </c>
      <c r="K11" s="411">
        <v>5602.4</v>
      </c>
      <c r="L11" s="411">
        <v>2732.25</v>
      </c>
      <c r="M11" s="411">
        <v>82.09</v>
      </c>
      <c r="N11" s="411">
        <v>2347.1999999999998</v>
      </c>
      <c r="O11" s="411">
        <v>7442.87</v>
      </c>
      <c r="P11" s="411">
        <v>80.55</v>
      </c>
      <c r="Q11" s="411">
        <v>56.03</v>
      </c>
      <c r="R11" s="411">
        <v>112.25</v>
      </c>
      <c r="S11" s="411">
        <v>71.78</v>
      </c>
      <c r="T11" s="412"/>
    </row>
    <row r="12" spans="1:20" s="401" customFormat="1" ht="14.25" customHeight="1">
      <c r="A12" s="413"/>
      <c r="B12" s="409" t="s">
        <v>426</v>
      </c>
      <c r="C12" s="410">
        <v>534.79999999999995</v>
      </c>
      <c r="D12" s="411" t="s">
        <v>99</v>
      </c>
      <c r="E12" s="411">
        <v>5.6</v>
      </c>
      <c r="F12" s="411">
        <v>2.5</v>
      </c>
      <c r="G12" s="411">
        <v>67.7</v>
      </c>
      <c r="H12" s="411">
        <v>126.60000000000001</v>
      </c>
      <c r="I12" s="411">
        <v>52.88</v>
      </c>
      <c r="J12" s="411">
        <v>49.620000000000005</v>
      </c>
      <c r="K12" s="411">
        <v>36.28</v>
      </c>
      <c r="L12" s="411">
        <v>118.15</v>
      </c>
      <c r="M12" s="411" t="s">
        <v>99</v>
      </c>
      <c r="N12" s="411">
        <v>2.8</v>
      </c>
      <c r="O12" s="411">
        <v>16.5</v>
      </c>
      <c r="P12" s="411" t="s">
        <v>99</v>
      </c>
      <c r="Q12" s="411">
        <v>56.17</v>
      </c>
      <c r="R12" s="411" t="s">
        <v>99</v>
      </c>
      <c r="S12" s="411" t="s">
        <v>99</v>
      </c>
      <c r="T12" s="412"/>
    </row>
    <row r="13" spans="1:20" s="401" customFormat="1" ht="14.25" customHeight="1">
      <c r="A13" s="408" t="s">
        <v>85</v>
      </c>
      <c r="B13" s="409" t="s">
        <v>424</v>
      </c>
      <c r="C13" s="410">
        <v>224946.58999999997</v>
      </c>
      <c r="D13" s="411">
        <v>3827.26</v>
      </c>
      <c r="E13" s="411">
        <v>5.6</v>
      </c>
      <c r="F13" s="411">
        <v>34472.480000000003</v>
      </c>
      <c r="G13" s="411">
        <v>68097.679999999993</v>
      </c>
      <c r="H13" s="411">
        <v>66369.709999999992</v>
      </c>
      <c r="I13" s="411">
        <v>10915.380000000001</v>
      </c>
      <c r="J13" s="411">
        <v>22501.16</v>
      </c>
      <c r="K13" s="411">
        <v>5638.6799999999994</v>
      </c>
      <c r="L13" s="411">
        <v>2850.4</v>
      </c>
      <c r="M13" s="411">
        <v>82.09</v>
      </c>
      <c r="N13" s="411">
        <v>2350</v>
      </c>
      <c r="O13" s="411">
        <v>7459.37</v>
      </c>
      <c r="P13" s="411">
        <v>80.55</v>
      </c>
      <c r="Q13" s="411">
        <v>112.2</v>
      </c>
      <c r="R13" s="411">
        <v>112.25</v>
      </c>
      <c r="S13" s="411">
        <v>71.78</v>
      </c>
      <c r="T13" s="412" t="s">
        <v>125</v>
      </c>
    </row>
    <row r="14" spans="1:20" s="401" customFormat="1" ht="14.25" customHeight="1">
      <c r="A14" s="413"/>
      <c r="B14" s="409" t="s">
        <v>425</v>
      </c>
      <c r="C14" s="410">
        <v>224556.67999999996</v>
      </c>
      <c r="D14" s="411">
        <v>3827.26</v>
      </c>
      <c r="E14" s="411" t="s">
        <v>99</v>
      </c>
      <c r="F14" s="411">
        <v>34472.480000000003</v>
      </c>
      <c r="G14" s="411">
        <v>68077.919999999998</v>
      </c>
      <c r="H14" s="411">
        <v>66262.929999999993</v>
      </c>
      <c r="I14" s="411">
        <v>10901.93</v>
      </c>
      <c r="J14" s="411">
        <v>22461.119999999999</v>
      </c>
      <c r="K14" s="411">
        <v>5633.03</v>
      </c>
      <c r="L14" s="411">
        <v>2732.25</v>
      </c>
      <c r="M14" s="411">
        <v>82.09</v>
      </c>
      <c r="N14" s="411">
        <v>2347.1999999999998</v>
      </c>
      <c r="O14" s="411">
        <v>7437.86</v>
      </c>
      <c r="P14" s="411">
        <v>80.55</v>
      </c>
      <c r="Q14" s="411">
        <v>56.03</v>
      </c>
      <c r="R14" s="411">
        <v>112.25</v>
      </c>
      <c r="S14" s="411">
        <v>71.78</v>
      </c>
      <c r="T14" s="412"/>
    </row>
    <row r="15" spans="1:20" s="401" customFormat="1" ht="14.25" customHeight="1">
      <c r="A15" s="413"/>
      <c r="B15" s="409" t="s">
        <v>426</v>
      </c>
      <c r="C15" s="410">
        <v>389.90999999999997</v>
      </c>
      <c r="D15" s="411" t="s">
        <v>99</v>
      </c>
      <c r="E15" s="411">
        <v>5.6</v>
      </c>
      <c r="F15" s="411" t="s">
        <v>99</v>
      </c>
      <c r="G15" s="411">
        <v>19.760000000000002</v>
      </c>
      <c r="H15" s="411">
        <v>106.78</v>
      </c>
      <c r="I15" s="411">
        <v>13.45</v>
      </c>
      <c r="J15" s="411">
        <v>40.04</v>
      </c>
      <c r="K15" s="411">
        <v>5.65</v>
      </c>
      <c r="L15" s="411">
        <v>118.15</v>
      </c>
      <c r="M15" s="411" t="s">
        <v>99</v>
      </c>
      <c r="N15" s="411">
        <v>2.8</v>
      </c>
      <c r="O15" s="411">
        <v>21.51</v>
      </c>
      <c r="P15" s="411" t="s">
        <v>99</v>
      </c>
      <c r="Q15" s="411">
        <v>56.17</v>
      </c>
      <c r="R15" s="411" t="s">
        <v>99</v>
      </c>
      <c r="S15" s="411" t="s">
        <v>99</v>
      </c>
      <c r="T15" s="412"/>
    </row>
    <row r="16" spans="1:20" s="414" customFormat="1" ht="14.25" customHeight="1">
      <c r="A16" s="408" t="s">
        <v>154</v>
      </c>
      <c r="B16" s="409" t="s">
        <v>424</v>
      </c>
      <c r="C16" s="410">
        <v>225104.40999999995</v>
      </c>
      <c r="D16" s="411">
        <v>3797.86</v>
      </c>
      <c r="E16" s="411">
        <v>5.6</v>
      </c>
      <c r="F16" s="411">
        <v>34301.86</v>
      </c>
      <c r="G16" s="411">
        <v>68535.77</v>
      </c>
      <c r="H16" s="411">
        <v>66603.95</v>
      </c>
      <c r="I16" s="411">
        <v>10925.5</v>
      </c>
      <c r="J16" s="411">
        <v>22176.109999999997</v>
      </c>
      <c r="K16" s="411">
        <v>5638.6799999999994</v>
      </c>
      <c r="L16" s="411">
        <v>2850.4</v>
      </c>
      <c r="M16" s="411">
        <v>82.09</v>
      </c>
      <c r="N16" s="411">
        <v>2350.44</v>
      </c>
      <c r="O16" s="411">
        <v>7459.37</v>
      </c>
      <c r="P16" s="411">
        <v>80.55</v>
      </c>
      <c r="Q16" s="411">
        <v>112.2</v>
      </c>
      <c r="R16" s="411">
        <v>112.25</v>
      </c>
      <c r="S16" s="411">
        <v>71.78</v>
      </c>
      <c r="T16" s="412">
        <v>2</v>
      </c>
    </row>
    <row r="17" spans="1:20" s="414" customFormat="1" ht="14.25" customHeight="1">
      <c r="A17" s="413"/>
      <c r="B17" s="409" t="s">
        <v>425</v>
      </c>
      <c r="C17" s="410">
        <v>224776.28999999998</v>
      </c>
      <c r="D17" s="411">
        <v>3797.86</v>
      </c>
      <c r="E17" s="411" t="s">
        <v>99</v>
      </c>
      <c r="F17" s="411">
        <v>34301.86</v>
      </c>
      <c r="G17" s="411">
        <v>68528.639999999999</v>
      </c>
      <c r="H17" s="411">
        <v>66534.16</v>
      </c>
      <c r="I17" s="411">
        <v>10912.05</v>
      </c>
      <c r="J17" s="411">
        <v>22148.239999999998</v>
      </c>
      <c r="K17" s="411">
        <v>5633.03</v>
      </c>
      <c r="L17" s="411">
        <v>2732.25</v>
      </c>
      <c r="M17" s="411">
        <v>82.09</v>
      </c>
      <c r="N17" s="411">
        <v>2347.64</v>
      </c>
      <c r="O17" s="411">
        <v>7437.86</v>
      </c>
      <c r="P17" s="411">
        <v>80.55</v>
      </c>
      <c r="Q17" s="411">
        <v>56.03</v>
      </c>
      <c r="R17" s="411">
        <v>112.25</v>
      </c>
      <c r="S17" s="411">
        <v>71.78</v>
      </c>
      <c r="T17" s="412"/>
    </row>
    <row r="18" spans="1:20" s="414" customFormat="1" ht="14.25" customHeight="1">
      <c r="A18" s="413"/>
      <c r="B18" s="409" t="s">
        <v>426</v>
      </c>
      <c r="C18" s="410">
        <v>328.12000000000006</v>
      </c>
      <c r="D18" s="411" t="s">
        <v>99</v>
      </c>
      <c r="E18" s="411">
        <v>5.6</v>
      </c>
      <c r="F18" s="411" t="s">
        <v>99</v>
      </c>
      <c r="G18" s="411">
        <v>7.13</v>
      </c>
      <c r="H18" s="411">
        <v>69.790000000000006</v>
      </c>
      <c r="I18" s="411">
        <v>13.45</v>
      </c>
      <c r="J18" s="411">
        <v>27.87</v>
      </c>
      <c r="K18" s="411">
        <v>5.65</v>
      </c>
      <c r="L18" s="411">
        <v>118.15</v>
      </c>
      <c r="M18" s="411" t="s">
        <v>99</v>
      </c>
      <c r="N18" s="411">
        <v>2.8</v>
      </c>
      <c r="O18" s="411">
        <v>21.51</v>
      </c>
      <c r="P18" s="411" t="s">
        <v>99</v>
      </c>
      <c r="Q18" s="411">
        <v>56.17</v>
      </c>
      <c r="R18" s="411" t="s">
        <v>99</v>
      </c>
      <c r="S18" s="411" t="s">
        <v>99</v>
      </c>
      <c r="T18" s="412"/>
    </row>
    <row r="19" spans="1:20" s="420" customFormat="1" ht="14.25" customHeight="1">
      <c r="A19" s="415" t="s">
        <v>100</v>
      </c>
      <c r="B19" s="416" t="s">
        <v>424</v>
      </c>
      <c r="C19" s="417">
        <v>225145.14</v>
      </c>
      <c r="D19" s="418">
        <v>3769.19</v>
      </c>
      <c r="E19" s="418">
        <v>5.6</v>
      </c>
      <c r="F19" s="418">
        <v>34277.360000000001</v>
      </c>
      <c r="G19" s="418">
        <v>68928.179999999993</v>
      </c>
      <c r="H19" s="418">
        <v>66218.450000000012</v>
      </c>
      <c r="I19" s="418">
        <v>11032.71</v>
      </c>
      <c r="J19" s="418">
        <v>22163.280000000002</v>
      </c>
      <c r="K19" s="418">
        <v>5867.3899999999994</v>
      </c>
      <c r="L19" s="418">
        <v>2839.1800000000003</v>
      </c>
      <c r="M19" s="418">
        <v>82.09</v>
      </c>
      <c r="N19" s="418">
        <v>2125.5600000000004</v>
      </c>
      <c r="O19" s="418">
        <v>7459.37</v>
      </c>
      <c r="P19" s="418">
        <v>80.55</v>
      </c>
      <c r="Q19" s="418">
        <v>112.2</v>
      </c>
      <c r="R19" s="418">
        <v>112.25</v>
      </c>
      <c r="S19" s="418">
        <v>71.78</v>
      </c>
      <c r="T19" s="419">
        <v>3</v>
      </c>
    </row>
    <row r="20" spans="1:20" s="420" customFormat="1" ht="14.25" customHeight="1">
      <c r="A20" s="421"/>
      <c r="B20" s="416" t="s">
        <v>425</v>
      </c>
      <c r="C20" s="417">
        <v>224770.39</v>
      </c>
      <c r="D20" s="418">
        <v>3769.19</v>
      </c>
      <c r="E20" s="418" t="s">
        <v>99</v>
      </c>
      <c r="F20" s="418">
        <v>34277.360000000001</v>
      </c>
      <c r="G20" s="418">
        <v>68908.42</v>
      </c>
      <c r="H20" s="418">
        <v>66120.960000000006</v>
      </c>
      <c r="I20" s="418">
        <v>11025.13</v>
      </c>
      <c r="J20" s="418">
        <v>22123.24</v>
      </c>
      <c r="K20" s="418">
        <v>5861.74</v>
      </c>
      <c r="L20" s="418">
        <v>2721.03</v>
      </c>
      <c r="M20" s="418">
        <v>82.09</v>
      </c>
      <c r="N20" s="418">
        <v>2122.7600000000002</v>
      </c>
      <c r="O20" s="418">
        <v>7437.86</v>
      </c>
      <c r="P20" s="418">
        <v>80.55</v>
      </c>
      <c r="Q20" s="418">
        <v>56.03</v>
      </c>
      <c r="R20" s="418">
        <v>112.25</v>
      </c>
      <c r="S20" s="418">
        <v>71.78</v>
      </c>
      <c r="T20" s="419"/>
    </row>
    <row r="21" spans="1:20" s="420" customFormat="1" ht="14.25" customHeight="1">
      <c r="A21" s="421"/>
      <c r="B21" s="416" t="s">
        <v>426</v>
      </c>
      <c r="C21" s="417">
        <v>374.75</v>
      </c>
      <c r="D21" s="418" t="s">
        <v>99</v>
      </c>
      <c r="E21" s="418">
        <v>5.6</v>
      </c>
      <c r="F21" s="418" t="s">
        <v>99</v>
      </c>
      <c r="G21" s="418">
        <v>19.760000000000002</v>
      </c>
      <c r="H21" s="418">
        <v>97.49</v>
      </c>
      <c r="I21" s="418">
        <v>7.58</v>
      </c>
      <c r="J21" s="418">
        <v>40.04</v>
      </c>
      <c r="K21" s="418">
        <v>5.65</v>
      </c>
      <c r="L21" s="418">
        <v>118.15</v>
      </c>
      <c r="M21" s="418" t="s">
        <v>99</v>
      </c>
      <c r="N21" s="418">
        <v>2.8</v>
      </c>
      <c r="O21" s="418">
        <v>21.51</v>
      </c>
      <c r="P21" s="418" t="s">
        <v>99</v>
      </c>
      <c r="Q21" s="418">
        <v>56.17</v>
      </c>
      <c r="R21" s="418" t="s">
        <v>99</v>
      </c>
      <c r="S21" s="418" t="s">
        <v>99</v>
      </c>
      <c r="T21" s="419"/>
    </row>
    <row r="22" spans="1:20" s="401" customFormat="1" ht="7.5" customHeight="1" thickBot="1">
      <c r="A22" s="422"/>
      <c r="B22" s="423"/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5"/>
    </row>
    <row r="23" spans="1:20" ht="3.75" customHeight="1">
      <c r="A23" s="3"/>
      <c r="B23" s="3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</row>
    <row r="24" spans="1:20">
      <c r="A24" s="2" t="s">
        <v>384</v>
      </c>
    </row>
  </sheetData>
  <mergeCells count="6">
    <mergeCell ref="T4:T5"/>
    <mergeCell ref="A1:S1"/>
    <mergeCell ref="A2:S2"/>
    <mergeCell ref="A4:A5"/>
    <mergeCell ref="B4:B5"/>
    <mergeCell ref="C4:S4"/>
  </mergeCells>
  <phoneticPr fontId="3"/>
  <printOptions horizontalCentered="1" verticalCentered="1"/>
  <pageMargins left="0.78740157480314965" right="0.59055118110236227" top="0.98425196850393704" bottom="0.59055118110236227" header="0.51181102362204722" footer="0.51181102362204722"/>
  <pageSetup paperSize="9" scale="50" firstPageNumber="107" orientation="portrait" useFirstPageNumber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5287"/>
  </sheetPr>
  <dimension ref="A1:N28"/>
  <sheetViews>
    <sheetView view="pageBreakPreview" zoomScale="90" zoomScaleNormal="120" zoomScaleSheetLayoutView="90" workbookViewId="0">
      <selection activeCell="C31" sqref="C31"/>
    </sheetView>
  </sheetViews>
  <sheetFormatPr defaultRowHeight="12"/>
  <cols>
    <col min="1" max="1" width="13.125" style="339" customWidth="1"/>
    <col min="2" max="4" width="12.125" style="339" customWidth="1"/>
    <col min="5" max="5" width="12" style="339" customWidth="1"/>
    <col min="6" max="6" width="12.125" style="339" customWidth="1"/>
    <col min="7" max="7" width="12.375" style="339" customWidth="1"/>
    <col min="8" max="8" width="11.25" style="339" customWidth="1"/>
    <col min="9" max="13" width="10.625" style="339" customWidth="1"/>
    <col min="14" max="16384" width="9" style="339"/>
  </cols>
  <sheetData>
    <row r="1" spans="1:14" s="400" customFormat="1" ht="22.5" customHeight="1">
      <c r="A1" s="536" t="s">
        <v>427</v>
      </c>
      <c r="B1" s="536"/>
      <c r="C1" s="536"/>
      <c r="D1" s="536"/>
      <c r="E1" s="536"/>
      <c r="F1" s="536"/>
      <c r="G1" s="536"/>
      <c r="H1" s="567" t="s">
        <v>428</v>
      </c>
      <c r="I1" s="567"/>
      <c r="J1" s="567"/>
      <c r="K1" s="567"/>
      <c r="L1" s="567"/>
      <c r="M1" s="567"/>
      <c r="N1" s="567"/>
    </row>
    <row r="2" spans="1:14" s="400" customFormat="1" ht="16.5" customHeight="1" thickBot="1">
      <c r="A2" s="537" t="s">
        <v>429</v>
      </c>
      <c r="B2" s="537"/>
      <c r="C2" s="537"/>
      <c r="D2" s="537"/>
      <c r="E2" s="537"/>
      <c r="F2" s="537"/>
      <c r="G2" s="537"/>
      <c r="J2" s="427"/>
      <c r="K2" s="3"/>
      <c r="M2" s="57"/>
    </row>
    <row r="3" spans="1:14" s="400" customFormat="1" ht="16.5" customHeight="1">
      <c r="A3" s="305" t="s">
        <v>430</v>
      </c>
      <c r="B3" s="428" t="s">
        <v>431</v>
      </c>
      <c r="C3" s="428" t="s">
        <v>432</v>
      </c>
      <c r="D3" s="428" t="s">
        <v>433</v>
      </c>
      <c r="E3" s="428" t="s">
        <v>434</v>
      </c>
      <c r="F3" s="428" t="s">
        <v>435</v>
      </c>
      <c r="G3" s="429" t="s">
        <v>436</v>
      </c>
      <c r="H3" s="305" t="s">
        <v>199</v>
      </c>
      <c r="I3" s="340">
        <v>29</v>
      </c>
      <c r="J3" s="340">
        <v>30</v>
      </c>
      <c r="K3" s="340" t="s">
        <v>85</v>
      </c>
      <c r="L3" s="340" t="s">
        <v>154</v>
      </c>
      <c r="M3" s="351" t="s">
        <v>100</v>
      </c>
    </row>
    <row r="4" spans="1:14" s="400" customFormat="1" ht="16.5" customHeight="1">
      <c r="A4" s="377"/>
      <c r="B4" s="10" t="s">
        <v>437</v>
      </c>
      <c r="C4" s="10" t="s">
        <v>437</v>
      </c>
      <c r="D4" s="10" t="s">
        <v>438</v>
      </c>
      <c r="E4" s="10" t="s">
        <v>438</v>
      </c>
      <c r="F4" s="10" t="s">
        <v>32</v>
      </c>
      <c r="G4" s="10" t="s">
        <v>320</v>
      </c>
      <c r="H4" s="377" t="s">
        <v>439</v>
      </c>
      <c r="I4" s="30">
        <v>107</v>
      </c>
      <c r="J4" s="30">
        <v>127</v>
      </c>
      <c r="K4" s="30">
        <v>162</v>
      </c>
      <c r="L4" s="3">
        <v>242</v>
      </c>
      <c r="M4" s="430">
        <v>192</v>
      </c>
    </row>
    <row r="5" spans="1:14" s="400" customFormat="1" ht="16.5" customHeight="1">
      <c r="A5" s="107">
        <v>29</v>
      </c>
      <c r="B5" s="49">
        <v>1039</v>
      </c>
      <c r="C5" s="106">
        <v>946</v>
      </c>
      <c r="D5" s="106">
        <v>112138</v>
      </c>
      <c r="E5" s="106">
        <v>112100</v>
      </c>
      <c r="F5" s="34">
        <v>90.9</v>
      </c>
      <c r="G5" s="106">
        <v>249742</v>
      </c>
      <c r="H5" s="24" t="s">
        <v>440</v>
      </c>
      <c r="I5" s="3">
        <v>20</v>
      </c>
      <c r="J5" s="3">
        <v>29</v>
      </c>
      <c r="K5" s="3">
        <v>18</v>
      </c>
      <c r="L5" s="3">
        <v>21</v>
      </c>
      <c r="M5" s="112">
        <v>16</v>
      </c>
    </row>
    <row r="6" spans="1:14" s="400" customFormat="1" ht="16.5" customHeight="1">
      <c r="A6" s="51" t="s">
        <v>84</v>
      </c>
      <c r="B6" s="49">
        <v>1059</v>
      </c>
      <c r="C6" s="106">
        <v>974</v>
      </c>
      <c r="D6" s="106">
        <v>113711</v>
      </c>
      <c r="E6" s="106">
        <v>113678</v>
      </c>
      <c r="F6" s="34">
        <v>93</v>
      </c>
      <c r="G6" s="106">
        <v>259542</v>
      </c>
      <c r="H6" s="24" t="s">
        <v>441</v>
      </c>
      <c r="I6" s="3">
        <v>672</v>
      </c>
      <c r="J6" s="3">
        <v>542</v>
      </c>
      <c r="K6" s="3">
        <v>372</v>
      </c>
      <c r="L6" s="3">
        <v>245</v>
      </c>
      <c r="M6" s="112">
        <v>194</v>
      </c>
    </row>
    <row r="7" spans="1:14" s="400" customFormat="1" ht="16.5" customHeight="1">
      <c r="A7" s="24" t="s">
        <v>85</v>
      </c>
      <c r="B7" s="49">
        <v>1075</v>
      </c>
      <c r="C7" s="106">
        <v>997</v>
      </c>
      <c r="D7" s="106">
        <v>115613</v>
      </c>
      <c r="E7" s="106">
        <v>115596</v>
      </c>
      <c r="F7" s="34">
        <v>95.3</v>
      </c>
      <c r="G7" s="106">
        <v>263133</v>
      </c>
      <c r="H7" s="24" t="s">
        <v>442</v>
      </c>
      <c r="I7" s="3">
        <v>799</v>
      </c>
      <c r="J7" s="3">
        <v>698</v>
      </c>
      <c r="K7" s="3">
        <v>552</v>
      </c>
      <c r="L7" s="3">
        <v>508</v>
      </c>
      <c r="M7" s="112">
        <v>402</v>
      </c>
    </row>
    <row r="8" spans="1:14" s="400" customFormat="1" ht="16.5" customHeight="1" thickBot="1">
      <c r="A8" s="24" t="s">
        <v>231</v>
      </c>
      <c r="B8" s="49">
        <v>1081</v>
      </c>
      <c r="C8" s="106">
        <v>1005</v>
      </c>
      <c r="D8" s="106">
        <v>115266</v>
      </c>
      <c r="E8" s="106">
        <v>115250</v>
      </c>
      <c r="F8" s="34">
        <v>95.8</v>
      </c>
      <c r="G8" s="106">
        <v>266696</v>
      </c>
      <c r="H8" s="164"/>
      <c r="I8" s="431"/>
      <c r="J8" s="431"/>
      <c r="K8" s="431"/>
      <c r="L8" s="431"/>
      <c r="M8" s="432"/>
    </row>
    <row r="9" spans="1:14" s="57" customFormat="1" ht="16.5" customHeight="1">
      <c r="A9" s="148" t="s">
        <v>232</v>
      </c>
      <c r="B9" s="54">
        <v>1088.98</v>
      </c>
      <c r="C9" s="433">
        <v>1009.27</v>
      </c>
      <c r="D9" s="433">
        <v>115031</v>
      </c>
      <c r="E9" s="433">
        <v>115015</v>
      </c>
      <c r="F9" s="434">
        <v>96.9</v>
      </c>
      <c r="G9" s="433">
        <v>268296</v>
      </c>
      <c r="H9" s="400"/>
      <c r="I9" s="400"/>
      <c r="J9" s="400"/>
      <c r="K9" s="400"/>
      <c r="L9" s="400"/>
      <c r="N9" s="400"/>
    </row>
    <row r="10" spans="1:14" s="400" customFormat="1" ht="11.25" customHeight="1" thickBot="1">
      <c r="A10" s="164"/>
      <c r="B10" s="398"/>
      <c r="C10" s="398"/>
      <c r="D10" s="398"/>
      <c r="E10" s="398"/>
      <c r="F10" s="37"/>
      <c r="G10" s="398"/>
      <c r="H10" s="400" t="s">
        <v>443</v>
      </c>
      <c r="M10" s="57"/>
    </row>
    <row r="11" spans="1:14" s="400" customFormat="1" ht="11.25" customHeight="1">
      <c r="A11" s="31"/>
      <c r="B11" s="106"/>
      <c r="C11" s="106"/>
      <c r="D11" s="106"/>
      <c r="E11" s="106"/>
      <c r="F11" s="34"/>
      <c r="G11" s="106"/>
    </row>
    <row r="12" spans="1:14" s="400" customFormat="1" ht="16.5" customHeight="1">
      <c r="A12" s="676" t="s">
        <v>444</v>
      </c>
      <c r="B12" s="676"/>
      <c r="C12" s="676"/>
      <c r="D12" s="676"/>
      <c r="E12" s="676"/>
      <c r="F12" s="676"/>
      <c r="G12" s="676"/>
    </row>
    <row r="13" spans="1:14" s="400" customFormat="1" ht="16.5" customHeight="1">
      <c r="A13" s="676" t="s">
        <v>445</v>
      </c>
      <c r="B13" s="676"/>
      <c r="C13" s="676"/>
      <c r="D13" s="676"/>
      <c r="E13" s="676"/>
      <c r="F13" s="676"/>
      <c r="G13" s="676"/>
    </row>
    <row r="14" spans="1:14" s="400" customFormat="1" ht="16.5" customHeight="1">
      <c r="A14" s="400" t="s">
        <v>443</v>
      </c>
    </row>
    <row r="15" spans="1:14" s="400" customFormat="1" ht="22.5" customHeight="1"/>
    <row r="16" spans="1:14" s="400" customFormat="1" ht="22.5" customHeight="1"/>
    <row r="17" s="400" customFormat="1"/>
    <row r="18" s="400" customFormat="1" ht="18" customHeight="1"/>
    <row r="19" s="400" customFormat="1" ht="18" customHeight="1"/>
    <row r="20" s="400" customFormat="1" ht="18" customHeight="1"/>
    <row r="21" s="400" customFormat="1" ht="18" customHeight="1"/>
    <row r="22" s="400" customFormat="1" ht="18" customHeight="1"/>
    <row r="23" s="400" customFormat="1" ht="18" customHeight="1"/>
    <row r="24" s="400" customFormat="1" ht="18" customHeight="1"/>
    <row r="25" s="400" customFormat="1" ht="18" customHeight="1"/>
    <row r="26" s="400" customFormat="1" ht="18" customHeight="1"/>
    <row r="27" s="400" customFormat="1"/>
    <row r="28" ht="12" customHeight="1"/>
  </sheetData>
  <mergeCells count="5">
    <mergeCell ref="A1:G1"/>
    <mergeCell ref="H1:N1"/>
    <mergeCell ref="A2:G2"/>
    <mergeCell ref="A12:G12"/>
    <mergeCell ref="A13:G13"/>
  </mergeCells>
  <phoneticPr fontId="3"/>
  <pageMargins left="0.78740157480314965" right="0.39370078740157483" top="0.78740157480314965" bottom="0.59055118110236227" header="0.51181102362204722" footer="0.51181102362204722"/>
  <pageSetup paperSize="9" firstPageNumber="119" orientation="portrait" useFirstPageNumber="1" r:id="rId1"/>
  <headerFooter differentOddEven="1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5287"/>
  </sheetPr>
  <dimension ref="A1:L23"/>
  <sheetViews>
    <sheetView view="pageBreakPreview" zoomScale="85" zoomScaleNormal="100" zoomScaleSheetLayoutView="85" workbookViewId="0">
      <selection activeCell="D8" sqref="D8"/>
    </sheetView>
  </sheetViews>
  <sheetFormatPr defaultColWidth="9" defaultRowHeight="12"/>
  <cols>
    <col min="1" max="5" width="17.125" style="2" customWidth="1"/>
    <col min="6" max="10" width="14.375" style="2" customWidth="1"/>
    <col min="11" max="11" width="13.625" style="2" customWidth="1"/>
    <col min="12" max="16384" width="9" style="2"/>
  </cols>
  <sheetData>
    <row r="1" spans="1:12" ht="22.5" customHeight="1">
      <c r="A1" s="536" t="s">
        <v>446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</row>
    <row r="2" spans="1:12" ht="7.5" customHeight="1">
      <c r="A2" s="537"/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2" ht="16.899999999999999" customHeight="1" thickBot="1">
      <c r="A3" s="2" t="s">
        <v>447</v>
      </c>
    </row>
    <row r="4" spans="1:12" ht="16.899999999999999" customHeight="1">
      <c r="A4" s="677" t="s">
        <v>448</v>
      </c>
      <c r="B4" s="679">
        <v>29</v>
      </c>
      <c r="C4" s="679">
        <v>30</v>
      </c>
      <c r="D4" s="679" t="s">
        <v>85</v>
      </c>
      <c r="E4" s="679" t="s">
        <v>200</v>
      </c>
      <c r="F4" s="682" t="s">
        <v>449</v>
      </c>
      <c r="G4" s="562"/>
      <c r="H4" s="562"/>
      <c r="I4" s="562"/>
      <c r="J4" s="562"/>
      <c r="K4" s="562"/>
    </row>
    <row r="5" spans="1:12" ht="16.899999999999999" customHeight="1">
      <c r="A5" s="678"/>
      <c r="B5" s="680"/>
      <c r="C5" s="681"/>
      <c r="D5" s="681"/>
      <c r="E5" s="681"/>
      <c r="F5" s="79" t="s">
        <v>7</v>
      </c>
      <c r="G5" s="80" t="s">
        <v>450</v>
      </c>
      <c r="H5" s="80" t="s">
        <v>451</v>
      </c>
      <c r="I5" s="80" t="s">
        <v>452</v>
      </c>
      <c r="J5" s="80" t="s">
        <v>453</v>
      </c>
      <c r="K5" s="435" t="s">
        <v>454</v>
      </c>
    </row>
    <row r="6" spans="1:12" ht="7.5" customHeight="1">
      <c r="A6" s="436"/>
      <c r="B6" s="74"/>
      <c r="C6" s="74"/>
      <c r="D6" s="74"/>
      <c r="E6" s="74"/>
      <c r="F6" s="75"/>
      <c r="G6" s="75"/>
      <c r="H6" s="75"/>
      <c r="I6" s="75"/>
      <c r="J6" s="75"/>
      <c r="K6" s="75"/>
    </row>
    <row r="7" spans="1:12" s="57" customFormat="1" ht="19.5" customHeight="1">
      <c r="A7" s="437" t="s">
        <v>7</v>
      </c>
      <c r="B7" s="438">
        <v>266</v>
      </c>
      <c r="C7" s="438">
        <v>265</v>
      </c>
      <c r="D7" s="438">
        <v>301</v>
      </c>
      <c r="E7" s="438">
        <v>372</v>
      </c>
      <c r="F7" s="438">
        <f t="shared" ref="F7" si="0">SUM(F8:F19)</f>
        <v>329</v>
      </c>
      <c r="G7" s="439"/>
      <c r="H7" s="439"/>
      <c r="I7" s="439"/>
      <c r="J7" s="439"/>
      <c r="K7" s="439"/>
      <c r="L7" s="67" t="s">
        <v>455</v>
      </c>
    </row>
    <row r="8" spans="1:12" ht="19.5" customHeight="1">
      <c r="A8" s="436" t="s">
        <v>456</v>
      </c>
      <c r="B8" s="440">
        <v>19</v>
      </c>
      <c r="C8" s="440">
        <v>11</v>
      </c>
      <c r="D8" s="440">
        <v>24</v>
      </c>
      <c r="E8" s="441">
        <v>27</v>
      </c>
      <c r="F8" s="441">
        <f>SUM(G8:K8)</f>
        <v>30</v>
      </c>
      <c r="G8" s="442">
        <v>25</v>
      </c>
      <c r="H8" s="443">
        <v>0</v>
      </c>
      <c r="I8" s="443">
        <v>0</v>
      </c>
      <c r="J8" s="442">
        <v>2</v>
      </c>
      <c r="K8" s="442">
        <v>3</v>
      </c>
    </row>
    <row r="9" spans="1:12" ht="19.5" customHeight="1">
      <c r="A9" s="436" t="s">
        <v>457</v>
      </c>
      <c r="B9" s="440">
        <v>29</v>
      </c>
      <c r="C9" s="440">
        <v>33</v>
      </c>
      <c r="D9" s="440">
        <v>24</v>
      </c>
      <c r="E9" s="441">
        <v>17</v>
      </c>
      <c r="F9" s="441">
        <f t="shared" ref="F9:F19" si="1">SUM(G9:K9)</f>
        <v>23</v>
      </c>
      <c r="G9" s="442">
        <v>20</v>
      </c>
      <c r="H9" s="442">
        <v>1</v>
      </c>
      <c r="I9" s="443">
        <v>0</v>
      </c>
      <c r="J9" s="443">
        <v>0</v>
      </c>
      <c r="K9" s="442">
        <v>2</v>
      </c>
    </row>
    <row r="10" spans="1:12" ht="19.5" customHeight="1">
      <c r="A10" s="436" t="s">
        <v>458</v>
      </c>
      <c r="B10" s="440">
        <v>26</v>
      </c>
      <c r="C10" s="440">
        <v>27</v>
      </c>
      <c r="D10" s="440">
        <v>33</v>
      </c>
      <c r="E10" s="441">
        <v>34</v>
      </c>
      <c r="F10" s="441">
        <f t="shared" si="1"/>
        <v>31</v>
      </c>
      <c r="G10" s="442">
        <v>19</v>
      </c>
      <c r="H10" s="442">
        <v>3</v>
      </c>
      <c r="I10" s="443">
        <v>0</v>
      </c>
      <c r="J10" s="442">
        <v>2</v>
      </c>
      <c r="K10" s="442">
        <v>7</v>
      </c>
    </row>
    <row r="11" spans="1:12" ht="19.5" customHeight="1">
      <c r="A11" s="436" t="s">
        <v>459</v>
      </c>
      <c r="B11" s="440">
        <v>23</v>
      </c>
      <c r="C11" s="440">
        <v>25</v>
      </c>
      <c r="D11" s="440">
        <v>15</v>
      </c>
      <c r="E11" s="441">
        <v>33</v>
      </c>
      <c r="F11" s="441">
        <f t="shared" si="1"/>
        <v>17</v>
      </c>
      <c r="G11" s="442">
        <v>11</v>
      </c>
      <c r="H11" s="443">
        <v>0</v>
      </c>
      <c r="I11" s="442">
        <v>1</v>
      </c>
      <c r="J11" s="443">
        <v>0</v>
      </c>
      <c r="K11" s="442">
        <v>5</v>
      </c>
    </row>
    <row r="12" spans="1:12" ht="19.5" customHeight="1">
      <c r="A12" s="436" t="s">
        <v>460</v>
      </c>
      <c r="B12" s="440">
        <v>24</v>
      </c>
      <c r="C12" s="440">
        <v>24</v>
      </c>
      <c r="D12" s="440">
        <v>30</v>
      </c>
      <c r="E12" s="441">
        <v>33</v>
      </c>
      <c r="F12" s="441">
        <f t="shared" si="1"/>
        <v>29</v>
      </c>
      <c r="G12" s="442">
        <v>22</v>
      </c>
      <c r="H12" s="443">
        <v>0</v>
      </c>
      <c r="I12" s="442">
        <v>2</v>
      </c>
      <c r="J12" s="442">
        <v>2</v>
      </c>
      <c r="K12" s="442">
        <v>3</v>
      </c>
    </row>
    <row r="13" spans="1:12" ht="19.5" customHeight="1">
      <c r="A13" s="436" t="s">
        <v>461</v>
      </c>
      <c r="B13" s="440">
        <v>21</v>
      </c>
      <c r="C13" s="440">
        <v>16</v>
      </c>
      <c r="D13" s="440">
        <v>26</v>
      </c>
      <c r="E13" s="441">
        <v>32</v>
      </c>
      <c r="F13" s="441">
        <f t="shared" si="1"/>
        <v>25</v>
      </c>
      <c r="G13" s="442">
        <v>14</v>
      </c>
      <c r="H13" s="443">
        <v>0</v>
      </c>
      <c r="I13" s="442">
        <v>1</v>
      </c>
      <c r="J13" s="442">
        <v>5</v>
      </c>
      <c r="K13" s="442">
        <v>5</v>
      </c>
    </row>
    <row r="14" spans="1:12" ht="19.5" customHeight="1">
      <c r="A14" s="436" t="s">
        <v>462</v>
      </c>
      <c r="B14" s="440">
        <v>18</v>
      </c>
      <c r="C14" s="440">
        <v>21</v>
      </c>
      <c r="D14" s="440">
        <v>30</v>
      </c>
      <c r="E14" s="441">
        <v>46</v>
      </c>
      <c r="F14" s="441">
        <f t="shared" si="1"/>
        <v>26</v>
      </c>
      <c r="G14" s="442">
        <v>21</v>
      </c>
      <c r="H14" s="443">
        <v>0</v>
      </c>
      <c r="I14" s="443">
        <v>0</v>
      </c>
      <c r="J14" s="442">
        <v>3</v>
      </c>
      <c r="K14" s="442">
        <v>2</v>
      </c>
    </row>
    <row r="15" spans="1:12" ht="19.5" customHeight="1">
      <c r="A15" s="436" t="s">
        <v>463</v>
      </c>
      <c r="B15" s="440">
        <v>19</v>
      </c>
      <c r="C15" s="440">
        <v>16</v>
      </c>
      <c r="D15" s="440">
        <v>26</v>
      </c>
      <c r="E15" s="441">
        <v>31</v>
      </c>
      <c r="F15" s="441">
        <f t="shared" si="1"/>
        <v>29</v>
      </c>
      <c r="G15" s="442">
        <v>20</v>
      </c>
      <c r="H15" s="443">
        <v>0</v>
      </c>
      <c r="I15" s="443">
        <v>0</v>
      </c>
      <c r="J15" s="442">
        <v>2</v>
      </c>
      <c r="K15" s="442">
        <v>7</v>
      </c>
    </row>
    <row r="16" spans="1:12" ht="19.5" customHeight="1">
      <c r="A16" s="436" t="s">
        <v>464</v>
      </c>
      <c r="B16" s="440">
        <v>20</v>
      </c>
      <c r="C16" s="440">
        <v>22</v>
      </c>
      <c r="D16" s="440">
        <v>19</v>
      </c>
      <c r="E16" s="441">
        <v>26</v>
      </c>
      <c r="F16" s="441">
        <f t="shared" si="1"/>
        <v>18</v>
      </c>
      <c r="G16" s="442">
        <v>15</v>
      </c>
      <c r="H16" s="443">
        <v>0</v>
      </c>
      <c r="I16" s="443">
        <v>0</v>
      </c>
      <c r="J16" s="442">
        <v>1</v>
      </c>
      <c r="K16" s="442">
        <v>2</v>
      </c>
    </row>
    <row r="17" spans="1:11" ht="19.5" customHeight="1">
      <c r="A17" s="436" t="s">
        <v>465</v>
      </c>
      <c r="B17" s="440">
        <v>20</v>
      </c>
      <c r="C17" s="440">
        <v>15</v>
      </c>
      <c r="D17" s="440">
        <v>33</v>
      </c>
      <c r="E17" s="441">
        <v>33</v>
      </c>
      <c r="F17" s="441">
        <f t="shared" si="1"/>
        <v>23</v>
      </c>
      <c r="G17" s="442">
        <v>16</v>
      </c>
      <c r="H17" s="443">
        <v>0</v>
      </c>
      <c r="I17" s="443">
        <v>0</v>
      </c>
      <c r="J17" s="442">
        <v>6</v>
      </c>
      <c r="K17" s="442">
        <v>1</v>
      </c>
    </row>
    <row r="18" spans="1:11" ht="19.5" customHeight="1">
      <c r="A18" s="436" t="s">
        <v>466</v>
      </c>
      <c r="B18" s="440">
        <v>24</v>
      </c>
      <c r="C18" s="440">
        <v>28</v>
      </c>
      <c r="D18" s="440">
        <v>26</v>
      </c>
      <c r="E18" s="441">
        <v>28</v>
      </c>
      <c r="F18" s="441">
        <f t="shared" si="1"/>
        <v>39</v>
      </c>
      <c r="G18" s="442">
        <v>36</v>
      </c>
      <c r="H18" s="443">
        <v>0</v>
      </c>
      <c r="I18" s="443">
        <v>0</v>
      </c>
      <c r="J18" s="442">
        <v>1</v>
      </c>
      <c r="K18" s="442">
        <v>2</v>
      </c>
    </row>
    <row r="19" spans="1:11" ht="19.5" customHeight="1">
      <c r="A19" s="436" t="s">
        <v>467</v>
      </c>
      <c r="B19" s="440">
        <v>23</v>
      </c>
      <c r="C19" s="440">
        <v>27</v>
      </c>
      <c r="D19" s="440">
        <v>15</v>
      </c>
      <c r="E19" s="441">
        <v>32</v>
      </c>
      <c r="F19" s="441">
        <f t="shared" si="1"/>
        <v>39</v>
      </c>
      <c r="G19" s="442">
        <v>28</v>
      </c>
      <c r="H19" s="443">
        <v>0</v>
      </c>
      <c r="I19" s="443">
        <v>0</v>
      </c>
      <c r="J19" s="442">
        <v>3</v>
      </c>
      <c r="K19" s="444">
        <v>8</v>
      </c>
    </row>
    <row r="20" spans="1:11" ht="7.5" customHeight="1" thickBot="1">
      <c r="A20" s="58"/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ht="7.5" customHeight="1"/>
    <row r="22" spans="1:11">
      <c r="A22" s="2" t="s">
        <v>468</v>
      </c>
    </row>
    <row r="23" spans="1:11">
      <c r="A23" s="2" t="s">
        <v>469</v>
      </c>
    </row>
  </sheetData>
  <mergeCells count="8">
    <mergeCell ref="A1:K1"/>
    <mergeCell ref="A2:K2"/>
    <mergeCell ref="A4:A5"/>
    <mergeCell ref="B4:B5"/>
    <mergeCell ref="C4:C5"/>
    <mergeCell ref="D4:D5"/>
    <mergeCell ref="E4:E5"/>
    <mergeCell ref="F4:K4"/>
  </mergeCells>
  <phoneticPr fontId="3"/>
  <pageMargins left="0.78740157480314965" right="0.39370078740157483" top="0.98425196850393704" bottom="0.59055118110236227" header="0.51181102362204722" footer="0.51181102362204722"/>
  <pageSetup paperSize="9" scale="52" firstPageNumber="119" orientation="portrait" useFirstPageNumber="1" horizontalDpi="400" verticalDpi="400" r:id="rId1"/>
  <headerFooter differentOddEven="1"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5287"/>
  </sheetPr>
  <dimension ref="A1:M34"/>
  <sheetViews>
    <sheetView view="pageBreakPreview" zoomScale="90" zoomScaleNormal="100" zoomScaleSheetLayoutView="90" workbookViewId="0">
      <selection activeCell="I37" sqref="I37"/>
    </sheetView>
  </sheetViews>
  <sheetFormatPr defaultRowHeight="12"/>
  <cols>
    <col min="1" max="2" width="2.5" style="2" customWidth="1"/>
    <col min="3" max="3" width="12" style="2" customWidth="1"/>
    <col min="4" max="4" width="6" style="2" customWidth="1"/>
    <col min="5" max="5" width="7.75" style="2" customWidth="1"/>
    <col min="6" max="6" width="6" style="2" customWidth="1"/>
    <col min="7" max="7" width="7.75" style="2" customWidth="1"/>
    <col min="8" max="8" width="6" style="2" customWidth="1"/>
    <col min="9" max="9" width="7.75" style="2" customWidth="1"/>
    <col min="10" max="10" width="6" style="2" customWidth="1"/>
    <col min="11" max="11" width="7.75" style="2" customWidth="1"/>
    <col min="12" max="12" width="6" style="57" customWidth="1"/>
    <col min="13" max="13" width="7.75" style="57" customWidth="1"/>
    <col min="14" max="28" width="9" style="2"/>
    <col min="29" max="29" width="6" style="2" customWidth="1"/>
    <col min="30" max="30" width="7.75" style="2" customWidth="1"/>
    <col min="31" max="16384" width="9" style="2"/>
  </cols>
  <sheetData>
    <row r="1" spans="1:13" ht="22.5" customHeight="1">
      <c r="A1" s="581" t="s">
        <v>470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</row>
    <row r="2" spans="1:13" ht="7.5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</row>
    <row r="3" spans="1:13">
      <c r="A3" s="687" t="s">
        <v>471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</row>
    <row r="4" spans="1:13" ht="16.899999999999999" customHeight="1" thickBot="1">
      <c r="A4" s="187" t="s">
        <v>472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83"/>
      <c r="M4" s="183"/>
    </row>
    <row r="5" spans="1:13" ht="23.25" customHeight="1">
      <c r="A5" s="688" t="s">
        <v>199</v>
      </c>
      <c r="B5" s="688"/>
      <c r="C5" s="583"/>
      <c r="D5" s="690">
        <v>30</v>
      </c>
      <c r="E5" s="691"/>
      <c r="F5" s="690">
        <v>31</v>
      </c>
      <c r="G5" s="691"/>
      <c r="H5" s="690" t="s">
        <v>43</v>
      </c>
      <c r="I5" s="691"/>
      <c r="J5" s="692" t="s">
        <v>44</v>
      </c>
      <c r="K5" s="693"/>
      <c r="L5" s="694" t="s">
        <v>187</v>
      </c>
      <c r="M5" s="695"/>
    </row>
    <row r="6" spans="1:13" ht="23.25" customHeight="1">
      <c r="A6" s="689"/>
      <c r="B6" s="689"/>
      <c r="C6" s="585"/>
      <c r="D6" s="446" t="s">
        <v>473</v>
      </c>
      <c r="E6" s="447" t="s">
        <v>474</v>
      </c>
      <c r="F6" s="446" t="s">
        <v>473</v>
      </c>
      <c r="G6" s="447" t="s">
        <v>474</v>
      </c>
      <c r="H6" s="446" t="s">
        <v>473</v>
      </c>
      <c r="I6" s="447" t="s">
        <v>474</v>
      </c>
      <c r="J6" s="446" t="s">
        <v>473</v>
      </c>
      <c r="K6" s="447" t="s">
        <v>474</v>
      </c>
      <c r="L6" s="448" t="s">
        <v>475</v>
      </c>
      <c r="M6" s="449" t="s">
        <v>476</v>
      </c>
    </row>
    <row r="7" spans="1:13" ht="24" customHeight="1">
      <c r="A7" s="683" t="s">
        <v>95</v>
      </c>
      <c r="B7" s="683"/>
      <c r="C7" s="684"/>
      <c r="D7" s="450">
        <v>302</v>
      </c>
      <c r="E7" s="450">
        <v>74108</v>
      </c>
      <c r="F7" s="451">
        <v>243</v>
      </c>
      <c r="G7" s="451">
        <v>62683</v>
      </c>
      <c r="H7" s="178">
        <v>253</v>
      </c>
      <c r="I7" s="178">
        <v>50294</v>
      </c>
      <c r="J7" s="178">
        <v>294</v>
      </c>
      <c r="K7" s="178">
        <v>87400</v>
      </c>
      <c r="L7" s="452">
        <f>SUM(L8,L23)</f>
        <v>350</v>
      </c>
      <c r="M7" s="453">
        <f>SUM(M8,M23)</f>
        <v>89423</v>
      </c>
    </row>
    <row r="8" spans="1:13" ht="24" customHeight="1">
      <c r="A8" s="187"/>
      <c r="B8" s="685" t="s">
        <v>477</v>
      </c>
      <c r="C8" s="686"/>
      <c r="D8" s="178">
        <v>250</v>
      </c>
      <c r="E8" s="178">
        <v>35414</v>
      </c>
      <c r="F8" s="178">
        <v>198</v>
      </c>
      <c r="G8" s="178">
        <v>28358</v>
      </c>
      <c r="H8" s="178">
        <v>204</v>
      </c>
      <c r="I8" s="178">
        <v>24967</v>
      </c>
      <c r="J8" s="178">
        <v>238</v>
      </c>
      <c r="K8" s="178">
        <v>30938</v>
      </c>
      <c r="L8" s="454">
        <f>SUM(L9:L22)</f>
        <v>304</v>
      </c>
      <c r="M8" s="455">
        <f>SUM(M9:M22)</f>
        <v>41154</v>
      </c>
    </row>
    <row r="9" spans="1:13" ht="24" customHeight="1">
      <c r="A9" s="187"/>
      <c r="B9" s="187"/>
      <c r="C9" s="456" t="s">
        <v>450</v>
      </c>
      <c r="D9" s="457">
        <v>206</v>
      </c>
      <c r="E9" s="457">
        <v>21599</v>
      </c>
      <c r="F9" s="457">
        <v>157</v>
      </c>
      <c r="G9" s="457">
        <v>16107</v>
      </c>
      <c r="H9" s="457">
        <v>185</v>
      </c>
      <c r="I9" s="457">
        <v>19733</v>
      </c>
      <c r="J9" s="457">
        <v>206</v>
      </c>
      <c r="K9" s="457">
        <v>22032</v>
      </c>
      <c r="L9" s="458">
        <v>261</v>
      </c>
      <c r="M9" s="458">
        <v>27392</v>
      </c>
    </row>
    <row r="10" spans="1:13" ht="24" customHeight="1">
      <c r="A10" s="187"/>
      <c r="B10" s="187"/>
      <c r="C10" s="456" t="s">
        <v>453</v>
      </c>
      <c r="D10" s="457">
        <v>31</v>
      </c>
      <c r="E10" s="457">
        <v>11904</v>
      </c>
      <c r="F10" s="457">
        <v>34</v>
      </c>
      <c r="G10" s="457">
        <v>11413</v>
      </c>
      <c r="H10" s="457">
        <v>10</v>
      </c>
      <c r="I10" s="457">
        <v>4073</v>
      </c>
      <c r="J10" s="457">
        <v>18</v>
      </c>
      <c r="K10" s="457">
        <v>6802</v>
      </c>
      <c r="L10" s="458">
        <v>26</v>
      </c>
      <c r="M10" s="458">
        <v>12024</v>
      </c>
    </row>
    <row r="11" spans="1:13" ht="24" customHeight="1">
      <c r="A11" s="187"/>
      <c r="B11" s="187"/>
      <c r="C11" s="456" t="s">
        <v>452</v>
      </c>
      <c r="D11" s="457">
        <v>4</v>
      </c>
      <c r="E11" s="459">
        <v>656</v>
      </c>
      <c r="F11" s="457">
        <v>1</v>
      </c>
      <c r="G11" s="459">
        <v>200</v>
      </c>
      <c r="H11" s="457">
        <v>5</v>
      </c>
      <c r="I11" s="459">
        <v>698</v>
      </c>
      <c r="J11" s="457">
        <v>3</v>
      </c>
      <c r="K11" s="459">
        <v>647</v>
      </c>
      <c r="L11" s="458">
        <v>4</v>
      </c>
      <c r="M11" s="460">
        <v>698</v>
      </c>
    </row>
    <row r="12" spans="1:13" ht="24" customHeight="1">
      <c r="A12" s="187"/>
      <c r="B12" s="187"/>
      <c r="C12" s="456" t="s">
        <v>478</v>
      </c>
      <c r="D12" s="14" t="s">
        <v>99</v>
      </c>
      <c r="E12" s="14" t="s">
        <v>99</v>
      </c>
      <c r="F12" s="14" t="s">
        <v>99</v>
      </c>
      <c r="G12" s="14" t="s">
        <v>99</v>
      </c>
      <c r="H12" s="14" t="s">
        <v>99</v>
      </c>
      <c r="I12" s="14" t="s">
        <v>99</v>
      </c>
      <c r="J12" s="14" t="s">
        <v>99</v>
      </c>
      <c r="K12" s="14" t="s">
        <v>99</v>
      </c>
      <c r="L12" s="461" t="s">
        <v>99</v>
      </c>
      <c r="M12" s="461" t="s">
        <v>99</v>
      </c>
    </row>
    <row r="13" spans="1:13" ht="24" customHeight="1">
      <c r="A13" s="187"/>
      <c r="B13" s="187"/>
      <c r="C13" s="456" t="s">
        <v>479</v>
      </c>
      <c r="D13" s="14" t="s">
        <v>99</v>
      </c>
      <c r="E13" s="14" t="s">
        <v>99</v>
      </c>
      <c r="F13" s="14" t="s">
        <v>99</v>
      </c>
      <c r="G13" s="14" t="s">
        <v>99</v>
      </c>
      <c r="H13" s="14" t="s">
        <v>99</v>
      </c>
      <c r="I13" s="14" t="s">
        <v>99</v>
      </c>
      <c r="J13" s="14" t="s">
        <v>99</v>
      </c>
      <c r="K13" s="14" t="s">
        <v>99</v>
      </c>
      <c r="L13" s="461" t="s">
        <v>99</v>
      </c>
      <c r="M13" s="461" t="s">
        <v>99</v>
      </c>
    </row>
    <row r="14" spans="1:13" ht="24" customHeight="1">
      <c r="A14" s="187"/>
      <c r="B14" s="187"/>
      <c r="C14" s="456" t="s">
        <v>480</v>
      </c>
      <c r="D14" s="14" t="s">
        <v>99</v>
      </c>
      <c r="E14" s="14" t="s">
        <v>99</v>
      </c>
      <c r="F14" s="14" t="s">
        <v>99</v>
      </c>
      <c r="G14" s="14" t="s">
        <v>99</v>
      </c>
      <c r="H14" s="14" t="s">
        <v>99</v>
      </c>
      <c r="I14" s="14" t="s">
        <v>99</v>
      </c>
      <c r="J14" s="14" t="s">
        <v>99</v>
      </c>
      <c r="K14" s="14" t="s">
        <v>99</v>
      </c>
      <c r="L14" s="461" t="s">
        <v>99</v>
      </c>
      <c r="M14" s="461" t="s">
        <v>99</v>
      </c>
    </row>
    <row r="15" spans="1:13" ht="24" customHeight="1">
      <c r="A15" s="187"/>
      <c r="B15" s="187"/>
      <c r="C15" s="456" t="s">
        <v>481</v>
      </c>
      <c r="D15" s="14" t="s">
        <v>99</v>
      </c>
      <c r="E15" s="14" t="s">
        <v>99</v>
      </c>
      <c r="F15" s="14" t="s">
        <v>99</v>
      </c>
      <c r="G15" s="14" t="s">
        <v>99</v>
      </c>
      <c r="H15" s="14" t="s">
        <v>99</v>
      </c>
      <c r="I15" s="14" t="s">
        <v>99</v>
      </c>
      <c r="J15" s="14" t="s">
        <v>99</v>
      </c>
      <c r="K15" s="14" t="s">
        <v>99</v>
      </c>
      <c r="L15" s="461" t="s">
        <v>99</v>
      </c>
      <c r="M15" s="461" t="s">
        <v>99</v>
      </c>
    </row>
    <row r="16" spans="1:13" ht="24" customHeight="1">
      <c r="A16" s="187"/>
      <c r="B16" s="187"/>
      <c r="C16" s="456" t="s">
        <v>482</v>
      </c>
      <c r="D16" s="14">
        <v>5</v>
      </c>
      <c r="E16" s="14">
        <v>1086</v>
      </c>
      <c r="F16" s="14">
        <v>2</v>
      </c>
      <c r="G16" s="14">
        <v>125</v>
      </c>
      <c r="H16" s="14">
        <v>2</v>
      </c>
      <c r="I16" s="14">
        <v>270</v>
      </c>
      <c r="J16" s="14">
        <v>5</v>
      </c>
      <c r="K16" s="14">
        <v>717</v>
      </c>
      <c r="L16" s="147">
        <v>7</v>
      </c>
      <c r="M16" s="147">
        <v>658</v>
      </c>
    </row>
    <row r="17" spans="1:13" ht="24" customHeight="1">
      <c r="A17" s="187"/>
      <c r="B17" s="187"/>
      <c r="C17" s="456" t="s">
        <v>483</v>
      </c>
      <c r="D17" s="14" t="s">
        <v>99</v>
      </c>
      <c r="E17" s="14" t="s">
        <v>99</v>
      </c>
      <c r="F17" s="14" t="s">
        <v>99</v>
      </c>
      <c r="G17" s="14" t="s">
        <v>99</v>
      </c>
      <c r="H17" s="14" t="s">
        <v>99</v>
      </c>
      <c r="I17" s="14" t="s">
        <v>99</v>
      </c>
      <c r="J17" s="14" t="s">
        <v>99</v>
      </c>
      <c r="K17" s="14" t="s">
        <v>99</v>
      </c>
      <c r="L17" s="147" t="s">
        <v>99</v>
      </c>
      <c r="M17" s="147" t="s">
        <v>99</v>
      </c>
    </row>
    <row r="18" spans="1:13" ht="24" customHeight="1">
      <c r="A18" s="187"/>
      <c r="B18" s="187"/>
      <c r="C18" s="456" t="s">
        <v>484</v>
      </c>
      <c r="D18" s="14" t="s">
        <v>99</v>
      </c>
      <c r="E18" s="14" t="s">
        <v>99</v>
      </c>
      <c r="F18" s="14" t="s">
        <v>99</v>
      </c>
      <c r="G18" s="14" t="s">
        <v>99</v>
      </c>
      <c r="H18" s="14" t="s">
        <v>99</v>
      </c>
      <c r="I18" s="14" t="s">
        <v>99</v>
      </c>
      <c r="J18" s="14" t="s">
        <v>99</v>
      </c>
      <c r="K18" s="14" t="s">
        <v>99</v>
      </c>
      <c r="L18" s="147" t="s">
        <v>99</v>
      </c>
      <c r="M18" s="147" t="s">
        <v>99</v>
      </c>
    </row>
    <row r="19" spans="1:13" ht="24" customHeight="1">
      <c r="A19" s="187"/>
      <c r="B19" s="187"/>
      <c r="C19" s="456" t="s">
        <v>485</v>
      </c>
      <c r="D19" s="14">
        <v>1</v>
      </c>
      <c r="E19" s="14">
        <v>111</v>
      </c>
      <c r="F19" s="14">
        <v>2</v>
      </c>
      <c r="G19" s="14">
        <v>376</v>
      </c>
      <c r="H19" s="14" t="s">
        <v>99</v>
      </c>
      <c r="I19" s="14" t="s">
        <v>99</v>
      </c>
      <c r="J19" s="14">
        <v>2</v>
      </c>
      <c r="K19" s="14">
        <v>467</v>
      </c>
      <c r="L19" s="147">
        <v>1</v>
      </c>
      <c r="M19" s="147">
        <v>123</v>
      </c>
    </row>
    <row r="20" spans="1:13" ht="24" customHeight="1">
      <c r="A20" s="187"/>
      <c r="B20" s="187"/>
      <c r="C20" s="456" t="s">
        <v>486</v>
      </c>
      <c r="D20" s="14">
        <v>2</v>
      </c>
      <c r="E20" s="14">
        <v>52</v>
      </c>
      <c r="F20" s="14">
        <v>2</v>
      </c>
      <c r="G20" s="14">
        <v>137</v>
      </c>
      <c r="H20" s="14">
        <v>2</v>
      </c>
      <c r="I20" s="14">
        <v>193</v>
      </c>
      <c r="J20" s="14">
        <v>3</v>
      </c>
      <c r="K20" s="14">
        <v>253</v>
      </c>
      <c r="L20" s="147">
        <v>4</v>
      </c>
      <c r="M20" s="147">
        <v>253</v>
      </c>
    </row>
    <row r="21" spans="1:13" ht="24" customHeight="1">
      <c r="A21" s="187"/>
      <c r="B21" s="187"/>
      <c r="C21" s="456" t="s">
        <v>487</v>
      </c>
      <c r="D21" s="14" t="s">
        <v>99</v>
      </c>
      <c r="E21" s="14" t="s">
        <v>99</v>
      </c>
      <c r="F21" s="14" t="s">
        <v>99</v>
      </c>
      <c r="G21" s="14" t="s">
        <v>99</v>
      </c>
      <c r="H21" s="14" t="s">
        <v>99</v>
      </c>
      <c r="I21" s="14" t="s">
        <v>99</v>
      </c>
      <c r="J21" s="14" t="s">
        <v>99</v>
      </c>
      <c r="K21" s="14" t="s">
        <v>99</v>
      </c>
      <c r="L21" s="147" t="s">
        <v>99</v>
      </c>
      <c r="M21" s="147" t="s">
        <v>99</v>
      </c>
    </row>
    <row r="22" spans="1:13" ht="24" customHeight="1">
      <c r="A22" s="187"/>
      <c r="B22" s="187"/>
      <c r="C22" s="456" t="s">
        <v>488</v>
      </c>
      <c r="D22" s="14">
        <v>1</v>
      </c>
      <c r="E22" s="14">
        <v>6</v>
      </c>
      <c r="F22" s="14" t="s">
        <v>99</v>
      </c>
      <c r="G22" s="14" t="s">
        <v>99</v>
      </c>
      <c r="H22" s="14" t="s">
        <v>99</v>
      </c>
      <c r="I22" s="14" t="s">
        <v>99</v>
      </c>
      <c r="J22" s="14">
        <v>1</v>
      </c>
      <c r="K22" s="14">
        <v>20</v>
      </c>
      <c r="L22" s="147">
        <v>1</v>
      </c>
      <c r="M22" s="147">
        <v>6</v>
      </c>
    </row>
    <row r="23" spans="1:13" ht="24" customHeight="1">
      <c r="A23" s="187"/>
      <c r="B23" s="685" t="s">
        <v>489</v>
      </c>
      <c r="C23" s="686"/>
      <c r="D23" s="14">
        <v>52</v>
      </c>
      <c r="E23" s="14">
        <v>38694</v>
      </c>
      <c r="F23" s="14">
        <v>45</v>
      </c>
      <c r="G23" s="14">
        <v>34325</v>
      </c>
      <c r="H23" s="14">
        <v>49</v>
      </c>
      <c r="I23" s="14">
        <v>25327</v>
      </c>
      <c r="J23" s="14">
        <v>56</v>
      </c>
      <c r="K23" s="14">
        <v>56462</v>
      </c>
      <c r="L23" s="147">
        <f>SUM(L24:L28)</f>
        <v>46</v>
      </c>
      <c r="M23" s="147">
        <f>SUM(M24:M28)</f>
        <v>48269</v>
      </c>
    </row>
    <row r="24" spans="1:13" ht="24" customHeight="1">
      <c r="A24" s="187"/>
      <c r="B24" s="187"/>
      <c r="C24" s="462" t="s">
        <v>490</v>
      </c>
      <c r="D24" s="14">
        <v>19</v>
      </c>
      <c r="E24" s="14">
        <v>31691</v>
      </c>
      <c r="F24" s="14">
        <v>16</v>
      </c>
      <c r="G24" s="14">
        <v>7738</v>
      </c>
      <c r="H24" s="14">
        <v>24</v>
      </c>
      <c r="I24" s="14">
        <v>6967</v>
      </c>
      <c r="J24" s="14">
        <v>27</v>
      </c>
      <c r="K24" s="14">
        <v>11027</v>
      </c>
      <c r="L24" s="147">
        <v>25</v>
      </c>
      <c r="M24" s="147">
        <v>8816</v>
      </c>
    </row>
    <row r="25" spans="1:13" ht="24" customHeight="1">
      <c r="A25" s="187"/>
      <c r="B25" s="187"/>
      <c r="C25" s="456" t="s">
        <v>491</v>
      </c>
      <c r="D25" s="14">
        <v>14</v>
      </c>
      <c r="E25" s="14">
        <v>3125</v>
      </c>
      <c r="F25" s="14">
        <v>12</v>
      </c>
      <c r="G25" s="14">
        <v>5545</v>
      </c>
      <c r="H25" s="14">
        <v>6</v>
      </c>
      <c r="I25" s="14">
        <v>1113</v>
      </c>
      <c r="J25" s="14">
        <v>10</v>
      </c>
      <c r="K25" s="14">
        <v>3651</v>
      </c>
      <c r="L25" s="147">
        <v>6</v>
      </c>
      <c r="M25" s="147">
        <v>1815</v>
      </c>
    </row>
    <row r="26" spans="1:13" ht="24" customHeight="1">
      <c r="A26" s="187"/>
      <c r="B26" s="187"/>
      <c r="C26" s="456" t="s">
        <v>492</v>
      </c>
      <c r="D26" s="14">
        <v>2</v>
      </c>
      <c r="E26" s="14">
        <v>1030</v>
      </c>
      <c r="F26" s="14" t="s">
        <v>99</v>
      </c>
      <c r="G26" s="14" t="s">
        <v>99</v>
      </c>
      <c r="H26" s="14">
        <v>1</v>
      </c>
      <c r="I26" s="14">
        <v>2635</v>
      </c>
      <c r="J26" s="14">
        <v>1</v>
      </c>
      <c r="K26" s="14">
        <v>3398</v>
      </c>
      <c r="L26" s="147">
        <v>1</v>
      </c>
      <c r="M26" s="147">
        <v>7807</v>
      </c>
    </row>
    <row r="27" spans="1:13" ht="24" customHeight="1">
      <c r="A27" s="187"/>
      <c r="B27" s="187"/>
      <c r="C27" s="456" t="s">
        <v>493</v>
      </c>
      <c r="D27" s="14">
        <v>17</v>
      </c>
      <c r="E27" s="14">
        <v>2848</v>
      </c>
      <c r="F27" s="14">
        <v>17</v>
      </c>
      <c r="G27" s="14">
        <v>21042</v>
      </c>
      <c r="H27" s="14">
        <v>17</v>
      </c>
      <c r="I27" s="14">
        <v>3768</v>
      </c>
      <c r="J27" s="14">
        <v>18</v>
      </c>
      <c r="K27" s="14">
        <v>38386</v>
      </c>
      <c r="L27" s="147">
        <v>14</v>
      </c>
      <c r="M27" s="147">
        <v>29831</v>
      </c>
    </row>
    <row r="28" spans="1:13" ht="24" customHeight="1" thickBot="1">
      <c r="A28" s="185"/>
      <c r="B28" s="185"/>
      <c r="C28" s="463" t="s">
        <v>494</v>
      </c>
      <c r="D28" s="21" t="s">
        <v>99</v>
      </c>
      <c r="E28" s="21" t="s">
        <v>99</v>
      </c>
      <c r="F28" s="21" t="s">
        <v>99</v>
      </c>
      <c r="G28" s="21" t="s">
        <v>99</v>
      </c>
      <c r="H28" s="21">
        <v>1</v>
      </c>
      <c r="I28" s="21">
        <v>10844</v>
      </c>
      <c r="J28" s="21" t="s">
        <v>99</v>
      </c>
      <c r="K28" s="21" t="s">
        <v>99</v>
      </c>
      <c r="L28" s="144" t="s">
        <v>99</v>
      </c>
      <c r="M28" s="144" t="s">
        <v>99</v>
      </c>
    </row>
    <row r="29" spans="1:13" ht="5.4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83"/>
      <c r="M29" s="183"/>
    </row>
    <row r="30" spans="1:13">
      <c r="A30" s="166"/>
      <c r="B30" s="166"/>
      <c r="C30" s="166" t="s">
        <v>495</v>
      </c>
      <c r="D30" s="166"/>
      <c r="E30" s="166"/>
      <c r="F30" s="166"/>
      <c r="G30" s="166"/>
      <c r="H30" s="166"/>
      <c r="I30" s="166"/>
      <c r="J30" s="166"/>
      <c r="K30" s="166"/>
      <c r="L30" s="183"/>
      <c r="M30" s="183"/>
    </row>
    <row r="31" spans="1:13">
      <c r="A31" s="166"/>
      <c r="B31" s="166"/>
      <c r="C31" s="166" t="s">
        <v>496</v>
      </c>
      <c r="D31" s="166"/>
      <c r="E31" s="166"/>
      <c r="F31" s="166"/>
      <c r="G31" s="166"/>
      <c r="H31" s="166"/>
      <c r="I31" s="166"/>
      <c r="J31" s="166"/>
      <c r="K31" s="166"/>
      <c r="L31" s="183"/>
      <c r="M31" s="183"/>
    </row>
    <row r="32" spans="1:13">
      <c r="A32" s="166"/>
      <c r="B32" s="166"/>
      <c r="C32" s="166" t="s">
        <v>497</v>
      </c>
      <c r="D32" s="166"/>
      <c r="E32" s="166"/>
      <c r="F32" s="166"/>
      <c r="G32" s="166"/>
      <c r="H32" s="166"/>
      <c r="I32" s="166"/>
      <c r="J32" s="166"/>
      <c r="K32" s="166"/>
      <c r="L32" s="183"/>
      <c r="M32" s="183"/>
    </row>
    <row r="33" spans="1:13">
      <c r="A33" s="166"/>
      <c r="B33" s="166" t="s">
        <v>2</v>
      </c>
      <c r="C33" s="166" t="s">
        <v>498</v>
      </c>
      <c r="D33" s="166"/>
      <c r="E33" s="166"/>
      <c r="F33" s="166"/>
      <c r="G33" s="166"/>
      <c r="H33" s="166"/>
      <c r="I33" s="166"/>
      <c r="J33" s="166"/>
      <c r="K33" s="166"/>
      <c r="L33" s="183"/>
      <c r="M33" s="183"/>
    </row>
    <row r="34" spans="1:13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83"/>
      <c r="M34" s="183"/>
    </row>
  </sheetData>
  <mergeCells count="11">
    <mergeCell ref="A7:C7"/>
    <mergeCell ref="B8:C8"/>
    <mergeCell ref="B23:C23"/>
    <mergeCell ref="A1:M1"/>
    <mergeCell ref="A3:M3"/>
    <mergeCell ref="A5:C6"/>
    <mergeCell ref="D5:E5"/>
    <mergeCell ref="F5:G5"/>
    <mergeCell ref="H5:I5"/>
    <mergeCell ref="J5:K5"/>
    <mergeCell ref="L5:M5"/>
  </mergeCells>
  <phoneticPr fontId="3"/>
  <pageMargins left="0.78740157480314965" right="0.39370078740157483" top="0.98425196850393704" bottom="0.59055118110236227" header="0.51181102362204722" footer="0.51181102362204722"/>
  <pageSetup paperSize="9" firstPageNumber="119" orientation="portrait" useFirstPageNumber="1" horizontalDpi="400" verticalDpi="400" r:id="rId1"/>
  <headerFooter differentOddEven="1"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5287"/>
  </sheetPr>
  <dimension ref="A1:N34"/>
  <sheetViews>
    <sheetView view="pageBreakPreview" zoomScale="90" zoomScaleNormal="130" zoomScaleSheetLayoutView="90" workbookViewId="0">
      <selection activeCell="I37" sqref="I37"/>
    </sheetView>
  </sheetViews>
  <sheetFormatPr defaultRowHeight="12"/>
  <cols>
    <col min="1" max="2" width="2.25" style="2" customWidth="1"/>
    <col min="3" max="3" width="12.625" style="2" customWidth="1"/>
    <col min="4" max="4" width="5.375" style="2" customWidth="1"/>
    <col min="5" max="5" width="8.125" style="2" customWidth="1"/>
    <col min="6" max="6" width="5.375" style="2" customWidth="1"/>
    <col min="7" max="7" width="8.125" style="2" customWidth="1"/>
    <col min="8" max="8" width="5.375" style="2" customWidth="1"/>
    <col min="9" max="9" width="8.125" style="2" customWidth="1"/>
    <col min="10" max="10" width="5.375" style="2" customWidth="1"/>
    <col min="11" max="11" width="8.125" style="2" customWidth="1"/>
    <col min="12" max="12" width="6.625" style="57" customWidth="1"/>
    <col min="13" max="13" width="9" style="57" customWidth="1"/>
    <col min="14" max="28" width="9" style="2"/>
    <col min="29" max="29" width="6.625" style="2" customWidth="1"/>
    <col min="30" max="30" width="8.75" style="2" customWidth="1"/>
    <col min="31" max="16384" width="9" style="2"/>
  </cols>
  <sheetData>
    <row r="1" spans="1:14" ht="22.5" customHeight="1">
      <c r="A1" s="581" t="s">
        <v>499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</row>
    <row r="2" spans="1:14" ht="7.5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</row>
    <row r="3" spans="1:14">
      <c r="A3" s="687" t="s">
        <v>471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</row>
    <row r="4" spans="1:14" ht="16.899999999999999" customHeight="1" thickBot="1">
      <c r="A4" s="166" t="s">
        <v>472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83"/>
      <c r="M4" s="183"/>
    </row>
    <row r="5" spans="1:14" s="309" customFormat="1" ht="23.25" customHeight="1">
      <c r="A5" s="700" t="s">
        <v>334</v>
      </c>
      <c r="B5" s="700"/>
      <c r="C5" s="701"/>
      <c r="D5" s="690">
        <v>30</v>
      </c>
      <c r="E5" s="691"/>
      <c r="F5" s="690">
        <v>31</v>
      </c>
      <c r="G5" s="691"/>
      <c r="H5" s="690" t="s">
        <v>43</v>
      </c>
      <c r="I5" s="691"/>
      <c r="J5" s="690" t="s">
        <v>44</v>
      </c>
      <c r="K5" s="691"/>
      <c r="L5" s="704" t="s">
        <v>187</v>
      </c>
      <c r="M5" s="705"/>
      <c r="N5" s="321"/>
    </row>
    <row r="6" spans="1:14" s="309" customFormat="1" ht="23.25" customHeight="1">
      <c r="A6" s="702"/>
      <c r="B6" s="702"/>
      <c r="C6" s="703"/>
      <c r="D6" s="464" t="s">
        <v>500</v>
      </c>
      <c r="E6" s="465" t="s">
        <v>476</v>
      </c>
      <c r="F6" s="464" t="s">
        <v>501</v>
      </c>
      <c r="G6" s="465" t="s">
        <v>476</v>
      </c>
      <c r="H6" s="464" t="s">
        <v>500</v>
      </c>
      <c r="I6" s="465" t="s">
        <v>476</v>
      </c>
      <c r="J6" s="464" t="s">
        <v>500</v>
      </c>
      <c r="K6" s="465" t="s">
        <v>476</v>
      </c>
      <c r="L6" s="466" t="s">
        <v>502</v>
      </c>
      <c r="M6" s="467" t="s">
        <v>476</v>
      </c>
      <c r="N6" s="321"/>
    </row>
    <row r="7" spans="1:14" s="309" customFormat="1" ht="24" customHeight="1">
      <c r="A7" s="696" t="s">
        <v>95</v>
      </c>
      <c r="B7" s="696"/>
      <c r="C7" s="697"/>
      <c r="D7" s="468">
        <v>46376</v>
      </c>
      <c r="E7" s="469">
        <v>6948334</v>
      </c>
      <c r="F7" s="468">
        <v>46288</v>
      </c>
      <c r="G7" s="468">
        <v>6966083</v>
      </c>
      <c r="H7" s="468">
        <v>46092</v>
      </c>
      <c r="I7" s="468">
        <v>6952832</v>
      </c>
      <c r="J7" s="468">
        <v>45915</v>
      </c>
      <c r="K7" s="470">
        <v>6820286</v>
      </c>
      <c r="L7" s="471">
        <f>SUM(L8,L23)</f>
        <v>45915</v>
      </c>
      <c r="M7" s="471">
        <f>SUM(M8,M23)</f>
        <v>6878845</v>
      </c>
    </row>
    <row r="8" spans="1:14" s="309" customFormat="1" ht="24" customHeight="1">
      <c r="A8" s="472"/>
      <c r="B8" s="698" t="s">
        <v>477</v>
      </c>
      <c r="C8" s="699"/>
      <c r="D8" s="469">
        <v>30461</v>
      </c>
      <c r="E8" s="469">
        <v>2475016</v>
      </c>
      <c r="F8" s="470">
        <v>30386</v>
      </c>
      <c r="G8" s="470">
        <v>2476916</v>
      </c>
      <c r="H8" s="470">
        <v>30229</v>
      </c>
      <c r="I8" s="470">
        <v>2468195</v>
      </c>
      <c r="J8" s="470">
        <v>30118</v>
      </c>
      <c r="K8" s="470">
        <v>2465544</v>
      </c>
      <c r="L8" s="473">
        <f>SUM(L9:L22)</f>
        <v>30147</v>
      </c>
      <c r="M8" s="473">
        <f>SUM(M9:M22)</f>
        <v>2481615</v>
      </c>
    </row>
    <row r="9" spans="1:14" s="309" customFormat="1" ht="24" customHeight="1">
      <c r="A9" s="472"/>
      <c r="B9" s="472"/>
      <c r="C9" s="474" t="s">
        <v>450</v>
      </c>
      <c r="D9" s="475">
        <v>25935</v>
      </c>
      <c r="E9" s="475">
        <v>2001436</v>
      </c>
      <c r="F9" s="475">
        <v>25917</v>
      </c>
      <c r="G9" s="475">
        <v>2002988</v>
      </c>
      <c r="H9" s="475">
        <v>25884</v>
      </c>
      <c r="I9" s="475">
        <v>2006661</v>
      </c>
      <c r="J9" s="475">
        <v>25892</v>
      </c>
      <c r="K9" s="475">
        <v>2014098</v>
      </c>
      <c r="L9" s="476">
        <v>25965</v>
      </c>
      <c r="M9" s="476">
        <v>2028005</v>
      </c>
    </row>
    <row r="10" spans="1:14" s="309" customFormat="1" ht="24" customHeight="1">
      <c r="A10" s="472"/>
      <c r="B10" s="472"/>
      <c r="C10" s="474" t="s">
        <v>453</v>
      </c>
      <c r="D10" s="475">
        <v>957</v>
      </c>
      <c r="E10" s="475">
        <v>225429</v>
      </c>
      <c r="F10" s="475">
        <v>965</v>
      </c>
      <c r="G10" s="475">
        <v>230652</v>
      </c>
      <c r="H10" s="475">
        <v>926</v>
      </c>
      <c r="I10" s="475">
        <v>224172</v>
      </c>
      <c r="J10" s="475">
        <v>886</v>
      </c>
      <c r="K10" s="475">
        <v>218141</v>
      </c>
      <c r="L10" s="476">
        <v>871</v>
      </c>
      <c r="M10" s="476">
        <v>221893</v>
      </c>
    </row>
    <row r="11" spans="1:14" s="309" customFormat="1" ht="24" customHeight="1">
      <c r="A11" s="472"/>
      <c r="B11" s="472"/>
      <c r="C11" s="474" t="s">
        <v>452</v>
      </c>
      <c r="D11" s="475">
        <v>1825</v>
      </c>
      <c r="E11" s="475">
        <v>147154</v>
      </c>
      <c r="F11" s="475">
        <v>1788</v>
      </c>
      <c r="G11" s="475">
        <v>143993</v>
      </c>
      <c r="H11" s="475">
        <v>1748</v>
      </c>
      <c r="I11" s="475">
        <v>141238</v>
      </c>
      <c r="J11" s="475">
        <v>1699</v>
      </c>
      <c r="K11" s="475">
        <v>138178</v>
      </c>
      <c r="L11" s="476">
        <v>1675</v>
      </c>
      <c r="M11" s="476">
        <v>136597</v>
      </c>
    </row>
    <row r="12" spans="1:14" s="309" customFormat="1" ht="24" customHeight="1">
      <c r="A12" s="472"/>
      <c r="B12" s="472"/>
      <c r="C12" s="474" t="s">
        <v>478</v>
      </c>
      <c r="D12" s="477" t="s">
        <v>99</v>
      </c>
      <c r="E12" s="477" t="s">
        <v>99</v>
      </c>
      <c r="F12" s="477" t="s">
        <v>99</v>
      </c>
      <c r="G12" s="477" t="s">
        <v>99</v>
      </c>
      <c r="H12" s="475" t="s">
        <v>99</v>
      </c>
      <c r="I12" s="475" t="s">
        <v>99</v>
      </c>
      <c r="J12" s="475" t="s">
        <v>99</v>
      </c>
      <c r="K12" s="475" t="s">
        <v>99</v>
      </c>
      <c r="L12" s="476" t="s">
        <v>99</v>
      </c>
      <c r="M12" s="476" t="s">
        <v>99</v>
      </c>
    </row>
    <row r="13" spans="1:14" s="309" customFormat="1" ht="24" customHeight="1">
      <c r="A13" s="472"/>
      <c r="B13" s="472"/>
      <c r="C13" s="474" t="s">
        <v>479</v>
      </c>
      <c r="D13" s="477" t="s">
        <v>99</v>
      </c>
      <c r="E13" s="477" t="s">
        <v>99</v>
      </c>
      <c r="F13" s="477" t="s">
        <v>99</v>
      </c>
      <c r="G13" s="477" t="s">
        <v>99</v>
      </c>
      <c r="H13" s="475" t="s">
        <v>99</v>
      </c>
      <c r="I13" s="475" t="s">
        <v>99</v>
      </c>
      <c r="J13" s="475" t="s">
        <v>99</v>
      </c>
      <c r="K13" s="475" t="s">
        <v>99</v>
      </c>
      <c r="L13" s="476" t="s">
        <v>99</v>
      </c>
      <c r="M13" s="476" t="s">
        <v>99</v>
      </c>
    </row>
    <row r="14" spans="1:14" s="309" customFormat="1" ht="24" customHeight="1">
      <c r="A14" s="472"/>
      <c r="B14" s="472"/>
      <c r="C14" s="474" t="s">
        <v>480</v>
      </c>
      <c r="D14" s="477" t="s">
        <v>99</v>
      </c>
      <c r="E14" s="477" t="s">
        <v>99</v>
      </c>
      <c r="F14" s="477" t="s">
        <v>99</v>
      </c>
      <c r="G14" s="477" t="s">
        <v>99</v>
      </c>
      <c r="H14" s="475" t="s">
        <v>99</v>
      </c>
      <c r="I14" s="475" t="s">
        <v>99</v>
      </c>
      <c r="J14" s="475" t="s">
        <v>99</v>
      </c>
      <c r="K14" s="475" t="s">
        <v>99</v>
      </c>
      <c r="L14" s="476" t="s">
        <v>99</v>
      </c>
      <c r="M14" s="476" t="s">
        <v>99</v>
      </c>
    </row>
    <row r="15" spans="1:14" s="309" customFormat="1" ht="24" customHeight="1">
      <c r="A15" s="472"/>
      <c r="B15" s="472"/>
      <c r="C15" s="474" t="s">
        <v>503</v>
      </c>
      <c r="D15" s="477" t="s">
        <v>99</v>
      </c>
      <c r="E15" s="477" t="s">
        <v>99</v>
      </c>
      <c r="F15" s="477" t="s">
        <v>99</v>
      </c>
      <c r="G15" s="477" t="s">
        <v>99</v>
      </c>
      <c r="H15" s="475" t="s">
        <v>99</v>
      </c>
      <c r="I15" s="475" t="s">
        <v>99</v>
      </c>
      <c r="J15" s="475" t="s">
        <v>99</v>
      </c>
      <c r="K15" s="475" t="s">
        <v>99</v>
      </c>
      <c r="L15" s="476" t="s">
        <v>99</v>
      </c>
      <c r="M15" s="476" t="s">
        <v>99</v>
      </c>
    </row>
    <row r="16" spans="1:14" s="309" customFormat="1" ht="24" customHeight="1">
      <c r="A16" s="472"/>
      <c r="B16" s="472"/>
      <c r="C16" s="474" t="s">
        <v>482</v>
      </c>
      <c r="D16" s="475">
        <v>366</v>
      </c>
      <c r="E16" s="475">
        <v>28733</v>
      </c>
      <c r="F16" s="475">
        <v>364</v>
      </c>
      <c r="G16" s="475">
        <v>28630</v>
      </c>
      <c r="H16" s="475">
        <v>358</v>
      </c>
      <c r="I16" s="475">
        <v>28364</v>
      </c>
      <c r="J16" s="475">
        <v>358</v>
      </c>
      <c r="K16" s="475">
        <v>29114</v>
      </c>
      <c r="L16" s="476">
        <v>360</v>
      </c>
      <c r="M16" s="476">
        <v>29600</v>
      </c>
    </row>
    <row r="17" spans="1:13" s="309" customFormat="1" ht="24" customHeight="1">
      <c r="A17" s="472"/>
      <c r="B17" s="472"/>
      <c r="C17" s="474" t="s">
        <v>483</v>
      </c>
      <c r="D17" s="477" t="s">
        <v>99</v>
      </c>
      <c r="E17" s="477" t="s">
        <v>99</v>
      </c>
      <c r="F17" s="477" t="s">
        <v>99</v>
      </c>
      <c r="G17" s="477" t="s">
        <v>99</v>
      </c>
      <c r="H17" s="475" t="s">
        <v>99</v>
      </c>
      <c r="I17" s="475" t="s">
        <v>99</v>
      </c>
      <c r="J17" s="475" t="s">
        <v>99</v>
      </c>
      <c r="K17" s="475" t="s">
        <v>99</v>
      </c>
      <c r="L17" s="476" t="s">
        <v>99</v>
      </c>
      <c r="M17" s="476" t="s">
        <v>99</v>
      </c>
    </row>
    <row r="18" spans="1:13" s="309" customFormat="1" ht="24" customHeight="1">
      <c r="A18" s="472"/>
      <c r="B18" s="472"/>
      <c r="C18" s="474" t="s">
        <v>484</v>
      </c>
      <c r="D18" s="475" t="s">
        <v>99</v>
      </c>
      <c r="E18" s="475" t="s">
        <v>99</v>
      </c>
      <c r="F18" s="475" t="s">
        <v>99</v>
      </c>
      <c r="G18" s="475" t="s">
        <v>99</v>
      </c>
      <c r="H18" s="475" t="s">
        <v>99</v>
      </c>
      <c r="I18" s="475" t="s">
        <v>99</v>
      </c>
      <c r="J18" s="475" t="s">
        <v>99</v>
      </c>
      <c r="K18" s="475" t="s">
        <v>99</v>
      </c>
      <c r="L18" s="476" t="s">
        <v>99</v>
      </c>
      <c r="M18" s="476" t="s">
        <v>99</v>
      </c>
    </row>
    <row r="19" spans="1:13" s="309" customFormat="1" ht="24" customHeight="1">
      <c r="A19" s="472"/>
      <c r="B19" s="472"/>
      <c r="C19" s="474" t="s">
        <v>485</v>
      </c>
      <c r="D19" s="475">
        <v>13</v>
      </c>
      <c r="E19" s="475">
        <v>1624</v>
      </c>
      <c r="F19" s="478">
        <v>13</v>
      </c>
      <c r="G19" s="475">
        <v>1824</v>
      </c>
      <c r="H19" s="479">
        <v>11</v>
      </c>
      <c r="I19" s="475">
        <v>1658</v>
      </c>
      <c r="J19" s="479">
        <v>13</v>
      </c>
      <c r="K19" s="475">
        <v>2125</v>
      </c>
      <c r="L19" s="480">
        <v>13</v>
      </c>
      <c r="M19" s="476">
        <v>2235</v>
      </c>
    </row>
    <row r="20" spans="1:13" s="309" customFormat="1" ht="24" customHeight="1">
      <c r="A20" s="472"/>
      <c r="B20" s="472"/>
      <c r="C20" s="474" t="s">
        <v>486</v>
      </c>
      <c r="D20" s="475">
        <v>447</v>
      </c>
      <c r="E20" s="475">
        <v>37577</v>
      </c>
      <c r="F20" s="475">
        <v>436</v>
      </c>
      <c r="G20" s="475">
        <v>36506</v>
      </c>
      <c r="H20" s="475">
        <v>428</v>
      </c>
      <c r="I20" s="475">
        <v>34864</v>
      </c>
      <c r="J20" s="475">
        <v>419</v>
      </c>
      <c r="K20" s="475">
        <v>33483</v>
      </c>
      <c r="L20" s="476">
        <v>419</v>
      </c>
      <c r="M20" s="476">
        <v>33078</v>
      </c>
    </row>
    <row r="21" spans="1:13" s="309" customFormat="1" ht="24" customHeight="1">
      <c r="A21" s="472"/>
      <c r="B21" s="472"/>
      <c r="C21" s="474" t="s">
        <v>487</v>
      </c>
      <c r="D21" s="475">
        <v>26</v>
      </c>
      <c r="E21" s="475">
        <v>672</v>
      </c>
      <c r="F21" s="475">
        <v>26</v>
      </c>
      <c r="G21" s="475">
        <v>672</v>
      </c>
      <c r="H21" s="475">
        <v>26</v>
      </c>
      <c r="I21" s="475">
        <v>672</v>
      </c>
      <c r="J21" s="475">
        <v>25</v>
      </c>
      <c r="K21" s="475">
        <v>653</v>
      </c>
      <c r="L21" s="476">
        <v>24</v>
      </c>
      <c r="M21" s="476">
        <v>640</v>
      </c>
    </row>
    <row r="22" spans="1:13" s="309" customFormat="1" ht="24" customHeight="1">
      <c r="A22" s="472"/>
      <c r="B22" s="472"/>
      <c r="C22" s="474" t="s">
        <v>488</v>
      </c>
      <c r="D22" s="475">
        <v>892</v>
      </c>
      <c r="E22" s="475">
        <v>32391</v>
      </c>
      <c r="F22" s="475">
        <v>877</v>
      </c>
      <c r="G22" s="475">
        <v>31651</v>
      </c>
      <c r="H22" s="475">
        <v>848</v>
      </c>
      <c r="I22" s="475">
        <v>30566</v>
      </c>
      <c r="J22" s="475">
        <v>826</v>
      </c>
      <c r="K22" s="475">
        <v>29752</v>
      </c>
      <c r="L22" s="476">
        <v>820</v>
      </c>
      <c r="M22" s="476">
        <v>29567</v>
      </c>
    </row>
    <row r="23" spans="1:13" s="309" customFormat="1" ht="24" customHeight="1">
      <c r="A23" s="472"/>
      <c r="B23" s="698" t="s">
        <v>489</v>
      </c>
      <c r="C23" s="699"/>
      <c r="D23" s="475">
        <v>15915</v>
      </c>
      <c r="E23" s="475">
        <v>4473318</v>
      </c>
      <c r="F23" s="475">
        <v>15902</v>
      </c>
      <c r="G23" s="475">
        <v>4489167</v>
      </c>
      <c r="H23" s="475">
        <v>15863</v>
      </c>
      <c r="I23" s="475">
        <v>4484637</v>
      </c>
      <c r="J23" s="475">
        <v>15797</v>
      </c>
      <c r="K23" s="475">
        <v>4354742</v>
      </c>
      <c r="L23" s="476">
        <f>SUM(L24:L28)</f>
        <v>15768</v>
      </c>
      <c r="M23" s="476">
        <f>SUM(M24:M28)</f>
        <v>4397230</v>
      </c>
    </row>
    <row r="24" spans="1:13" s="309" customFormat="1" ht="24" customHeight="1">
      <c r="A24" s="472"/>
      <c r="B24" s="472"/>
      <c r="C24" s="474" t="s">
        <v>490</v>
      </c>
      <c r="D24" s="475">
        <v>9562</v>
      </c>
      <c r="E24" s="475">
        <v>1901605</v>
      </c>
      <c r="F24" s="475">
        <v>9563</v>
      </c>
      <c r="G24" s="475">
        <v>1906048</v>
      </c>
      <c r="H24" s="475">
        <v>9552</v>
      </c>
      <c r="I24" s="475">
        <v>1901614</v>
      </c>
      <c r="J24" s="475">
        <v>9557</v>
      </c>
      <c r="K24" s="475">
        <v>1908407</v>
      </c>
      <c r="L24" s="476">
        <v>9566</v>
      </c>
      <c r="M24" s="476">
        <v>1918508</v>
      </c>
    </row>
    <row r="25" spans="1:13" s="309" customFormat="1" ht="24" customHeight="1">
      <c r="A25" s="472"/>
      <c r="B25" s="472"/>
      <c r="C25" s="474" t="s">
        <v>491</v>
      </c>
      <c r="D25" s="475">
        <v>1324</v>
      </c>
      <c r="E25" s="475">
        <v>778167</v>
      </c>
      <c r="F25" s="475">
        <v>1328</v>
      </c>
      <c r="G25" s="475">
        <v>788547</v>
      </c>
      <c r="H25" s="475">
        <v>1322</v>
      </c>
      <c r="I25" s="475">
        <v>781187</v>
      </c>
      <c r="J25" s="475">
        <v>1303</v>
      </c>
      <c r="K25" s="475">
        <v>745802</v>
      </c>
      <c r="L25" s="476">
        <v>1290</v>
      </c>
      <c r="M25" s="476">
        <v>748102</v>
      </c>
    </row>
    <row r="26" spans="1:13" s="309" customFormat="1" ht="24" customHeight="1">
      <c r="A26" s="472"/>
      <c r="B26" s="472"/>
      <c r="C26" s="474" t="s">
        <v>492</v>
      </c>
      <c r="D26" s="475">
        <v>84</v>
      </c>
      <c r="E26" s="475">
        <v>73392</v>
      </c>
      <c r="F26" s="475">
        <v>83</v>
      </c>
      <c r="G26" s="475">
        <v>73244</v>
      </c>
      <c r="H26" s="475">
        <v>83</v>
      </c>
      <c r="I26" s="475">
        <v>75941</v>
      </c>
      <c r="J26" s="475">
        <v>84</v>
      </c>
      <c r="K26" s="475">
        <v>80678</v>
      </c>
      <c r="L26" s="476">
        <v>84</v>
      </c>
      <c r="M26" s="476">
        <v>88316</v>
      </c>
    </row>
    <row r="27" spans="1:13" s="309" customFormat="1" ht="24" customHeight="1">
      <c r="A27" s="472"/>
      <c r="B27" s="472"/>
      <c r="C27" s="474" t="s">
        <v>493</v>
      </c>
      <c r="D27" s="475">
        <v>4937</v>
      </c>
      <c r="E27" s="475">
        <v>1714151</v>
      </c>
      <c r="F27" s="475">
        <v>4920</v>
      </c>
      <c r="G27" s="475">
        <v>1715455</v>
      </c>
      <c r="H27" s="475">
        <v>4897</v>
      </c>
      <c r="I27" s="475">
        <v>1709178</v>
      </c>
      <c r="J27" s="475">
        <v>4844</v>
      </c>
      <c r="K27" s="475">
        <v>1603138</v>
      </c>
      <c r="L27" s="476">
        <v>4821</v>
      </c>
      <c r="M27" s="476">
        <v>1626057</v>
      </c>
    </row>
    <row r="28" spans="1:13" s="309" customFormat="1" ht="24" customHeight="1" thickBot="1">
      <c r="A28" s="481"/>
      <c r="B28" s="481"/>
      <c r="C28" s="482" t="s">
        <v>494</v>
      </c>
      <c r="D28" s="483">
        <v>8</v>
      </c>
      <c r="E28" s="483">
        <v>6003</v>
      </c>
      <c r="F28" s="484">
        <v>8</v>
      </c>
      <c r="G28" s="484">
        <v>5873</v>
      </c>
      <c r="H28" s="484">
        <v>9</v>
      </c>
      <c r="I28" s="484">
        <v>16717</v>
      </c>
      <c r="J28" s="484">
        <v>9</v>
      </c>
      <c r="K28" s="484">
        <v>16717</v>
      </c>
      <c r="L28" s="485">
        <v>7</v>
      </c>
      <c r="M28" s="485">
        <v>16247</v>
      </c>
    </row>
    <row r="29" spans="1:13" ht="5.4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486"/>
      <c r="M29" s="183"/>
    </row>
    <row r="30" spans="1:13">
      <c r="A30" s="166"/>
      <c r="B30" s="166"/>
      <c r="C30" s="166" t="s">
        <v>504</v>
      </c>
      <c r="D30" s="166"/>
      <c r="E30" s="166"/>
      <c r="F30" s="166"/>
      <c r="G30" s="166"/>
      <c r="H30" s="166"/>
      <c r="I30" s="166"/>
      <c r="J30" s="166"/>
      <c r="K30" s="166"/>
      <c r="L30" s="183"/>
      <c r="M30" s="183"/>
    </row>
    <row r="31" spans="1:13">
      <c r="A31" s="166"/>
      <c r="B31" s="166"/>
      <c r="C31" s="166" t="s">
        <v>497</v>
      </c>
      <c r="D31" s="166"/>
      <c r="E31" s="166"/>
      <c r="F31" s="166"/>
      <c r="G31" s="166"/>
      <c r="H31" s="166"/>
      <c r="I31" s="166"/>
      <c r="J31" s="166"/>
      <c r="K31" s="166"/>
      <c r="L31" s="183"/>
      <c r="M31" s="183"/>
    </row>
    <row r="32" spans="1:13">
      <c r="A32" s="166"/>
      <c r="B32" s="166"/>
      <c r="C32" s="166" t="s">
        <v>505</v>
      </c>
      <c r="D32" s="166"/>
      <c r="E32" s="166"/>
      <c r="F32" s="166"/>
      <c r="G32" s="166"/>
      <c r="H32" s="166"/>
      <c r="I32" s="166"/>
      <c r="J32" s="166"/>
      <c r="K32" s="166"/>
      <c r="L32" s="183"/>
      <c r="M32" s="183"/>
    </row>
    <row r="33" spans="1:13">
      <c r="A33" s="166"/>
      <c r="B33" s="166"/>
      <c r="C33" s="166" t="s">
        <v>506</v>
      </c>
      <c r="D33" s="166"/>
      <c r="E33" s="166"/>
      <c r="F33" s="166"/>
      <c r="G33" s="166"/>
      <c r="H33" s="166"/>
      <c r="I33" s="166"/>
      <c r="J33" s="166"/>
      <c r="K33" s="166"/>
      <c r="L33" s="183"/>
      <c r="M33" s="183"/>
    </row>
    <row r="34" spans="1:13">
      <c r="A34" s="166"/>
      <c r="B34" s="166" t="s">
        <v>2</v>
      </c>
      <c r="C34" s="166" t="s">
        <v>498</v>
      </c>
      <c r="D34" s="166"/>
      <c r="E34" s="166"/>
      <c r="F34" s="166"/>
      <c r="G34" s="166"/>
      <c r="H34" s="166"/>
      <c r="I34" s="166"/>
      <c r="J34" s="166"/>
      <c r="K34" s="166"/>
      <c r="L34" s="183"/>
      <c r="M34" s="183"/>
    </row>
  </sheetData>
  <mergeCells count="11">
    <mergeCell ref="A7:C7"/>
    <mergeCell ref="B8:C8"/>
    <mergeCell ref="B23:C23"/>
    <mergeCell ref="A1:M1"/>
    <mergeCell ref="A3:M3"/>
    <mergeCell ref="A5:C6"/>
    <mergeCell ref="D5:E5"/>
    <mergeCell ref="F5:G5"/>
    <mergeCell ref="H5:I5"/>
    <mergeCell ref="J5:K5"/>
    <mergeCell ref="L5:M5"/>
  </mergeCells>
  <phoneticPr fontId="3"/>
  <pageMargins left="0.78740157480314965" right="0.39370078740157483" top="0.98425196850393704" bottom="0.59055118110236227" header="0.51181102362204722" footer="0.51181102362204722"/>
  <pageSetup paperSize="9" firstPageNumber="119" orientation="portrait" useFirstPageNumber="1" r:id="rId1"/>
  <headerFooter differentOddEven="1"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5287"/>
  </sheetPr>
  <dimension ref="B1:J24"/>
  <sheetViews>
    <sheetView view="pageBreakPreview" zoomScaleNormal="90" zoomScaleSheetLayoutView="100" workbookViewId="0">
      <selection activeCell="I37" sqref="I37"/>
    </sheetView>
  </sheetViews>
  <sheetFormatPr defaultRowHeight="13.5"/>
  <cols>
    <col min="1" max="1" width="2.5" style="487" customWidth="1"/>
    <col min="2" max="2" width="9" style="487"/>
    <col min="3" max="3" width="17.875" style="487" customWidth="1"/>
    <col min="4" max="4" width="9.875" style="487" customWidth="1"/>
    <col min="5" max="6" width="8.375" style="487" customWidth="1"/>
    <col min="7" max="7" width="7.75" style="487" customWidth="1"/>
    <col min="8" max="9" width="8.5" style="487" customWidth="1"/>
    <col min="10" max="10" width="1.875" style="487" customWidth="1"/>
    <col min="11" max="16384" width="9" style="487"/>
  </cols>
  <sheetData>
    <row r="1" spans="2:10" ht="18.75">
      <c r="B1" s="706" t="s">
        <v>507</v>
      </c>
      <c r="C1" s="706"/>
      <c r="D1" s="706"/>
      <c r="E1" s="706"/>
      <c r="F1" s="706"/>
      <c r="G1" s="706"/>
      <c r="H1" s="706"/>
      <c r="I1" s="706"/>
    </row>
    <row r="2" spans="2:10" ht="10.5" customHeight="1" thickBot="1">
      <c r="B2" s="488"/>
      <c r="C2" s="488"/>
      <c r="D2" s="488"/>
      <c r="E2" s="488"/>
      <c r="F2" s="488"/>
      <c r="G2" s="488"/>
      <c r="H2" s="488"/>
      <c r="I2" s="488"/>
    </row>
    <row r="3" spans="2:10" s="490" customFormat="1" ht="23.25" customHeight="1">
      <c r="B3" s="707" t="s">
        <v>508</v>
      </c>
      <c r="C3" s="709" t="s">
        <v>509</v>
      </c>
      <c r="D3" s="711" t="s">
        <v>510</v>
      </c>
      <c r="E3" s="713" t="s">
        <v>511</v>
      </c>
      <c r="F3" s="714" t="s">
        <v>512</v>
      </c>
      <c r="G3" s="715"/>
      <c r="H3" s="715"/>
      <c r="I3" s="716"/>
      <c r="J3" s="489"/>
    </row>
    <row r="4" spans="2:10" s="490" customFormat="1" ht="23.25" customHeight="1">
      <c r="B4" s="708"/>
      <c r="C4" s="710"/>
      <c r="D4" s="712"/>
      <c r="E4" s="711"/>
      <c r="F4" s="491" t="s">
        <v>513</v>
      </c>
      <c r="G4" s="491" t="s">
        <v>514</v>
      </c>
      <c r="H4" s="491" t="s">
        <v>515</v>
      </c>
      <c r="I4" s="491" t="s">
        <v>516</v>
      </c>
      <c r="J4" s="489"/>
    </row>
    <row r="5" spans="2:10" s="490" customFormat="1" ht="7.5" customHeight="1">
      <c r="B5" s="252"/>
      <c r="C5" s="492"/>
      <c r="D5" s="493"/>
      <c r="E5" s="494"/>
      <c r="F5" s="494"/>
      <c r="G5" s="494"/>
      <c r="H5" s="494"/>
      <c r="I5" s="494"/>
    </row>
    <row r="6" spans="2:10" s="490" customFormat="1" ht="14.25" customHeight="1">
      <c r="B6" s="251" t="s">
        <v>517</v>
      </c>
      <c r="C6" s="495" t="s">
        <v>518</v>
      </c>
      <c r="D6" s="496">
        <v>57720</v>
      </c>
      <c r="E6" s="497">
        <v>27830</v>
      </c>
      <c r="F6" s="497">
        <v>4130</v>
      </c>
      <c r="G6" s="497">
        <v>770</v>
      </c>
      <c r="H6" s="497">
        <v>22100</v>
      </c>
      <c r="I6" s="498">
        <v>1170</v>
      </c>
    </row>
    <row r="7" spans="2:10" s="490" customFormat="1" ht="14.25" customHeight="1">
      <c r="B7" s="251"/>
      <c r="C7" s="499" t="s">
        <v>519</v>
      </c>
      <c r="D7" s="500">
        <v>1360</v>
      </c>
      <c r="E7" s="501">
        <v>790</v>
      </c>
      <c r="F7" s="502">
        <v>0</v>
      </c>
      <c r="G7" s="502">
        <v>0</v>
      </c>
      <c r="H7" s="501">
        <v>570</v>
      </c>
      <c r="I7" s="502">
        <v>0</v>
      </c>
    </row>
    <row r="8" spans="2:10" s="490" customFormat="1" ht="14.25" customHeight="1">
      <c r="B8" s="251"/>
      <c r="C8" s="499" t="s">
        <v>520</v>
      </c>
      <c r="D8" s="500">
        <v>8030</v>
      </c>
      <c r="E8" s="501">
        <v>2680</v>
      </c>
      <c r="F8" s="501">
        <v>1860</v>
      </c>
      <c r="G8" s="501">
        <v>210</v>
      </c>
      <c r="H8" s="501">
        <v>3270</v>
      </c>
      <c r="I8" s="501">
        <v>20</v>
      </c>
    </row>
    <row r="9" spans="2:10" s="490" customFormat="1" ht="14.25" customHeight="1">
      <c r="B9" s="251"/>
      <c r="C9" s="499" t="s">
        <v>521</v>
      </c>
      <c r="D9" s="500">
        <v>9470</v>
      </c>
      <c r="E9" s="501">
        <v>4670</v>
      </c>
      <c r="F9" s="501">
        <v>1520</v>
      </c>
      <c r="G9" s="501">
        <v>570</v>
      </c>
      <c r="H9" s="501">
        <v>2630</v>
      </c>
      <c r="I9" s="501">
        <v>100</v>
      </c>
    </row>
    <row r="10" spans="2:10" s="490" customFormat="1" ht="14.25" customHeight="1">
      <c r="B10" s="251"/>
      <c r="C10" s="499" t="s">
        <v>522</v>
      </c>
      <c r="D10" s="500">
        <v>11590</v>
      </c>
      <c r="E10" s="501">
        <v>6830</v>
      </c>
      <c r="F10" s="502">
        <v>0</v>
      </c>
      <c r="G10" s="502">
        <v>0</v>
      </c>
      <c r="H10" s="501">
        <v>4670</v>
      </c>
      <c r="I10" s="501">
        <v>100</v>
      </c>
    </row>
    <row r="11" spans="2:10" s="490" customFormat="1" ht="14.25" customHeight="1">
      <c r="B11" s="251"/>
      <c r="C11" s="499" t="s">
        <v>523</v>
      </c>
      <c r="D11" s="500">
        <v>9120</v>
      </c>
      <c r="E11" s="501">
        <v>4550</v>
      </c>
      <c r="F11" s="501">
        <v>560</v>
      </c>
      <c r="G11" s="502">
        <v>0</v>
      </c>
      <c r="H11" s="501">
        <v>4010</v>
      </c>
      <c r="I11" s="501">
        <v>10</v>
      </c>
    </row>
    <row r="12" spans="2:10" s="490" customFormat="1" ht="14.25" customHeight="1">
      <c r="B12" s="251"/>
      <c r="C12" s="499" t="s">
        <v>524</v>
      </c>
      <c r="D12" s="500">
        <v>11110</v>
      </c>
      <c r="E12" s="501">
        <v>6650</v>
      </c>
      <c r="F12" s="501">
        <v>190</v>
      </c>
      <c r="G12" s="502">
        <v>0</v>
      </c>
      <c r="H12" s="501">
        <v>3330</v>
      </c>
      <c r="I12" s="501">
        <v>930</v>
      </c>
    </row>
    <row r="13" spans="2:10" s="490" customFormat="1" ht="14.25" customHeight="1">
      <c r="B13" s="251"/>
      <c r="C13" s="503" t="s">
        <v>525</v>
      </c>
      <c r="D13" s="500">
        <v>560</v>
      </c>
      <c r="E13" s="501">
        <v>340</v>
      </c>
      <c r="F13" s="502">
        <v>0</v>
      </c>
      <c r="G13" s="502">
        <v>0</v>
      </c>
      <c r="H13" s="501">
        <v>220</v>
      </c>
      <c r="I13" s="502">
        <v>0</v>
      </c>
    </row>
    <row r="14" spans="2:10" s="490" customFormat="1" ht="14.25" customHeight="1">
      <c r="B14" s="251" t="s">
        <v>526</v>
      </c>
      <c r="C14" s="495" t="s">
        <v>518</v>
      </c>
      <c r="D14" s="496">
        <v>56880</v>
      </c>
      <c r="E14" s="497">
        <v>28050</v>
      </c>
      <c r="F14" s="497">
        <v>3300</v>
      </c>
      <c r="G14" s="497">
        <v>770</v>
      </c>
      <c r="H14" s="497">
        <v>20330</v>
      </c>
      <c r="I14" s="497">
        <v>220</v>
      </c>
    </row>
    <row r="15" spans="2:10" s="490" customFormat="1" ht="14.25" customHeight="1">
      <c r="B15" s="251"/>
      <c r="C15" s="499" t="s">
        <v>527</v>
      </c>
      <c r="D15" s="500">
        <v>5490</v>
      </c>
      <c r="E15" s="501">
        <v>2860</v>
      </c>
      <c r="F15" s="501">
        <v>1490</v>
      </c>
      <c r="G15" s="502">
        <v>0</v>
      </c>
      <c r="H15" s="501">
        <v>1110</v>
      </c>
      <c r="I15" s="501">
        <v>30</v>
      </c>
    </row>
    <row r="16" spans="2:10" s="490" customFormat="1" ht="14.25" customHeight="1">
      <c r="B16" s="251"/>
      <c r="C16" s="499" t="s">
        <v>521</v>
      </c>
      <c r="D16" s="500">
        <v>9020</v>
      </c>
      <c r="E16" s="501">
        <v>5530</v>
      </c>
      <c r="F16" s="501">
        <v>730</v>
      </c>
      <c r="G16" s="501">
        <v>620</v>
      </c>
      <c r="H16" s="501">
        <v>2120</v>
      </c>
      <c r="I16" s="501">
        <v>20</v>
      </c>
    </row>
    <row r="17" spans="2:9" s="490" customFormat="1" ht="14.25" customHeight="1">
      <c r="B17" s="251"/>
      <c r="C17" s="499" t="s">
        <v>522</v>
      </c>
      <c r="D17" s="500">
        <v>11590</v>
      </c>
      <c r="E17" s="501">
        <v>5450</v>
      </c>
      <c r="F17" s="501">
        <v>220</v>
      </c>
      <c r="G17" s="501">
        <v>20</v>
      </c>
      <c r="H17" s="501">
        <v>5850</v>
      </c>
      <c r="I17" s="501">
        <v>50</v>
      </c>
    </row>
    <row r="18" spans="2:9" s="490" customFormat="1" ht="14.25" customHeight="1">
      <c r="B18" s="251"/>
      <c r="C18" s="499" t="s">
        <v>523</v>
      </c>
      <c r="D18" s="500">
        <v>11550</v>
      </c>
      <c r="E18" s="501">
        <v>5520</v>
      </c>
      <c r="F18" s="501">
        <v>520</v>
      </c>
      <c r="G18" s="501">
        <v>130</v>
      </c>
      <c r="H18" s="501">
        <v>5370</v>
      </c>
      <c r="I18" s="502">
        <v>0</v>
      </c>
    </row>
    <row r="19" spans="2:9" s="490" customFormat="1" ht="14.25" customHeight="1">
      <c r="B19" s="251"/>
      <c r="C19" s="499" t="s">
        <v>524</v>
      </c>
      <c r="D19" s="500">
        <v>7820</v>
      </c>
      <c r="E19" s="501">
        <v>4960</v>
      </c>
      <c r="F19" s="501">
        <v>210</v>
      </c>
      <c r="G19" s="502">
        <v>0</v>
      </c>
      <c r="H19" s="501">
        <v>2610</v>
      </c>
      <c r="I19" s="501">
        <v>40</v>
      </c>
    </row>
    <row r="20" spans="2:9" s="490" customFormat="1" ht="14.25" customHeight="1">
      <c r="B20" s="251"/>
      <c r="C20" s="499" t="s">
        <v>528</v>
      </c>
      <c r="D20" s="500">
        <v>3540</v>
      </c>
      <c r="E20" s="501">
        <v>1770</v>
      </c>
      <c r="F20" s="501">
        <v>130</v>
      </c>
      <c r="G20" s="502">
        <v>0</v>
      </c>
      <c r="H20" s="501">
        <v>1580</v>
      </c>
      <c r="I20" s="501">
        <v>50</v>
      </c>
    </row>
    <row r="21" spans="2:9" s="490" customFormat="1" ht="14.25" customHeight="1">
      <c r="B21" s="251"/>
      <c r="C21" s="503" t="s">
        <v>529</v>
      </c>
      <c r="D21" s="500">
        <v>780</v>
      </c>
      <c r="E21" s="501">
        <v>310</v>
      </c>
      <c r="F21" s="502">
        <v>0</v>
      </c>
      <c r="G21" s="502">
        <v>0</v>
      </c>
      <c r="H21" s="501">
        <v>450</v>
      </c>
      <c r="I21" s="501">
        <v>20</v>
      </c>
    </row>
    <row r="22" spans="2:9" s="490" customFormat="1" ht="7.5" customHeight="1" thickBot="1">
      <c r="B22" s="250"/>
      <c r="C22" s="504"/>
      <c r="D22" s="505"/>
      <c r="E22" s="504"/>
      <c r="F22" s="504"/>
      <c r="G22" s="504"/>
      <c r="H22" s="504"/>
      <c r="I22" s="504"/>
    </row>
    <row r="23" spans="2:9" s="490" customFormat="1" ht="14.25" customHeight="1">
      <c r="B23" s="490" t="s">
        <v>530</v>
      </c>
    </row>
    <row r="24" spans="2:9">
      <c r="B24" s="490" t="s">
        <v>531</v>
      </c>
    </row>
  </sheetData>
  <mergeCells count="6">
    <mergeCell ref="B1:I1"/>
    <mergeCell ref="B3:B4"/>
    <mergeCell ref="C3:C4"/>
    <mergeCell ref="D3:D4"/>
    <mergeCell ref="E3:E4"/>
    <mergeCell ref="F3:I3"/>
  </mergeCells>
  <phoneticPr fontId="3"/>
  <pageMargins left="0.78740157480314965" right="0.39370078740157483" top="0.98425196850393704" bottom="0.59055118110236227" header="0.51181102362204722" footer="0.51181102362204722"/>
  <pageSetup paperSize="9" firstPageNumber="119" orientation="portrait" useFirstPageNumber="1" r:id="rId1"/>
  <headerFooter differentOddEven="1"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5287"/>
  </sheetPr>
  <dimension ref="B1:K20"/>
  <sheetViews>
    <sheetView view="pageBreakPreview" zoomScaleNormal="90" zoomScaleSheetLayoutView="100" workbookViewId="0">
      <selection activeCell="A28" sqref="A1:XFD28"/>
    </sheetView>
  </sheetViews>
  <sheetFormatPr defaultRowHeight="13.5"/>
  <cols>
    <col min="1" max="1" width="2.5" style="487" customWidth="1"/>
    <col min="2" max="2" width="9" style="487"/>
    <col min="3" max="3" width="13.875" style="487" bestFit="1" customWidth="1"/>
    <col min="4" max="4" width="9.875" style="487" customWidth="1"/>
    <col min="5" max="6" width="8.375" style="487" customWidth="1"/>
    <col min="7" max="7" width="7.75" style="487" customWidth="1"/>
    <col min="8" max="10" width="8.5" style="487" customWidth="1"/>
    <col min="11" max="11" width="1.875" style="487" customWidth="1"/>
    <col min="12" max="16384" width="9" style="487"/>
  </cols>
  <sheetData>
    <row r="1" spans="2:11" ht="18.75">
      <c r="B1" s="706" t="s">
        <v>532</v>
      </c>
      <c r="C1" s="706"/>
      <c r="D1" s="706"/>
      <c r="E1" s="706"/>
      <c r="F1" s="706"/>
      <c r="G1" s="706"/>
      <c r="H1" s="706"/>
      <c r="I1" s="706"/>
      <c r="J1" s="706"/>
    </row>
    <row r="2" spans="2:11" ht="10.5" customHeight="1" thickBot="1">
      <c r="B2" s="488"/>
      <c r="C2" s="488"/>
      <c r="D2" s="488"/>
      <c r="E2" s="488"/>
      <c r="F2" s="488"/>
      <c r="G2" s="488"/>
      <c r="H2" s="488"/>
      <c r="I2" s="488"/>
      <c r="J2" s="488"/>
    </row>
    <row r="3" spans="2:11" s="490" customFormat="1" ht="14.25" customHeight="1">
      <c r="B3" s="707" t="s">
        <v>508</v>
      </c>
      <c r="C3" s="717" t="s">
        <v>533</v>
      </c>
      <c r="D3" s="711" t="s">
        <v>534</v>
      </c>
      <c r="E3" s="711" t="s">
        <v>535</v>
      </c>
      <c r="F3" s="711"/>
      <c r="G3" s="711"/>
      <c r="H3" s="711" t="s">
        <v>536</v>
      </c>
      <c r="I3" s="711"/>
      <c r="J3" s="719"/>
      <c r="K3" s="489"/>
    </row>
    <row r="4" spans="2:11" s="490" customFormat="1" ht="14.25" customHeight="1">
      <c r="B4" s="708"/>
      <c r="C4" s="718"/>
      <c r="D4" s="712"/>
      <c r="E4" s="491" t="s">
        <v>537</v>
      </c>
      <c r="F4" s="491" t="s">
        <v>538</v>
      </c>
      <c r="G4" s="491" t="s">
        <v>539</v>
      </c>
      <c r="H4" s="491" t="s">
        <v>537</v>
      </c>
      <c r="I4" s="491" t="s">
        <v>538</v>
      </c>
      <c r="J4" s="506" t="s">
        <v>539</v>
      </c>
      <c r="K4" s="489"/>
    </row>
    <row r="5" spans="2:11" s="490" customFormat="1" ht="7.5" customHeight="1">
      <c r="B5" s="252"/>
      <c r="C5" s="492"/>
      <c r="D5" s="493"/>
      <c r="E5" s="494"/>
      <c r="F5" s="494"/>
      <c r="G5" s="494"/>
      <c r="H5" s="494"/>
      <c r="I5" s="494"/>
      <c r="J5" s="494"/>
    </row>
    <row r="6" spans="2:11" s="490" customFormat="1" ht="14.25" customHeight="1">
      <c r="B6" s="251" t="s">
        <v>517</v>
      </c>
      <c r="C6" s="495" t="s">
        <v>540</v>
      </c>
      <c r="D6" s="496">
        <v>12200</v>
      </c>
      <c r="E6" s="497">
        <v>2270</v>
      </c>
      <c r="F6" s="497">
        <v>2120</v>
      </c>
      <c r="G6" s="497">
        <v>150</v>
      </c>
      <c r="H6" s="497">
        <v>9930</v>
      </c>
      <c r="I6" s="497">
        <v>4160</v>
      </c>
      <c r="J6" s="497">
        <v>5760</v>
      </c>
    </row>
    <row r="7" spans="2:11" s="490" customFormat="1" ht="14.25" customHeight="1">
      <c r="B7" s="251"/>
      <c r="C7" s="507" t="s">
        <v>541</v>
      </c>
      <c r="D7" s="508" t="s">
        <v>542</v>
      </c>
      <c r="E7" s="497"/>
      <c r="F7" s="497"/>
      <c r="G7" s="497"/>
      <c r="H7" s="497"/>
      <c r="I7" s="497"/>
      <c r="J7" s="497"/>
    </row>
    <row r="8" spans="2:11" s="490" customFormat="1" ht="14.25" customHeight="1">
      <c r="B8" s="251"/>
      <c r="C8" s="509" t="s">
        <v>543</v>
      </c>
      <c r="D8" s="500">
        <v>30</v>
      </c>
      <c r="E8" s="501">
        <v>20</v>
      </c>
      <c r="F8" s="501">
        <v>20</v>
      </c>
      <c r="G8" s="501" t="s">
        <v>99</v>
      </c>
      <c r="H8" s="501">
        <v>10</v>
      </c>
      <c r="I8" s="501" t="s">
        <v>99</v>
      </c>
      <c r="J8" s="501">
        <v>10</v>
      </c>
    </row>
    <row r="9" spans="2:11" s="490" customFormat="1" ht="14.25" customHeight="1">
      <c r="B9" s="251"/>
      <c r="C9" s="509" t="s">
        <v>544</v>
      </c>
      <c r="D9" s="500">
        <v>8670</v>
      </c>
      <c r="E9" s="501">
        <v>730</v>
      </c>
      <c r="F9" s="501">
        <v>650</v>
      </c>
      <c r="G9" s="501">
        <v>70</v>
      </c>
      <c r="H9" s="501">
        <v>7940</v>
      </c>
      <c r="I9" s="501">
        <v>3340</v>
      </c>
      <c r="J9" s="501">
        <v>4600</v>
      </c>
    </row>
    <row r="10" spans="2:11" s="490" customFormat="1" ht="14.25" customHeight="1">
      <c r="B10" s="251"/>
      <c r="C10" s="509" t="s">
        <v>545</v>
      </c>
      <c r="D10" s="500">
        <v>830</v>
      </c>
      <c r="E10" s="501">
        <v>430</v>
      </c>
      <c r="F10" s="501">
        <v>400</v>
      </c>
      <c r="G10" s="501">
        <v>40</v>
      </c>
      <c r="H10" s="501">
        <v>390</v>
      </c>
      <c r="I10" s="501">
        <v>120</v>
      </c>
      <c r="J10" s="501">
        <v>270</v>
      </c>
    </row>
    <row r="11" spans="2:11" s="490" customFormat="1" ht="14.25" customHeight="1">
      <c r="B11" s="251"/>
      <c r="C11" s="509" t="s">
        <v>546</v>
      </c>
      <c r="D11" s="500">
        <v>2670</v>
      </c>
      <c r="E11" s="501">
        <v>1090</v>
      </c>
      <c r="F11" s="501">
        <v>1050</v>
      </c>
      <c r="G11" s="501">
        <v>40</v>
      </c>
      <c r="H11" s="501">
        <v>1590</v>
      </c>
      <c r="I11" s="501">
        <v>700</v>
      </c>
      <c r="J11" s="501">
        <v>880</v>
      </c>
    </row>
    <row r="12" spans="2:11" s="490" customFormat="1" ht="14.25" customHeight="1">
      <c r="B12" s="251" t="s">
        <v>526</v>
      </c>
      <c r="C12" s="495" t="s">
        <v>547</v>
      </c>
      <c r="D12" s="496">
        <v>11970</v>
      </c>
      <c r="E12" s="497">
        <v>1640</v>
      </c>
      <c r="F12" s="497">
        <v>1520</v>
      </c>
      <c r="G12" s="497">
        <v>110</v>
      </c>
      <c r="H12" s="497">
        <v>10340</v>
      </c>
      <c r="I12" s="497">
        <v>4200</v>
      </c>
      <c r="J12" s="510">
        <v>6140</v>
      </c>
    </row>
    <row r="13" spans="2:11" s="490" customFormat="1" ht="14.25" customHeight="1">
      <c r="B13" s="251"/>
      <c r="C13" s="507" t="s">
        <v>548</v>
      </c>
      <c r="D13" s="508" t="s">
        <v>549</v>
      </c>
      <c r="E13" s="497"/>
      <c r="F13" s="497"/>
      <c r="G13" s="497"/>
      <c r="H13" s="497"/>
      <c r="I13" s="497"/>
      <c r="J13" s="511"/>
    </row>
    <row r="14" spans="2:11" s="490" customFormat="1" ht="14.25" customHeight="1">
      <c r="B14" s="251"/>
      <c r="C14" s="509" t="s">
        <v>550</v>
      </c>
      <c r="D14" s="500">
        <v>150</v>
      </c>
      <c r="E14" s="501">
        <v>50</v>
      </c>
      <c r="F14" s="501">
        <v>50</v>
      </c>
      <c r="G14" s="501" t="s">
        <v>99</v>
      </c>
      <c r="H14" s="501">
        <v>100</v>
      </c>
      <c r="I14" s="501">
        <v>30</v>
      </c>
      <c r="J14" s="512">
        <v>60</v>
      </c>
    </row>
    <row r="15" spans="2:11" s="490" customFormat="1" ht="14.25" customHeight="1">
      <c r="B15" s="251"/>
      <c r="C15" s="509" t="s">
        <v>551</v>
      </c>
      <c r="D15" s="500">
        <v>7560</v>
      </c>
      <c r="E15" s="501">
        <v>150</v>
      </c>
      <c r="F15" s="501">
        <v>150</v>
      </c>
      <c r="G15" s="501" t="s">
        <v>99</v>
      </c>
      <c r="H15" s="501">
        <v>7410</v>
      </c>
      <c r="I15" s="501">
        <v>2840</v>
      </c>
      <c r="J15" s="512">
        <v>4570</v>
      </c>
    </row>
    <row r="16" spans="2:11" s="490" customFormat="1" ht="14.25" customHeight="1">
      <c r="B16" s="251"/>
      <c r="C16" s="509" t="s">
        <v>552</v>
      </c>
      <c r="D16" s="500">
        <v>330</v>
      </c>
      <c r="E16" s="501">
        <v>200</v>
      </c>
      <c r="F16" s="501">
        <v>170</v>
      </c>
      <c r="G16" s="501">
        <v>30</v>
      </c>
      <c r="H16" s="501">
        <v>130</v>
      </c>
      <c r="I16" s="501">
        <v>40</v>
      </c>
      <c r="J16" s="512">
        <v>90</v>
      </c>
    </row>
    <row r="17" spans="2:10" s="490" customFormat="1" ht="14.25" customHeight="1">
      <c r="B17" s="251"/>
      <c r="C17" s="509" t="s">
        <v>553</v>
      </c>
      <c r="D17" s="500">
        <v>3940</v>
      </c>
      <c r="E17" s="501">
        <v>1230</v>
      </c>
      <c r="F17" s="501">
        <v>1140</v>
      </c>
      <c r="G17" s="501">
        <v>90</v>
      </c>
      <c r="H17" s="501">
        <v>2710</v>
      </c>
      <c r="I17" s="501">
        <v>1300</v>
      </c>
      <c r="J17" s="512">
        <v>1410</v>
      </c>
    </row>
    <row r="18" spans="2:10" s="490" customFormat="1" ht="7.5" customHeight="1" thickBot="1">
      <c r="B18" s="250"/>
      <c r="C18" s="504"/>
      <c r="D18" s="505"/>
      <c r="E18" s="504"/>
      <c r="F18" s="504"/>
      <c r="G18" s="504"/>
      <c r="H18" s="504"/>
      <c r="I18" s="504"/>
      <c r="J18" s="504"/>
    </row>
    <row r="19" spans="2:10" s="490" customFormat="1" ht="14.25" customHeight="1">
      <c r="B19" s="490" t="s">
        <v>530</v>
      </c>
    </row>
    <row r="20" spans="2:10">
      <c r="B20" s="490" t="s">
        <v>531</v>
      </c>
    </row>
  </sheetData>
  <mergeCells count="6">
    <mergeCell ref="B1:J1"/>
    <mergeCell ref="B3:B4"/>
    <mergeCell ref="C3:C4"/>
    <mergeCell ref="D3:D4"/>
    <mergeCell ref="E3:G3"/>
    <mergeCell ref="H3:J3"/>
  </mergeCells>
  <phoneticPr fontId="3"/>
  <pageMargins left="0.78740157480314965" right="0.39370078740157483" top="0.98425196850393704" bottom="0.59055118110236227" header="0.51181102362204722" footer="0.51181102362204722"/>
  <pageSetup paperSize="9" firstPageNumber="119" orientation="portrait" useFirstPageNumber="1" r:id="rId1"/>
  <headerFooter differentOddEven="1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</sheetPr>
  <dimension ref="A1:M37"/>
  <sheetViews>
    <sheetView view="pageBreakPreview" zoomScale="90" zoomScaleNormal="90" zoomScaleSheetLayoutView="90" workbookViewId="0">
      <selection activeCell="G31" sqref="G31"/>
    </sheetView>
  </sheetViews>
  <sheetFormatPr defaultRowHeight="12"/>
  <cols>
    <col min="1" max="1" width="17.5" style="2" customWidth="1"/>
    <col min="2" max="2" width="8.375" style="2" customWidth="1"/>
    <col min="3" max="3" width="7" style="2" customWidth="1"/>
    <col min="4" max="4" width="8.375" style="2" customWidth="1"/>
    <col min="5" max="5" width="7" style="2" customWidth="1"/>
    <col min="6" max="6" width="8.375" style="2" customWidth="1"/>
    <col min="7" max="7" width="7" style="2" customWidth="1"/>
    <col min="8" max="8" width="8.375" style="2" customWidth="1"/>
    <col min="9" max="9" width="7" style="2" customWidth="1"/>
    <col min="10" max="10" width="8.375" style="2" customWidth="1"/>
    <col min="11" max="11" width="7" style="2" customWidth="1"/>
    <col min="12" max="12" width="0" style="2" hidden="1" customWidth="1"/>
    <col min="13" max="16384" width="9" style="2"/>
  </cols>
  <sheetData>
    <row r="1" spans="1:12" ht="14.25" customHeight="1"/>
    <row r="2" spans="1:12" ht="21.75" customHeight="1">
      <c r="A2" s="536" t="s">
        <v>46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</row>
    <row r="3" spans="1:12" ht="18" customHeight="1" thickBot="1">
      <c r="A3" s="31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customHeight="1">
      <c r="A4" s="554" t="s">
        <v>48</v>
      </c>
      <c r="B4" s="556" t="s">
        <v>49</v>
      </c>
      <c r="C4" s="557"/>
      <c r="D4" s="556" t="s">
        <v>50</v>
      </c>
      <c r="E4" s="557"/>
      <c r="F4" s="556" t="s">
        <v>51</v>
      </c>
      <c r="G4" s="557"/>
      <c r="H4" s="556" t="s">
        <v>52</v>
      </c>
      <c r="I4" s="557"/>
      <c r="J4" s="556" t="s">
        <v>53</v>
      </c>
      <c r="K4" s="558"/>
    </row>
    <row r="5" spans="1:12" ht="15.75" customHeight="1">
      <c r="A5" s="555"/>
      <c r="B5" s="4" t="s">
        <v>54</v>
      </c>
      <c r="C5" s="61" t="s">
        <v>55</v>
      </c>
      <c r="D5" s="4" t="s">
        <v>54</v>
      </c>
      <c r="E5" s="61" t="s">
        <v>55</v>
      </c>
      <c r="F5" s="4" t="s">
        <v>54</v>
      </c>
      <c r="G5" s="61" t="s">
        <v>55</v>
      </c>
      <c r="H5" s="4" t="s">
        <v>54</v>
      </c>
      <c r="I5" s="61" t="s">
        <v>55</v>
      </c>
      <c r="J5" s="4" t="s">
        <v>54</v>
      </c>
      <c r="K5" s="62" t="s">
        <v>55</v>
      </c>
    </row>
    <row r="6" spans="1:12" ht="9" customHeight="1">
      <c r="A6" s="30"/>
      <c r="B6" s="28"/>
      <c r="C6" s="3"/>
      <c r="D6" s="3"/>
      <c r="E6" s="3"/>
      <c r="F6" s="3"/>
      <c r="G6" s="3"/>
      <c r="H6" s="3"/>
      <c r="I6" s="3"/>
      <c r="J6" s="3"/>
      <c r="K6" s="3"/>
    </row>
    <row r="7" spans="1:12" ht="17.25" customHeight="1">
      <c r="A7" s="63" t="s">
        <v>56</v>
      </c>
      <c r="B7" s="64">
        <v>10895</v>
      </c>
      <c r="C7" s="13">
        <v>5004</v>
      </c>
      <c r="D7" s="13">
        <v>15163</v>
      </c>
      <c r="E7" s="13">
        <v>7309</v>
      </c>
      <c r="F7" s="13">
        <v>10960</v>
      </c>
      <c r="G7" s="13">
        <v>4999</v>
      </c>
      <c r="H7" s="13">
        <v>11127</v>
      </c>
      <c r="I7" s="13">
        <v>5654</v>
      </c>
      <c r="J7" s="13">
        <v>13752</v>
      </c>
      <c r="K7" s="13">
        <v>7013</v>
      </c>
    </row>
    <row r="8" spans="1:12" ht="17.25" customHeight="1">
      <c r="A8" s="63" t="s">
        <v>57</v>
      </c>
      <c r="B8" s="64">
        <v>11096</v>
      </c>
      <c r="C8" s="13">
        <v>5333</v>
      </c>
      <c r="D8" s="13">
        <v>14766</v>
      </c>
      <c r="E8" s="13">
        <v>7329</v>
      </c>
      <c r="F8" s="13">
        <v>10893</v>
      </c>
      <c r="G8" s="13">
        <v>5144</v>
      </c>
      <c r="H8" s="13">
        <v>10857</v>
      </c>
      <c r="I8" s="13">
        <v>5695</v>
      </c>
      <c r="J8" s="13">
        <v>13910</v>
      </c>
      <c r="K8" s="13">
        <v>7316</v>
      </c>
    </row>
    <row r="9" spans="1:12" ht="17.25" customHeight="1">
      <c r="A9" s="63" t="s">
        <v>58</v>
      </c>
      <c r="B9" s="64">
        <v>11044</v>
      </c>
      <c r="C9" s="13">
        <v>5432</v>
      </c>
      <c r="D9" s="13">
        <v>15054</v>
      </c>
      <c r="E9" s="13">
        <v>7539</v>
      </c>
      <c r="F9" s="13">
        <v>10978</v>
      </c>
      <c r="G9" s="13">
        <v>5167</v>
      </c>
      <c r="H9" s="13">
        <v>11135</v>
      </c>
      <c r="I9" s="13">
        <v>5861</v>
      </c>
      <c r="J9" s="13">
        <v>14088</v>
      </c>
      <c r="K9" s="13">
        <v>7528</v>
      </c>
    </row>
    <row r="10" spans="1:12" ht="17.25" customHeight="1">
      <c r="A10" s="63" t="s">
        <v>59</v>
      </c>
      <c r="B10" s="64">
        <v>7909</v>
      </c>
      <c r="C10" s="52">
        <v>3400</v>
      </c>
      <c r="D10" s="13">
        <v>11753</v>
      </c>
      <c r="E10" s="52">
        <v>5693</v>
      </c>
      <c r="F10" s="13">
        <v>9820</v>
      </c>
      <c r="G10" s="52">
        <v>4486</v>
      </c>
      <c r="H10" s="13">
        <v>9668</v>
      </c>
      <c r="I10" s="52">
        <v>4941</v>
      </c>
      <c r="J10" s="13">
        <v>12334</v>
      </c>
      <c r="K10" s="52">
        <v>6314</v>
      </c>
      <c r="L10" s="60">
        <f>+B10+D10+F10+H10+J10</f>
        <v>51484</v>
      </c>
    </row>
    <row r="11" spans="1:12" s="57" customFormat="1" ht="17.25" customHeight="1">
      <c r="A11" s="65" t="s">
        <v>60</v>
      </c>
      <c r="B11" s="66">
        <v>7619</v>
      </c>
      <c r="C11" s="56">
        <v>3126</v>
      </c>
      <c r="D11" s="56">
        <v>11700</v>
      </c>
      <c r="E11" s="56">
        <v>5725</v>
      </c>
      <c r="F11" s="56">
        <v>8911</v>
      </c>
      <c r="G11" s="56">
        <v>4241</v>
      </c>
      <c r="H11" s="56">
        <v>9128</v>
      </c>
      <c r="I11" s="56">
        <v>4594</v>
      </c>
      <c r="J11" s="56">
        <v>12058</v>
      </c>
      <c r="K11" s="56">
        <v>6273</v>
      </c>
      <c r="L11" s="67">
        <f>+B11+D11+F11+H11+J11</f>
        <v>49416</v>
      </c>
    </row>
    <row r="12" spans="1:12" ht="8.25" customHeight="1" thickBot="1">
      <c r="A12" s="39"/>
      <c r="B12" s="68"/>
      <c r="C12" s="39"/>
      <c r="D12" s="39"/>
      <c r="E12" s="39"/>
      <c r="F12" s="39"/>
      <c r="G12" s="39"/>
      <c r="H12" s="39"/>
      <c r="I12" s="39"/>
      <c r="J12" s="39"/>
      <c r="K12" s="39"/>
    </row>
    <row r="13" spans="1:12" ht="3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2">
      <c r="A14" s="2" t="s">
        <v>61</v>
      </c>
    </row>
    <row r="15" spans="1:12" ht="15" customHeight="1"/>
    <row r="16" spans="1:12" ht="15" customHeight="1"/>
    <row r="17" spans="1:13" ht="15" customHeight="1"/>
    <row r="18" spans="1:13" ht="15" customHeight="1"/>
    <row r="19" spans="1:13" ht="15" customHeight="1"/>
    <row r="20" spans="1:13" ht="18.75">
      <c r="A20" s="536" t="s">
        <v>62</v>
      </c>
      <c r="B20" s="536"/>
      <c r="C20" s="536"/>
      <c r="D20" s="536"/>
      <c r="E20" s="536"/>
      <c r="F20" s="536"/>
      <c r="G20" s="536"/>
      <c r="H20" s="536"/>
      <c r="I20" s="536"/>
      <c r="J20" s="536"/>
      <c r="K20" s="536"/>
    </row>
    <row r="21" spans="1:13" ht="12.75" thickBot="1">
      <c r="A21" s="31" t="s">
        <v>47</v>
      </c>
    </row>
    <row r="22" spans="1:13" ht="15.75" customHeight="1">
      <c r="A22" s="554" t="s">
        <v>48</v>
      </c>
      <c r="B22" s="556" t="s">
        <v>49</v>
      </c>
      <c r="C22" s="557"/>
      <c r="D22" s="556" t="s">
        <v>50</v>
      </c>
      <c r="E22" s="557"/>
      <c r="F22" s="556" t="s">
        <v>51</v>
      </c>
      <c r="G22" s="557"/>
      <c r="H22" s="556" t="s">
        <v>52</v>
      </c>
      <c r="I22" s="557"/>
      <c r="J22" s="556" t="s">
        <v>53</v>
      </c>
      <c r="K22" s="558"/>
    </row>
    <row r="23" spans="1:13" ht="15.75" customHeight="1">
      <c r="A23" s="555"/>
      <c r="B23" s="4" t="s">
        <v>54</v>
      </c>
      <c r="C23" s="61" t="s">
        <v>55</v>
      </c>
      <c r="D23" s="4" t="s">
        <v>54</v>
      </c>
      <c r="E23" s="61" t="s">
        <v>55</v>
      </c>
      <c r="F23" s="4" t="s">
        <v>54</v>
      </c>
      <c r="G23" s="61" t="s">
        <v>55</v>
      </c>
      <c r="H23" s="4" t="s">
        <v>54</v>
      </c>
      <c r="I23" s="61" t="s">
        <v>55</v>
      </c>
      <c r="J23" s="4" t="s">
        <v>54</v>
      </c>
      <c r="K23" s="62" t="s">
        <v>55</v>
      </c>
    </row>
    <row r="24" spans="1:13" ht="9" customHeight="1">
      <c r="A24" s="30"/>
      <c r="B24" s="28"/>
      <c r="C24" s="3"/>
      <c r="D24" s="3"/>
      <c r="E24" s="3"/>
      <c r="F24" s="3"/>
      <c r="G24" s="3"/>
      <c r="H24" s="3"/>
      <c r="I24" s="3"/>
      <c r="J24" s="3"/>
      <c r="K24" s="3"/>
      <c r="M24" s="3"/>
    </row>
    <row r="25" spans="1:13" ht="17.25" customHeight="1">
      <c r="A25" s="63" t="s">
        <v>56</v>
      </c>
      <c r="B25" s="64">
        <v>11560</v>
      </c>
      <c r="C25" s="13">
        <v>5414</v>
      </c>
      <c r="D25" s="13">
        <v>15496</v>
      </c>
      <c r="E25" s="13">
        <v>7379</v>
      </c>
      <c r="F25" s="13">
        <v>10993</v>
      </c>
      <c r="G25" s="13">
        <v>5037</v>
      </c>
      <c r="H25" s="13">
        <v>11057</v>
      </c>
      <c r="I25" s="13">
        <v>5538</v>
      </c>
      <c r="J25" s="13">
        <v>13299</v>
      </c>
      <c r="K25" s="13">
        <v>6730</v>
      </c>
    </row>
    <row r="26" spans="1:13" ht="17.25" customHeight="1">
      <c r="A26" s="63" t="s">
        <v>57</v>
      </c>
      <c r="B26" s="64">
        <v>11738</v>
      </c>
      <c r="C26" s="13">
        <v>5705</v>
      </c>
      <c r="D26" s="13">
        <v>15147</v>
      </c>
      <c r="E26" s="13">
        <v>7361</v>
      </c>
      <c r="F26" s="13">
        <v>10789</v>
      </c>
      <c r="G26" s="13">
        <v>5053</v>
      </c>
      <c r="H26" s="13">
        <v>10818</v>
      </c>
      <c r="I26" s="13">
        <v>5601</v>
      </c>
      <c r="J26" s="13">
        <v>13507</v>
      </c>
      <c r="K26" s="13">
        <v>7030</v>
      </c>
    </row>
    <row r="27" spans="1:13" ht="17.25" customHeight="1">
      <c r="A27" s="63" t="s">
        <v>58</v>
      </c>
      <c r="B27" s="64">
        <v>11669</v>
      </c>
      <c r="C27" s="52">
        <v>5795</v>
      </c>
      <c r="D27" s="13">
        <v>15385</v>
      </c>
      <c r="E27" s="52">
        <v>7586</v>
      </c>
      <c r="F27" s="13">
        <v>10951</v>
      </c>
      <c r="G27" s="52">
        <v>5111</v>
      </c>
      <c r="H27" s="13">
        <v>11117</v>
      </c>
      <c r="I27" s="52">
        <v>5795</v>
      </c>
      <c r="J27" s="13">
        <v>13753</v>
      </c>
      <c r="K27" s="52">
        <v>7240</v>
      </c>
    </row>
    <row r="28" spans="1:13" ht="17.25" customHeight="1">
      <c r="A28" s="63" t="s">
        <v>59</v>
      </c>
      <c r="B28" s="64">
        <v>8318</v>
      </c>
      <c r="C28" s="13">
        <v>3572</v>
      </c>
      <c r="D28" s="13">
        <v>11961</v>
      </c>
      <c r="E28" s="13">
        <v>5727</v>
      </c>
      <c r="F28" s="13">
        <v>9740</v>
      </c>
      <c r="G28" s="13">
        <v>4493</v>
      </c>
      <c r="H28" s="13">
        <v>9575</v>
      </c>
      <c r="I28" s="13">
        <v>4806</v>
      </c>
      <c r="J28" s="13">
        <v>12015</v>
      </c>
      <c r="K28" s="13">
        <v>6161</v>
      </c>
      <c r="L28" s="60">
        <f>+B28+D28+F28+H28+J28</f>
        <v>51609</v>
      </c>
    </row>
    <row r="29" spans="1:13" ht="17.25" customHeight="1">
      <c r="A29" s="65" t="s">
        <v>60</v>
      </c>
      <c r="B29" s="66">
        <v>8025</v>
      </c>
      <c r="C29" s="56">
        <v>3297</v>
      </c>
      <c r="D29" s="56">
        <v>11883</v>
      </c>
      <c r="E29" s="56">
        <v>5675</v>
      </c>
      <c r="F29" s="56">
        <v>8929</v>
      </c>
      <c r="G29" s="56">
        <v>4262</v>
      </c>
      <c r="H29" s="56">
        <v>9169</v>
      </c>
      <c r="I29" s="56">
        <v>4598</v>
      </c>
      <c r="J29" s="56">
        <v>11556</v>
      </c>
      <c r="K29" s="56">
        <v>6030</v>
      </c>
      <c r="L29" s="60">
        <f>+B29+D29+F29+H29+J29</f>
        <v>49562</v>
      </c>
    </row>
    <row r="30" spans="1:13" ht="8.25" customHeight="1" thickBot="1">
      <c r="A30" s="69"/>
      <c r="B30" s="70"/>
      <c r="C30" s="71"/>
      <c r="D30" s="71"/>
      <c r="E30" s="71"/>
      <c r="F30" s="71"/>
      <c r="G30" s="71"/>
      <c r="H30" s="71"/>
      <c r="I30" s="71"/>
      <c r="J30" s="71"/>
      <c r="K30" s="71"/>
    </row>
    <row r="31" spans="1:13" ht="3.75" customHeight="1"/>
    <row r="32" spans="1:13">
      <c r="A32" s="2" t="s">
        <v>61</v>
      </c>
    </row>
    <row r="34" spans="1:10" ht="18" customHeight="1"/>
    <row r="35" spans="1:10" ht="18" customHeight="1">
      <c r="A35" s="60"/>
      <c r="B35" s="60"/>
      <c r="D35" s="60"/>
      <c r="F35" s="60"/>
      <c r="H35" s="60"/>
      <c r="J35" s="60"/>
    </row>
    <row r="37" spans="1:10">
      <c r="A37" s="60"/>
    </row>
  </sheetData>
  <mergeCells count="14">
    <mergeCell ref="A20:K20"/>
    <mergeCell ref="A22:A23"/>
    <mergeCell ref="B22:C22"/>
    <mergeCell ref="D22:E22"/>
    <mergeCell ref="F22:G22"/>
    <mergeCell ref="H22:I22"/>
    <mergeCell ref="J22:K22"/>
    <mergeCell ref="A2:K2"/>
    <mergeCell ref="A4:A5"/>
    <mergeCell ref="B4:C4"/>
    <mergeCell ref="D4:E4"/>
    <mergeCell ref="F4:G4"/>
    <mergeCell ref="H4:I4"/>
    <mergeCell ref="J4:K4"/>
  </mergeCells>
  <phoneticPr fontId="3"/>
  <pageMargins left="0.51181102362204722" right="0.39370078740157483" top="0.98425196850393704" bottom="0.59055118110236227" header="0.51181102362204722" footer="0.51181102362204722"/>
  <pageSetup paperSize="9" firstPageNumber="99" orientation="portrait" useFirstPageNumber="1" horizontalDpi="300" verticalDpi="300" r:id="rId1"/>
  <headerFooter differentOddEven="1"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5287"/>
  </sheetPr>
  <dimension ref="A1:O44"/>
  <sheetViews>
    <sheetView tabSelected="1" view="pageBreakPreview" zoomScaleNormal="120" zoomScaleSheetLayoutView="100" workbookViewId="0">
      <selection activeCell="M45" sqref="M45"/>
    </sheetView>
  </sheetViews>
  <sheetFormatPr defaultRowHeight="12"/>
  <cols>
    <col min="1" max="1" width="8" style="339" customWidth="1"/>
    <col min="2" max="2" width="8.5" style="339" customWidth="1"/>
    <col min="3" max="11" width="7.75" style="339" customWidth="1"/>
    <col min="12" max="16384" width="9" style="339"/>
  </cols>
  <sheetData>
    <row r="1" spans="1:11" ht="18.75">
      <c r="A1" s="720" t="s">
        <v>554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</row>
    <row r="2" spans="1:11" ht="11.25" customHeight="1"/>
    <row r="3" spans="1:11">
      <c r="C3" s="339" t="s">
        <v>555</v>
      </c>
    </row>
    <row r="4" spans="1:11">
      <c r="C4" s="339" t="s">
        <v>556</v>
      </c>
    </row>
    <row r="5" spans="1:11">
      <c r="C5" s="339" t="s">
        <v>557</v>
      </c>
    </row>
    <row r="6" spans="1:11">
      <c r="C6" s="339" t="s">
        <v>558</v>
      </c>
    </row>
    <row r="7" spans="1:11">
      <c r="C7" s="339" t="s">
        <v>559</v>
      </c>
    </row>
    <row r="8" spans="1:11" ht="12.75" thickBot="1">
      <c r="A8" s="339" t="s">
        <v>472</v>
      </c>
    </row>
    <row r="9" spans="1:11">
      <c r="A9" s="721" t="s">
        <v>560</v>
      </c>
      <c r="B9" s="723" t="s">
        <v>561</v>
      </c>
      <c r="C9" s="724"/>
      <c r="D9" s="723" t="s">
        <v>562</v>
      </c>
      <c r="E9" s="724"/>
      <c r="F9" s="723" t="s">
        <v>563</v>
      </c>
      <c r="G9" s="724"/>
      <c r="H9" s="723" t="s">
        <v>564</v>
      </c>
      <c r="I9" s="724"/>
      <c r="J9" s="723" t="s">
        <v>565</v>
      </c>
      <c r="K9" s="725"/>
    </row>
    <row r="10" spans="1:11">
      <c r="A10" s="722"/>
      <c r="B10" s="513" t="s">
        <v>566</v>
      </c>
      <c r="C10" s="514" t="s">
        <v>361</v>
      </c>
      <c r="D10" s="514" t="s">
        <v>566</v>
      </c>
      <c r="E10" s="514" t="s">
        <v>361</v>
      </c>
      <c r="F10" s="514" t="s">
        <v>566</v>
      </c>
      <c r="G10" s="514" t="s">
        <v>361</v>
      </c>
      <c r="H10" s="514" t="s">
        <v>566</v>
      </c>
      <c r="I10" s="514" t="s">
        <v>361</v>
      </c>
      <c r="J10" s="514" t="s">
        <v>566</v>
      </c>
      <c r="K10" s="515" t="s">
        <v>361</v>
      </c>
    </row>
    <row r="11" spans="1:11" ht="7.5" customHeight="1">
      <c r="A11" s="516"/>
      <c r="B11" s="517"/>
      <c r="C11" s="517"/>
      <c r="D11" s="517"/>
      <c r="E11" s="517"/>
      <c r="F11" s="517"/>
      <c r="G11" s="517"/>
      <c r="H11" s="517"/>
      <c r="I11" s="517"/>
      <c r="J11" s="517"/>
      <c r="K11" s="517"/>
    </row>
    <row r="12" spans="1:11" ht="15" customHeight="1">
      <c r="A12" s="518">
        <v>29</v>
      </c>
      <c r="B12" s="519">
        <v>6</v>
      </c>
      <c r="C12" s="519">
        <v>2457</v>
      </c>
      <c r="D12" s="519" t="s">
        <v>99</v>
      </c>
      <c r="E12" s="519" t="s">
        <v>99</v>
      </c>
      <c r="F12" s="519">
        <v>15</v>
      </c>
      <c r="G12" s="519">
        <v>11254.92</v>
      </c>
      <c r="H12" s="519">
        <v>1</v>
      </c>
      <c r="I12" s="519">
        <v>862</v>
      </c>
      <c r="J12" s="519">
        <v>21</v>
      </c>
      <c r="K12" s="519">
        <v>19318.23</v>
      </c>
    </row>
    <row r="13" spans="1:11" ht="15" customHeight="1">
      <c r="A13" s="520" t="s">
        <v>41</v>
      </c>
      <c r="B13" s="521">
        <v>5</v>
      </c>
      <c r="C13" s="519">
        <v>2489</v>
      </c>
      <c r="D13" s="519" t="s">
        <v>99</v>
      </c>
      <c r="E13" s="519" t="s">
        <v>99</v>
      </c>
      <c r="F13" s="519">
        <v>32</v>
      </c>
      <c r="G13" s="519">
        <v>21563</v>
      </c>
      <c r="H13" s="519">
        <v>3</v>
      </c>
      <c r="I13" s="519">
        <v>1677</v>
      </c>
      <c r="J13" s="519">
        <v>13</v>
      </c>
      <c r="K13" s="519">
        <v>5214</v>
      </c>
    </row>
    <row r="14" spans="1:11" ht="15" customHeight="1">
      <c r="A14" s="520" t="s">
        <v>42</v>
      </c>
      <c r="B14" s="521">
        <v>3</v>
      </c>
      <c r="C14" s="519">
        <v>6441</v>
      </c>
      <c r="D14" s="519" t="s">
        <v>99</v>
      </c>
      <c r="E14" s="519" t="s">
        <v>99</v>
      </c>
      <c r="F14" s="519">
        <v>25</v>
      </c>
      <c r="G14" s="519">
        <v>15242</v>
      </c>
      <c r="H14" s="519" t="s">
        <v>99</v>
      </c>
      <c r="I14" s="519" t="s">
        <v>99</v>
      </c>
      <c r="J14" s="519">
        <v>3</v>
      </c>
      <c r="K14" s="519">
        <v>2331</v>
      </c>
    </row>
    <row r="15" spans="1:11" s="400" customFormat="1" ht="15" customHeight="1">
      <c r="A15" s="522" t="s">
        <v>567</v>
      </c>
      <c r="B15" s="64">
        <v>10</v>
      </c>
      <c r="C15" s="13">
        <v>13516</v>
      </c>
      <c r="D15" s="13">
        <v>3</v>
      </c>
      <c r="E15" s="13">
        <v>2957</v>
      </c>
      <c r="F15" s="13">
        <v>18</v>
      </c>
      <c r="G15" s="13">
        <v>11070</v>
      </c>
      <c r="H15" s="13">
        <v>4</v>
      </c>
      <c r="I15" s="13">
        <v>2776</v>
      </c>
      <c r="J15" s="13">
        <v>5</v>
      </c>
      <c r="K15" s="13">
        <v>3894</v>
      </c>
    </row>
    <row r="16" spans="1:11" s="57" customFormat="1" ht="15" customHeight="1">
      <c r="A16" s="523" t="s">
        <v>568</v>
      </c>
      <c r="B16" s="66">
        <v>1</v>
      </c>
      <c r="C16" s="56">
        <v>3871</v>
      </c>
      <c r="D16" s="524">
        <v>0</v>
      </c>
      <c r="E16" s="524">
        <v>0</v>
      </c>
      <c r="F16" s="56">
        <v>21</v>
      </c>
      <c r="G16" s="56">
        <v>11357.76</v>
      </c>
      <c r="H16" s="56">
        <v>1</v>
      </c>
      <c r="I16" s="56">
        <v>3331</v>
      </c>
      <c r="J16" s="56">
        <v>26</v>
      </c>
      <c r="K16" s="56">
        <v>19648</v>
      </c>
    </row>
    <row r="17" spans="1:15" s="400" customFormat="1" ht="7.5" customHeight="1" thickBot="1">
      <c r="A17" s="164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5" s="400" customFormat="1" ht="3.75" customHeight="1"/>
    <row r="19" spans="1:15" s="400" customFormat="1" ht="13.5" customHeight="1">
      <c r="A19" s="400" t="s">
        <v>569</v>
      </c>
    </row>
    <row r="20" spans="1:15" s="400" customFormat="1" ht="13.5" customHeight="1"/>
    <row r="21" spans="1:15" s="400" customFormat="1" ht="13.5" customHeight="1"/>
    <row r="22" spans="1:15" s="400" customFormat="1"/>
    <row r="23" spans="1:15" s="400" customFormat="1" ht="18.75">
      <c r="B23" s="536" t="s">
        <v>570</v>
      </c>
      <c r="C23" s="536"/>
      <c r="D23" s="536"/>
      <c r="E23" s="536"/>
      <c r="F23" s="536"/>
      <c r="G23" s="536"/>
      <c r="H23" s="536"/>
      <c r="I23" s="536"/>
      <c r="J23" s="536"/>
    </row>
    <row r="24" spans="1:15" s="400" customFormat="1" ht="12.75" thickBot="1">
      <c r="B24" s="400" t="s">
        <v>472</v>
      </c>
    </row>
    <row r="25" spans="1:15" s="400" customFormat="1">
      <c r="B25" s="538" t="s">
        <v>560</v>
      </c>
      <c r="C25" s="542" t="s">
        <v>571</v>
      </c>
      <c r="D25" s="544"/>
      <c r="E25" s="542" t="s">
        <v>572</v>
      </c>
      <c r="F25" s="544"/>
      <c r="G25" s="542" t="s">
        <v>573</v>
      </c>
      <c r="H25" s="544"/>
      <c r="I25" s="542" t="s">
        <v>574</v>
      </c>
      <c r="J25" s="543"/>
    </row>
    <row r="26" spans="1:15" s="400" customFormat="1">
      <c r="B26" s="539"/>
      <c r="C26" s="157" t="s">
        <v>575</v>
      </c>
      <c r="D26" s="4" t="s">
        <v>361</v>
      </c>
      <c r="E26" s="4" t="s">
        <v>575</v>
      </c>
      <c r="F26" s="4" t="s">
        <v>361</v>
      </c>
      <c r="G26" s="4" t="s">
        <v>575</v>
      </c>
      <c r="H26" s="4" t="s">
        <v>361</v>
      </c>
      <c r="I26" s="156" t="s">
        <v>575</v>
      </c>
      <c r="J26" s="156" t="s">
        <v>361</v>
      </c>
    </row>
    <row r="27" spans="1:15" s="400" customFormat="1" ht="7.5" customHeight="1">
      <c r="B27" s="24"/>
      <c r="C27" s="31"/>
      <c r="D27" s="31"/>
      <c r="E27" s="31"/>
      <c r="F27" s="31"/>
      <c r="G27" s="31"/>
      <c r="H27" s="31"/>
      <c r="I27" s="31"/>
      <c r="J27" s="31"/>
    </row>
    <row r="28" spans="1:15" s="400" customFormat="1" ht="15" customHeight="1">
      <c r="B28" s="48">
        <v>29</v>
      </c>
      <c r="C28" s="13">
        <v>37</v>
      </c>
      <c r="D28" s="13">
        <v>26711</v>
      </c>
      <c r="E28" s="106">
        <v>7</v>
      </c>
      <c r="F28" s="106">
        <v>2137</v>
      </c>
      <c r="G28" s="13" t="s">
        <v>99</v>
      </c>
      <c r="H28" s="13" t="s">
        <v>99</v>
      </c>
      <c r="I28" s="106">
        <v>10</v>
      </c>
      <c r="J28" s="106">
        <v>9737.92</v>
      </c>
      <c r="N28" s="60"/>
    </row>
    <row r="29" spans="1:15" s="400" customFormat="1" ht="15" customHeight="1">
      <c r="B29" s="522" t="s">
        <v>41</v>
      </c>
      <c r="C29" s="64">
        <v>48</v>
      </c>
      <c r="D29" s="13">
        <v>28454</v>
      </c>
      <c r="E29" s="13">
        <v>17</v>
      </c>
      <c r="F29" s="13">
        <v>10960</v>
      </c>
      <c r="G29" s="13">
        <v>2</v>
      </c>
      <c r="H29" s="13">
        <v>969</v>
      </c>
      <c r="I29" s="13">
        <v>17</v>
      </c>
      <c r="J29" s="13">
        <v>12837</v>
      </c>
      <c r="N29" s="60"/>
    </row>
    <row r="30" spans="1:15" s="400" customFormat="1" ht="15" customHeight="1">
      <c r="B30" s="522" t="s">
        <v>42</v>
      </c>
      <c r="C30" s="64">
        <v>28</v>
      </c>
      <c r="D30" s="13">
        <v>17573</v>
      </c>
      <c r="E30" s="13">
        <v>6</v>
      </c>
      <c r="F30" s="13">
        <v>3889</v>
      </c>
      <c r="G30" s="13">
        <v>2</v>
      </c>
      <c r="H30" s="13">
        <v>1463</v>
      </c>
      <c r="I30" s="13">
        <v>15</v>
      </c>
      <c r="J30" s="13">
        <v>10969</v>
      </c>
      <c r="N30" s="60"/>
    </row>
    <row r="31" spans="1:15" s="400" customFormat="1" ht="15" customHeight="1">
      <c r="B31" s="525" t="s">
        <v>567</v>
      </c>
      <c r="C31" s="64">
        <v>30</v>
      </c>
      <c r="D31" s="13">
        <v>20697</v>
      </c>
      <c r="E31" s="13">
        <v>7</v>
      </c>
      <c r="F31" s="13">
        <v>4673</v>
      </c>
      <c r="G31" s="13" t="s">
        <v>99</v>
      </c>
      <c r="H31" s="13" t="s">
        <v>99</v>
      </c>
      <c r="I31" s="13">
        <v>21</v>
      </c>
      <c r="J31" s="13">
        <v>14865</v>
      </c>
      <c r="N31" s="60"/>
    </row>
    <row r="32" spans="1:15" s="57" customFormat="1" ht="15" customHeight="1" thickBot="1">
      <c r="B32" s="526" t="s">
        <v>568</v>
      </c>
      <c r="C32" s="70">
        <f>+E32+G32+I32+C41+E41+G41+I41</f>
        <v>48</v>
      </c>
      <c r="D32" s="71">
        <f>+F32+H32+J32+D41+F41+H41+J41</f>
        <v>34336.76</v>
      </c>
      <c r="E32" s="71">
        <v>13</v>
      </c>
      <c r="F32" s="71">
        <v>8523.19</v>
      </c>
      <c r="G32" s="527">
        <v>0</v>
      </c>
      <c r="H32" s="527">
        <v>0</v>
      </c>
      <c r="I32" s="71">
        <v>8</v>
      </c>
      <c r="J32" s="71">
        <v>6948.57</v>
      </c>
      <c r="N32" s="60"/>
      <c r="O32" s="60"/>
    </row>
    <row r="33" spans="2:10" s="57" customFormat="1" ht="9" customHeight="1" thickBot="1">
      <c r="B33" s="528"/>
      <c r="C33" s="529"/>
      <c r="D33" s="529"/>
      <c r="E33" s="529"/>
      <c r="F33" s="529"/>
      <c r="G33" s="529"/>
      <c r="H33" s="529"/>
      <c r="I33" s="529"/>
      <c r="J33" s="529"/>
    </row>
    <row r="34" spans="2:10" s="400" customFormat="1">
      <c r="B34" s="545" t="s">
        <v>560</v>
      </c>
      <c r="C34" s="566" t="s">
        <v>576</v>
      </c>
      <c r="D34" s="539"/>
      <c r="E34" s="566" t="s">
        <v>577</v>
      </c>
      <c r="F34" s="539"/>
      <c r="G34" s="566" t="s">
        <v>578</v>
      </c>
      <c r="H34" s="539"/>
      <c r="I34" s="566" t="s">
        <v>579</v>
      </c>
      <c r="J34" s="555"/>
    </row>
    <row r="35" spans="2:10" s="400" customFormat="1">
      <c r="B35" s="539"/>
      <c r="C35" s="157" t="s">
        <v>575</v>
      </c>
      <c r="D35" s="4" t="s">
        <v>361</v>
      </c>
      <c r="E35" s="4" t="s">
        <v>575</v>
      </c>
      <c r="F35" s="4" t="s">
        <v>361</v>
      </c>
      <c r="G35" s="4" t="s">
        <v>575</v>
      </c>
      <c r="H35" s="4" t="s">
        <v>361</v>
      </c>
      <c r="I35" s="156" t="s">
        <v>575</v>
      </c>
      <c r="J35" s="156" t="s">
        <v>361</v>
      </c>
    </row>
    <row r="36" spans="2:10" s="400" customFormat="1" ht="6.6" customHeight="1">
      <c r="B36" s="377"/>
      <c r="C36" s="31"/>
      <c r="D36" s="31"/>
      <c r="E36" s="31"/>
      <c r="F36" s="31"/>
      <c r="G36" s="31"/>
      <c r="H36" s="31"/>
      <c r="I36" s="31"/>
      <c r="J36" s="31"/>
    </row>
    <row r="37" spans="2:10" s="400" customFormat="1" ht="15" customHeight="1">
      <c r="B37" s="48">
        <f>B28</f>
        <v>29</v>
      </c>
      <c r="C37" s="13">
        <v>2</v>
      </c>
      <c r="D37" s="13">
        <v>2349.23</v>
      </c>
      <c r="E37" s="530">
        <v>3</v>
      </c>
      <c r="F37" s="13">
        <v>3586</v>
      </c>
      <c r="G37" s="531">
        <v>3</v>
      </c>
      <c r="H37" s="106">
        <v>1075</v>
      </c>
      <c r="I37" s="530">
        <v>12</v>
      </c>
      <c r="J37" s="13">
        <v>7826</v>
      </c>
    </row>
    <row r="38" spans="2:10" s="400" customFormat="1" ht="15" customHeight="1">
      <c r="B38" s="522" t="str">
        <f>B29</f>
        <v>平成30年</v>
      </c>
      <c r="C38" s="64">
        <v>1</v>
      </c>
      <c r="D38" s="13">
        <v>158</v>
      </c>
      <c r="E38" s="10">
        <v>1</v>
      </c>
      <c r="F38" s="13">
        <v>36</v>
      </c>
      <c r="G38" s="3">
        <v>2</v>
      </c>
      <c r="H38" s="106">
        <v>2148</v>
      </c>
      <c r="I38" s="10">
        <v>8</v>
      </c>
      <c r="J38" s="13">
        <v>1346</v>
      </c>
    </row>
    <row r="39" spans="2:10" s="400" customFormat="1" ht="15" customHeight="1">
      <c r="B39" s="522" t="str">
        <f>B30</f>
        <v>令和元年</v>
      </c>
      <c r="C39" s="64">
        <v>1</v>
      </c>
      <c r="D39" s="13">
        <v>124</v>
      </c>
      <c r="E39" s="10" t="s">
        <v>99</v>
      </c>
      <c r="F39" s="13" t="s">
        <v>99</v>
      </c>
      <c r="G39" s="3">
        <v>2</v>
      </c>
      <c r="H39" s="106">
        <v>965</v>
      </c>
      <c r="I39" s="10">
        <v>2</v>
      </c>
      <c r="J39" s="13">
        <v>163</v>
      </c>
    </row>
    <row r="40" spans="2:10" s="400" customFormat="1" ht="15" customHeight="1">
      <c r="B40" s="525" t="str">
        <f>B31</f>
        <v>令和2年</v>
      </c>
      <c r="C40" s="64" t="s">
        <v>99</v>
      </c>
      <c r="D40" s="13" t="s">
        <v>99</v>
      </c>
      <c r="E40" s="10" t="s">
        <v>99</v>
      </c>
      <c r="F40" s="13" t="s">
        <v>99</v>
      </c>
      <c r="G40" s="3">
        <v>2</v>
      </c>
      <c r="H40" s="106">
        <v>1159</v>
      </c>
      <c r="I40" s="10" t="s">
        <v>99</v>
      </c>
      <c r="J40" s="13" t="s">
        <v>99</v>
      </c>
    </row>
    <row r="41" spans="2:10" s="57" customFormat="1" ht="15" customHeight="1" thickBot="1">
      <c r="B41" s="526" t="s">
        <v>568</v>
      </c>
      <c r="C41" s="70">
        <v>2</v>
      </c>
      <c r="D41" s="71">
        <v>498</v>
      </c>
      <c r="E41" s="532">
        <v>0</v>
      </c>
      <c r="F41" s="527">
        <v>0</v>
      </c>
      <c r="G41" s="346">
        <v>2</v>
      </c>
      <c r="H41" s="533">
        <v>1319</v>
      </c>
      <c r="I41" s="136">
        <v>23</v>
      </c>
      <c r="J41" s="71">
        <v>17048</v>
      </c>
    </row>
    <row r="42" spans="2:10" s="400" customFormat="1" ht="3.75" customHeight="1"/>
    <row r="43" spans="2:10" s="400" customFormat="1">
      <c r="B43" s="400" t="s">
        <v>569</v>
      </c>
    </row>
    <row r="44" spans="2:10" s="400" customFormat="1"/>
  </sheetData>
  <mergeCells count="18">
    <mergeCell ref="A1:K1"/>
    <mergeCell ref="A9:A10"/>
    <mergeCell ref="B9:C9"/>
    <mergeCell ref="D9:E9"/>
    <mergeCell ref="F9:G9"/>
    <mergeCell ref="H9:I9"/>
    <mergeCell ref="J9:K9"/>
    <mergeCell ref="B23:J23"/>
    <mergeCell ref="B25:B26"/>
    <mergeCell ref="C25:D25"/>
    <mergeCell ref="E25:F25"/>
    <mergeCell ref="G25:H25"/>
    <mergeCell ref="I25:J25"/>
    <mergeCell ref="B34:B35"/>
    <mergeCell ref="C34:D34"/>
    <mergeCell ref="E34:F34"/>
    <mergeCell ref="G34:H34"/>
    <mergeCell ref="I34:J34"/>
  </mergeCells>
  <phoneticPr fontId="3"/>
  <pageMargins left="0.78740157480314965" right="0.39370078740157483" top="0.98425196850393704" bottom="0.39370078740157483" header="0.51181102362204722" footer="0.51181102362204722"/>
  <pageSetup paperSize="9" firstPageNumber="119" orientation="portrait" useFirstPageNumber="1" horizontalDpi="400" verticalDpi="400" r:id="rId1"/>
  <headerFooter differentOddEven="1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</sheetPr>
  <dimension ref="A1:H59"/>
  <sheetViews>
    <sheetView view="pageBreakPreview" zoomScaleNormal="100" zoomScaleSheetLayoutView="100" workbookViewId="0">
      <selection activeCell="G31" sqref="G31"/>
    </sheetView>
  </sheetViews>
  <sheetFormatPr defaultRowHeight="13.5"/>
  <cols>
    <col min="1" max="1" width="17.625" style="72" customWidth="1"/>
    <col min="2" max="2" width="1.25" style="72" customWidth="1"/>
    <col min="3" max="8" width="11.375" style="72" customWidth="1"/>
    <col min="9" max="16384" width="9" style="72"/>
  </cols>
  <sheetData>
    <row r="1" spans="1:8" ht="22.5" customHeight="1">
      <c r="A1" s="536" t="s">
        <v>63</v>
      </c>
      <c r="B1" s="536"/>
      <c r="C1" s="536"/>
      <c r="D1" s="536"/>
      <c r="E1" s="536"/>
      <c r="F1" s="536"/>
      <c r="G1" s="536"/>
      <c r="H1" s="536"/>
    </row>
    <row r="2" spans="1:8" ht="14.25" customHeight="1">
      <c r="A2" s="559" t="s">
        <v>64</v>
      </c>
      <c r="B2" s="559"/>
      <c r="C2" s="559"/>
      <c r="D2" s="559"/>
      <c r="E2" s="559"/>
      <c r="F2" s="559"/>
      <c r="G2" s="559"/>
      <c r="H2" s="559"/>
    </row>
    <row r="3" spans="1:8" ht="14.25" customHeight="1" thickBot="1">
      <c r="A3" s="75" t="s">
        <v>65</v>
      </c>
      <c r="B3" s="75"/>
      <c r="C3" s="75"/>
      <c r="D3" s="75"/>
      <c r="E3" s="75"/>
      <c r="F3" s="75"/>
      <c r="G3" s="75"/>
      <c r="H3" s="75"/>
    </row>
    <row r="4" spans="1:8" ht="16.5" customHeight="1">
      <c r="A4" s="560" t="s">
        <v>66</v>
      </c>
      <c r="B4" s="76"/>
      <c r="C4" s="562" t="s">
        <v>67</v>
      </c>
      <c r="D4" s="562"/>
      <c r="E4" s="563"/>
      <c r="F4" s="564" t="s">
        <v>68</v>
      </c>
      <c r="G4" s="562"/>
      <c r="H4" s="562"/>
    </row>
    <row r="5" spans="1:8" ht="16.5" customHeight="1">
      <c r="A5" s="561"/>
      <c r="B5" s="77"/>
      <c r="C5" s="78" t="s">
        <v>54</v>
      </c>
      <c r="D5" s="77" t="s">
        <v>69</v>
      </c>
      <c r="E5" s="79" t="s">
        <v>70</v>
      </c>
      <c r="F5" s="80" t="s">
        <v>54</v>
      </c>
      <c r="G5" s="80" t="s">
        <v>69</v>
      </c>
      <c r="H5" s="81" t="s">
        <v>70</v>
      </c>
    </row>
    <row r="6" spans="1:8" ht="7.5" customHeight="1">
      <c r="A6" s="82"/>
      <c r="B6" s="83"/>
      <c r="C6" s="74"/>
      <c r="D6" s="74"/>
      <c r="E6" s="74"/>
      <c r="F6" s="74"/>
      <c r="G6" s="74"/>
      <c r="H6" s="74"/>
    </row>
    <row r="7" spans="1:8" ht="16.5" customHeight="1">
      <c r="A7" s="84">
        <v>29</v>
      </c>
      <c r="B7" s="85"/>
      <c r="C7" s="86">
        <v>4103771</v>
      </c>
      <c r="D7" s="87">
        <v>1938870</v>
      </c>
      <c r="E7" s="87">
        <v>2164901</v>
      </c>
      <c r="F7" s="87">
        <v>4116526</v>
      </c>
      <c r="G7" s="87">
        <v>1938870</v>
      </c>
      <c r="H7" s="87">
        <v>2177656</v>
      </c>
    </row>
    <row r="8" spans="1:8" ht="16.5" customHeight="1">
      <c r="A8" s="88" t="s">
        <v>41</v>
      </c>
      <c r="B8" s="85"/>
      <c r="C8" s="86">
        <v>4138157</v>
      </c>
      <c r="D8" s="87">
        <v>2042310</v>
      </c>
      <c r="E8" s="87">
        <v>2095847</v>
      </c>
      <c r="F8" s="87">
        <v>4111783</v>
      </c>
      <c r="G8" s="87">
        <v>2042310</v>
      </c>
      <c r="H8" s="87">
        <v>2069473</v>
      </c>
    </row>
    <row r="9" spans="1:8" ht="16.5" customHeight="1">
      <c r="A9" s="88" t="s">
        <v>42</v>
      </c>
      <c r="B9" s="85"/>
      <c r="C9" s="86">
        <v>4237827</v>
      </c>
      <c r="D9" s="87">
        <v>2134350</v>
      </c>
      <c r="E9" s="87">
        <v>2103477</v>
      </c>
      <c r="F9" s="87">
        <v>4167187</v>
      </c>
      <c r="G9" s="87">
        <v>2134350</v>
      </c>
      <c r="H9" s="87">
        <v>2032837</v>
      </c>
    </row>
    <row r="10" spans="1:8" ht="16.5" customHeight="1">
      <c r="A10" s="88" t="s">
        <v>43</v>
      </c>
      <c r="B10" s="85"/>
      <c r="C10" s="86">
        <v>3378508</v>
      </c>
      <c r="D10" s="89">
        <v>1867380</v>
      </c>
      <c r="E10" s="89">
        <v>1511128</v>
      </c>
      <c r="F10" s="87">
        <v>3208196</v>
      </c>
      <c r="G10" s="89">
        <v>1867380</v>
      </c>
      <c r="H10" s="89">
        <v>1340816</v>
      </c>
    </row>
    <row r="11" spans="1:8" s="94" customFormat="1" ht="16.5" customHeight="1">
      <c r="A11" s="90" t="s">
        <v>44</v>
      </c>
      <c r="B11" s="91"/>
      <c r="C11" s="92">
        <f>SUM(D11:E11)</f>
        <v>3228213</v>
      </c>
      <c r="D11" s="93">
        <v>1786470</v>
      </c>
      <c r="E11" s="93">
        <v>1441743</v>
      </c>
      <c r="F11" s="93">
        <f>SUM(G11:H11)</f>
        <v>3114766</v>
      </c>
      <c r="G11" s="93">
        <v>1786470</v>
      </c>
      <c r="H11" s="93">
        <v>1328296</v>
      </c>
    </row>
    <row r="12" spans="1:8" ht="7.5" customHeight="1" thickBot="1">
      <c r="A12" s="95"/>
      <c r="B12" s="96"/>
      <c r="C12" s="95"/>
      <c r="D12" s="95"/>
      <c r="E12" s="95"/>
      <c r="F12" s="95"/>
      <c r="G12" s="95"/>
      <c r="H12" s="95"/>
    </row>
    <row r="13" spans="1:8" ht="3.75" customHeight="1">
      <c r="A13" s="74"/>
      <c r="B13" s="74"/>
      <c r="C13" s="74"/>
      <c r="D13" s="74"/>
      <c r="E13" s="74"/>
      <c r="F13" s="74"/>
      <c r="G13" s="74"/>
      <c r="H13" s="74"/>
    </row>
    <row r="14" spans="1:8" ht="18" customHeight="1">
      <c r="A14" s="72" t="s">
        <v>71</v>
      </c>
    </row>
    <row r="15" spans="1:8" ht="12" customHeight="1"/>
    <row r="16" spans="1:8" ht="12" customHeight="1"/>
    <row r="17" spans="1:3" ht="12" customHeight="1">
      <c r="A17" s="73"/>
      <c r="B17" s="73"/>
    </row>
    <row r="18" spans="1:3" ht="12" hidden="1" customHeight="1">
      <c r="A18" s="72">
        <v>29</v>
      </c>
      <c r="C18" s="97">
        <f>C8/365+F8/365</f>
        <v>22602.575342465752</v>
      </c>
    </row>
    <row r="19" spans="1:3" ht="12" hidden="1" customHeight="1">
      <c r="A19" s="72">
        <v>30</v>
      </c>
      <c r="C19" s="97">
        <f>(C9+F9)/365</f>
        <v>23027.435616438357</v>
      </c>
    </row>
    <row r="20" spans="1:3" ht="12" hidden="1" customHeight="1">
      <c r="A20" s="72">
        <v>31</v>
      </c>
      <c r="C20" s="97">
        <f>+(C10+F10)/365</f>
        <v>18045.764383561644</v>
      </c>
    </row>
    <row r="21" spans="1:3" ht="12" hidden="1" customHeight="1">
      <c r="A21" s="72">
        <v>2</v>
      </c>
      <c r="C21" s="97">
        <f>+(C11+F11)/365</f>
        <v>17378.024657534246</v>
      </c>
    </row>
    <row r="22" spans="1:3" ht="12" customHeight="1"/>
    <row r="23" spans="1:3" ht="12" customHeight="1"/>
    <row r="24" spans="1:3" ht="12" customHeight="1"/>
    <row r="25" spans="1:3" ht="12" customHeight="1"/>
    <row r="26" spans="1:3" ht="12" customHeight="1"/>
    <row r="27" spans="1:3" ht="12" customHeight="1"/>
    <row r="28" spans="1:3" ht="12" customHeight="1"/>
    <row r="29" spans="1:3" ht="12" customHeight="1"/>
    <row r="30" spans="1:3" ht="12" customHeight="1"/>
    <row r="31" spans="1:3" ht="12" customHeight="1"/>
    <row r="32" spans="1:3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mergeCells count="5">
    <mergeCell ref="A1:H1"/>
    <mergeCell ref="A2:H2"/>
    <mergeCell ref="A4:A5"/>
    <mergeCell ref="C4:E4"/>
    <mergeCell ref="F4:H4"/>
  </mergeCells>
  <phoneticPr fontId="3"/>
  <pageMargins left="0.78740157480314965" right="0.39370078740157483" top="0.78740157480314965" bottom="0.59055118110236227" header="0.51181102362204722" footer="0.51181102362204722"/>
  <pageSetup paperSize="9" firstPageNumber="99" orientation="portrait" useFirstPageNumber="1" horizontalDpi="400" verticalDpi="400" r:id="rId1"/>
  <headerFooter differentOddEven="1" alignWithMargins="0"/>
  <rowBreaks count="1" manualBreakCount="1">
    <brk id="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</sheetPr>
  <dimension ref="A1:H58"/>
  <sheetViews>
    <sheetView view="pageBreakPreview" zoomScaleNormal="100" zoomScaleSheetLayoutView="100" workbookViewId="0">
      <selection activeCell="G31" sqref="G31"/>
    </sheetView>
  </sheetViews>
  <sheetFormatPr defaultRowHeight="13.5"/>
  <cols>
    <col min="1" max="1" width="19.25" style="72" customWidth="1"/>
    <col min="2" max="2" width="1.25" style="72" customWidth="1"/>
    <col min="3" max="8" width="11" style="72" customWidth="1"/>
    <col min="9" max="16384" width="9" style="72"/>
  </cols>
  <sheetData>
    <row r="1" spans="1:8" ht="22.5" customHeight="1">
      <c r="A1" s="536" t="s">
        <v>72</v>
      </c>
      <c r="B1" s="536"/>
      <c r="C1" s="536"/>
      <c r="D1" s="536"/>
      <c r="E1" s="536"/>
      <c r="F1" s="536"/>
      <c r="G1" s="536"/>
      <c r="H1" s="536"/>
    </row>
    <row r="2" spans="1:8" ht="14.25" customHeight="1" thickBot="1">
      <c r="A2" s="75" t="s">
        <v>65</v>
      </c>
      <c r="B2" s="75"/>
      <c r="C2" s="75"/>
      <c r="D2" s="75"/>
      <c r="E2" s="75"/>
      <c r="F2" s="75"/>
      <c r="G2" s="75"/>
      <c r="H2" s="75"/>
    </row>
    <row r="3" spans="1:8" ht="17.25" customHeight="1">
      <c r="A3" s="560" t="s">
        <v>73</v>
      </c>
      <c r="B3" s="76"/>
      <c r="C3" s="562" t="s">
        <v>67</v>
      </c>
      <c r="D3" s="562"/>
      <c r="E3" s="563"/>
      <c r="F3" s="564" t="s">
        <v>68</v>
      </c>
      <c r="G3" s="562"/>
      <c r="H3" s="562"/>
    </row>
    <row r="4" spans="1:8" ht="17.25" customHeight="1">
      <c r="A4" s="561"/>
      <c r="B4" s="77"/>
      <c r="C4" s="78" t="s">
        <v>54</v>
      </c>
      <c r="D4" s="77" t="s">
        <v>69</v>
      </c>
      <c r="E4" s="79" t="s">
        <v>70</v>
      </c>
      <c r="F4" s="80" t="s">
        <v>54</v>
      </c>
      <c r="G4" s="80" t="s">
        <v>69</v>
      </c>
      <c r="H4" s="81" t="s">
        <v>70</v>
      </c>
    </row>
    <row r="5" spans="1:8" ht="7.5" customHeight="1">
      <c r="A5" s="82"/>
      <c r="B5" s="83"/>
      <c r="C5" s="74"/>
      <c r="D5" s="74"/>
      <c r="E5" s="74"/>
      <c r="F5" s="74"/>
      <c r="G5" s="74"/>
      <c r="H5" s="74"/>
    </row>
    <row r="6" spans="1:8" ht="17.25" customHeight="1">
      <c r="A6" s="98" t="s">
        <v>74</v>
      </c>
      <c r="B6" s="85"/>
      <c r="C6" s="86">
        <v>5542</v>
      </c>
      <c r="D6" s="87">
        <v>1713</v>
      </c>
      <c r="E6" s="87">
        <v>3829</v>
      </c>
      <c r="F6" s="87">
        <v>5571</v>
      </c>
      <c r="G6" s="87">
        <v>1699</v>
      </c>
      <c r="H6" s="87">
        <v>3872</v>
      </c>
    </row>
    <row r="7" spans="1:8" ht="17.25" customHeight="1">
      <c r="A7" s="99" t="s">
        <v>75</v>
      </c>
      <c r="B7" s="85"/>
      <c r="C7" s="86">
        <v>5682</v>
      </c>
      <c r="D7" s="87">
        <v>1815</v>
      </c>
      <c r="E7" s="87">
        <v>3867</v>
      </c>
      <c r="F7" s="87">
        <v>5574</v>
      </c>
      <c r="G7" s="87">
        <v>1739</v>
      </c>
      <c r="H7" s="87">
        <v>3835</v>
      </c>
    </row>
    <row r="8" spans="1:8" ht="17.25" customHeight="1">
      <c r="A8" s="99" t="s">
        <v>58</v>
      </c>
      <c r="B8" s="85"/>
      <c r="C8" s="86">
        <v>5737</v>
      </c>
      <c r="D8" s="87">
        <v>1847</v>
      </c>
      <c r="E8" s="87">
        <v>3890</v>
      </c>
      <c r="F8" s="87">
        <v>5623</v>
      </c>
      <c r="G8" s="87">
        <v>1782</v>
      </c>
      <c r="H8" s="87">
        <v>3841</v>
      </c>
    </row>
    <row r="9" spans="1:8" ht="17.25" customHeight="1">
      <c r="A9" s="100" t="s">
        <v>59</v>
      </c>
      <c r="B9" s="85"/>
      <c r="C9" s="86">
        <v>4948</v>
      </c>
      <c r="D9" s="89">
        <v>1623</v>
      </c>
      <c r="E9" s="89">
        <v>3325</v>
      </c>
      <c r="F9" s="87">
        <v>4840</v>
      </c>
      <c r="G9" s="89">
        <v>1551</v>
      </c>
      <c r="H9" s="89">
        <v>3289</v>
      </c>
    </row>
    <row r="10" spans="1:8" s="94" customFormat="1" ht="17.25" customHeight="1">
      <c r="A10" s="65" t="s">
        <v>76</v>
      </c>
      <c r="B10" s="101"/>
      <c r="C10" s="102">
        <f>SUM(D10:E10)</f>
        <v>4990</v>
      </c>
      <c r="D10" s="103">
        <v>1630</v>
      </c>
      <c r="E10" s="103">
        <v>3360</v>
      </c>
      <c r="F10" s="103">
        <f>SUM(G10:H10)</f>
        <v>4954</v>
      </c>
      <c r="G10" s="103">
        <v>1589</v>
      </c>
      <c r="H10" s="103">
        <v>3365</v>
      </c>
    </row>
    <row r="11" spans="1:8" ht="7.5" customHeight="1" thickBot="1">
      <c r="A11" s="95"/>
      <c r="B11" s="96"/>
      <c r="C11" s="95"/>
      <c r="D11" s="95"/>
      <c r="E11" s="95"/>
      <c r="F11" s="95"/>
      <c r="G11" s="95"/>
      <c r="H11" s="95"/>
    </row>
    <row r="12" spans="1:8" ht="3.75" customHeight="1">
      <c r="A12" s="74"/>
      <c r="B12" s="74"/>
      <c r="C12" s="74"/>
      <c r="D12" s="74"/>
      <c r="E12" s="74"/>
      <c r="F12" s="74"/>
      <c r="G12" s="74"/>
      <c r="H12" s="74"/>
    </row>
    <row r="13" spans="1:8" ht="14.25" customHeight="1">
      <c r="A13" s="72" t="s">
        <v>77</v>
      </c>
    </row>
    <row r="14" spans="1:8" ht="14.25" customHeight="1">
      <c r="A14" s="72" t="s">
        <v>78</v>
      </c>
    </row>
    <row r="15" spans="1:8" ht="12" customHeight="1"/>
    <row r="16" spans="1:8" ht="12" hidden="1" customHeight="1">
      <c r="A16" s="73"/>
      <c r="B16" s="73"/>
      <c r="C16" s="104">
        <f>+C9+F9</f>
        <v>9788</v>
      </c>
    </row>
    <row r="17" spans="3:3" ht="12" hidden="1" customHeight="1">
      <c r="C17" s="104">
        <f>+C10+F10</f>
        <v>9944</v>
      </c>
    </row>
    <row r="18" spans="3:3" ht="12" customHeight="1"/>
    <row r="19" spans="3:3" ht="12" customHeight="1"/>
    <row r="20" spans="3:3" ht="12" customHeight="1"/>
    <row r="21" spans="3:3" ht="12" customHeight="1"/>
    <row r="22" spans="3:3" ht="12" customHeight="1"/>
    <row r="23" spans="3:3" ht="12" customHeight="1"/>
    <row r="24" spans="3:3" ht="12" customHeight="1"/>
    <row r="25" spans="3:3" ht="12" customHeight="1"/>
    <row r="26" spans="3:3" ht="12" customHeight="1"/>
    <row r="27" spans="3:3" ht="12" customHeight="1"/>
    <row r="28" spans="3:3" ht="12" customHeight="1"/>
    <row r="29" spans="3:3" ht="12" customHeight="1"/>
    <row r="30" spans="3:3" ht="12" customHeight="1"/>
    <row r="31" spans="3:3" ht="12" customHeight="1"/>
    <row r="32" spans="3:3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4">
    <mergeCell ref="A1:H1"/>
    <mergeCell ref="A3:A4"/>
    <mergeCell ref="C3:E3"/>
    <mergeCell ref="F3:H3"/>
  </mergeCells>
  <phoneticPr fontId="3"/>
  <pageMargins left="0.78740157480314965" right="0.39370078740157483" top="0.98425196850393704" bottom="0.59055118110236227" header="0.51181102362204722" footer="0.51181102362204722"/>
  <pageSetup paperSize="9" firstPageNumber="99" orientation="portrait" useFirstPageNumber="1" horizontalDpi="400" verticalDpi="400" r:id="rId1"/>
  <headerFooter differentOddEven="1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</sheetPr>
  <dimension ref="A1:E33"/>
  <sheetViews>
    <sheetView view="pageBreakPreview" zoomScaleNormal="120" zoomScaleSheetLayoutView="100" workbookViewId="0">
      <selection activeCell="G31" sqref="G31"/>
    </sheetView>
  </sheetViews>
  <sheetFormatPr defaultRowHeight="12"/>
  <cols>
    <col min="1" max="1" width="16.5" style="2" customWidth="1"/>
    <col min="2" max="2" width="21.375" style="2" customWidth="1"/>
    <col min="3" max="4" width="11.25" style="2" customWidth="1"/>
    <col min="5" max="5" width="8.25" style="2" customWidth="1"/>
    <col min="6" max="16384" width="9" style="2"/>
  </cols>
  <sheetData>
    <row r="1" spans="1:5" ht="22.5" customHeight="1">
      <c r="A1" s="536" t="s">
        <v>79</v>
      </c>
      <c r="B1" s="536"/>
      <c r="C1" s="536"/>
      <c r="D1" s="536"/>
    </row>
    <row r="2" spans="1:5" ht="7.5" customHeight="1">
      <c r="A2" s="105"/>
      <c r="B2" s="105"/>
      <c r="C2" s="105"/>
      <c r="D2" s="105"/>
    </row>
    <row r="3" spans="1:5" ht="12" customHeight="1">
      <c r="A3" s="537" t="s">
        <v>80</v>
      </c>
      <c r="B3" s="537"/>
      <c r="C3" s="537"/>
      <c r="D3" s="537"/>
    </row>
    <row r="4" spans="1:5" ht="7.5" customHeight="1" thickBot="1">
      <c r="A4" s="3"/>
      <c r="B4" s="3"/>
      <c r="C4" s="3"/>
      <c r="D4" s="3"/>
    </row>
    <row r="5" spans="1:5" ht="14.25" customHeight="1">
      <c r="A5" s="538" t="s">
        <v>37</v>
      </c>
      <c r="B5" s="540" t="s">
        <v>81</v>
      </c>
      <c r="C5" s="540" t="s">
        <v>82</v>
      </c>
      <c r="D5" s="565" t="s">
        <v>83</v>
      </c>
    </row>
    <row r="6" spans="1:5" ht="14.25" customHeight="1">
      <c r="A6" s="539"/>
      <c r="B6" s="541"/>
      <c r="C6" s="541"/>
      <c r="D6" s="566"/>
    </row>
    <row r="7" spans="1:5" ht="7.5" customHeight="1">
      <c r="A7" s="17"/>
      <c r="B7" s="106"/>
      <c r="C7" s="106"/>
      <c r="D7" s="106"/>
    </row>
    <row r="8" spans="1:5" ht="14.25" customHeight="1">
      <c r="A8" s="107">
        <v>29</v>
      </c>
      <c r="B8" s="108">
        <v>13</v>
      </c>
      <c r="C8" s="109">
        <v>110</v>
      </c>
      <c r="D8" s="109">
        <v>81</v>
      </c>
    </row>
    <row r="9" spans="1:5" ht="14.25" customHeight="1">
      <c r="A9" s="51" t="s">
        <v>84</v>
      </c>
      <c r="B9" s="108">
        <v>13</v>
      </c>
      <c r="C9" s="109">
        <v>97</v>
      </c>
      <c r="D9" s="109">
        <v>81</v>
      </c>
    </row>
    <row r="10" spans="1:5" ht="14.25" customHeight="1">
      <c r="A10" s="17" t="s">
        <v>85</v>
      </c>
      <c r="B10" s="108">
        <v>13</v>
      </c>
      <c r="C10" s="109">
        <v>99</v>
      </c>
      <c r="D10" s="109">
        <v>80</v>
      </c>
    </row>
    <row r="11" spans="1:5" ht="14.25" customHeight="1">
      <c r="A11" s="17" t="s">
        <v>86</v>
      </c>
      <c r="B11" s="108">
        <v>13</v>
      </c>
      <c r="C11" s="109">
        <v>97</v>
      </c>
      <c r="D11" s="109">
        <v>80</v>
      </c>
    </row>
    <row r="12" spans="1:5" s="57" customFormat="1" ht="14.25" customHeight="1">
      <c r="A12" s="53" t="s">
        <v>87</v>
      </c>
      <c r="B12" s="110">
        <v>13</v>
      </c>
      <c r="C12" s="111">
        <v>90</v>
      </c>
      <c r="D12" s="111">
        <v>79</v>
      </c>
      <c r="E12" s="112"/>
    </row>
    <row r="13" spans="1:5" ht="7.5" customHeight="1" thickBot="1">
      <c r="A13" s="58"/>
      <c r="B13" s="113"/>
      <c r="C13" s="113"/>
      <c r="D13" s="113"/>
    </row>
    <row r="14" spans="1:5" ht="3.75" customHeight="1"/>
    <row r="15" spans="1:5">
      <c r="A15" s="2" t="s">
        <v>88</v>
      </c>
    </row>
    <row r="33" ht="18" customHeight="1"/>
  </sheetData>
  <mergeCells count="6">
    <mergeCell ref="A1:D1"/>
    <mergeCell ref="A3:D3"/>
    <mergeCell ref="A5:A6"/>
    <mergeCell ref="B5:B6"/>
    <mergeCell ref="C5:C6"/>
    <mergeCell ref="D5:D6"/>
  </mergeCells>
  <phoneticPr fontId="3"/>
  <printOptions horizontalCentered="1"/>
  <pageMargins left="0.78740157480314965" right="0.39370078740157483" top="0.78740157480314965" bottom="0.59055118110236227" header="0.51181102362204722" footer="0.51181102362204722"/>
  <pageSetup paperSize="9" firstPageNumber="99" orientation="portrait" useFirstPageNumber="1" horizontalDpi="400" verticalDpi="400" r:id="rId1"/>
  <headerFooter differentOddEven="1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</sheetPr>
  <dimension ref="A1:I21"/>
  <sheetViews>
    <sheetView view="pageBreakPreview" zoomScaleNormal="100" zoomScaleSheetLayoutView="100" workbookViewId="0">
      <selection activeCell="G31" sqref="G31"/>
    </sheetView>
  </sheetViews>
  <sheetFormatPr defaultRowHeight="12"/>
  <cols>
    <col min="1" max="4" width="9.375" style="2" customWidth="1"/>
    <col min="5" max="5" width="9.875" style="2" customWidth="1"/>
    <col min="6" max="8" width="9.375" style="2" customWidth="1"/>
    <col min="9" max="9" width="9.875" style="2" customWidth="1"/>
    <col min="10" max="16384" width="9" style="2"/>
  </cols>
  <sheetData>
    <row r="1" spans="1:9" ht="28.5" customHeight="1">
      <c r="A1" s="567" t="s">
        <v>89</v>
      </c>
      <c r="B1" s="567"/>
      <c r="C1" s="567"/>
      <c r="D1" s="567"/>
      <c r="E1" s="567"/>
      <c r="F1" s="567"/>
      <c r="G1" s="567"/>
      <c r="H1" s="567"/>
      <c r="I1" s="567"/>
    </row>
    <row r="2" spans="1:9" ht="16.5" customHeight="1" thickBot="1">
      <c r="A2" s="568" t="s">
        <v>90</v>
      </c>
      <c r="B2" s="568"/>
      <c r="C2" s="568"/>
      <c r="D2" s="568"/>
      <c r="E2" s="568"/>
      <c r="F2" s="568"/>
      <c r="G2" s="568"/>
      <c r="H2" s="568"/>
      <c r="I2" s="568"/>
    </row>
    <row r="3" spans="1:9" ht="12" customHeight="1">
      <c r="A3" s="545" t="s">
        <v>91</v>
      </c>
      <c r="B3" s="566" t="s">
        <v>92</v>
      </c>
      <c r="C3" s="555"/>
      <c r="D3" s="555"/>
      <c r="E3" s="555"/>
      <c r="F3" s="566" t="s">
        <v>93</v>
      </c>
      <c r="G3" s="555"/>
      <c r="H3" s="555"/>
      <c r="I3" s="547" t="s">
        <v>94</v>
      </c>
    </row>
    <row r="4" spans="1:9" ht="12" customHeight="1">
      <c r="A4" s="545"/>
      <c r="B4" s="571" t="s">
        <v>95</v>
      </c>
      <c r="C4" s="571" t="s">
        <v>96</v>
      </c>
      <c r="D4" s="571" t="s">
        <v>97</v>
      </c>
      <c r="E4" s="571" t="s">
        <v>98</v>
      </c>
      <c r="F4" s="571" t="s">
        <v>95</v>
      </c>
      <c r="G4" s="571" t="s">
        <v>96</v>
      </c>
      <c r="H4" s="571" t="s">
        <v>97</v>
      </c>
      <c r="I4" s="569"/>
    </row>
    <row r="5" spans="1:9" ht="12" customHeight="1">
      <c r="A5" s="539"/>
      <c r="B5" s="541"/>
      <c r="C5" s="541"/>
      <c r="D5" s="541"/>
      <c r="E5" s="541"/>
      <c r="F5" s="541"/>
      <c r="G5" s="541"/>
      <c r="H5" s="541"/>
      <c r="I5" s="570"/>
    </row>
    <row r="6" spans="1:9" ht="17.25" customHeight="1">
      <c r="A6" s="114">
        <v>29</v>
      </c>
      <c r="B6" s="115">
        <v>14328</v>
      </c>
      <c r="C6" s="116">
        <v>3288</v>
      </c>
      <c r="D6" s="116">
        <v>11040</v>
      </c>
      <c r="E6" s="116" t="s">
        <v>99</v>
      </c>
      <c r="F6" s="116">
        <v>2039</v>
      </c>
      <c r="G6" s="116">
        <v>1870</v>
      </c>
      <c r="H6" s="116">
        <v>169</v>
      </c>
      <c r="I6" s="116">
        <v>16</v>
      </c>
    </row>
    <row r="7" spans="1:9" ht="17.25" customHeight="1">
      <c r="A7" s="117" t="s">
        <v>84</v>
      </c>
      <c r="B7" s="115">
        <v>13291</v>
      </c>
      <c r="C7" s="116">
        <v>3144</v>
      </c>
      <c r="D7" s="116">
        <v>10147</v>
      </c>
      <c r="E7" s="116" t="s">
        <v>99</v>
      </c>
      <c r="F7" s="116">
        <v>1871</v>
      </c>
      <c r="G7" s="116">
        <v>1711</v>
      </c>
      <c r="H7" s="116">
        <v>160</v>
      </c>
      <c r="I7" s="116">
        <v>15</v>
      </c>
    </row>
    <row r="8" spans="1:9" ht="17.25" customHeight="1">
      <c r="A8" s="118" t="s">
        <v>85</v>
      </c>
      <c r="B8" s="115">
        <v>12099</v>
      </c>
      <c r="C8" s="116">
        <v>2746</v>
      </c>
      <c r="D8" s="116">
        <v>9353</v>
      </c>
      <c r="E8" s="116" t="s">
        <v>99</v>
      </c>
      <c r="F8" s="116">
        <v>1705</v>
      </c>
      <c r="G8" s="116">
        <v>1558</v>
      </c>
      <c r="H8" s="116">
        <v>147</v>
      </c>
      <c r="I8" s="116">
        <v>16</v>
      </c>
    </row>
    <row r="9" spans="1:9" ht="17.25" customHeight="1">
      <c r="A9" s="119" t="s">
        <v>86</v>
      </c>
      <c r="B9" s="115">
        <v>11110</v>
      </c>
      <c r="C9" s="116">
        <v>2464</v>
      </c>
      <c r="D9" s="116">
        <v>8646</v>
      </c>
      <c r="E9" s="120">
        <v>0</v>
      </c>
      <c r="F9" s="116">
        <v>1473</v>
      </c>
      <c r="G9" s="116">
        <v>1338</v>
      </c>
      <c r="H9" s="116">
        <v>135</v>
      </c>
      <c r="I9" s="116">
        <v>15</v>
      </c>
    </row>
    <row r="10" spans="1:9" s="57" customFormat="1" ht="17.25" customHeight="1" thickBot="1">
      <c r="A10" s="121" t="s">
        <v>100</v>
      </c>
      <c r="B10" s="122">
        <f>SUM(C10:E10)</f>
        <v>10650</v>
      </c>
      <c r="C10" s="123">
        <v>2641</v>
      </c>
      <c r="D10" s="123">
        <v>8009</v>
      </c>
      <c r="E10" s="124">
        <v>0</v>
      </c>
      <c r="F10" s="123">
        <f>SUM(G10:H10)</f>
        <v>1490</v>
      </c>
      <c r="G10" s="123">
        <v>1362</v>
      </c>
      <c r="H10" s="123">
        <v>128</v>
      </c>
      <c r="I10" s="123">
        <v>42</v>
      </c>
    </row>
    <row r="11" spans="1:9" ht="10.5" customHeight="1" thickBot="1">
      <c r="A11" s="125"/>
    </row>
    <row r="12" spans="1:9" ht="12" customHeight="1">
      <c r="A12" s="538" t="s">
        <v>91</v>
      </c>
      <c r="B12" s="542" t="s">
        <v>101</v>
      </c>
      <c r="C12" s="543"/>
      <c r="D12" s="544"/>
      <c r="E12" s="565" t="s">
        <v>102</v>
      </c>
      <c r="F12" s="538"/>
      <c r="G12" s="565" t="s">
        <v>103</v>
      </c>
      <c r="H12" s="554"/>
    </row>
    <row r="13" spans="1:9" ht="24" customHeight="1">
      <c r="A13" s="539"/>
      <c r="B13" s="4" t="s">
        <v>95</v>
      </c>
      <c r="C13" s="4" t="s">
        <v>104</v>
      </c>
      <c r="D13" s="4" t="s">
        <v>105</v>
      </c>
      <c r="E13" s="566"/>
      <c r="F13" s="539"/>
      <c r="G13" s="566"/>
      <c r="H13" s="555"/>
    </row>
    <row r="14" spans="1:9" ht="17.25" customHeight="1">
      <c r="A14" s="114">
        <v>29</v>
      </c>
      <c r="B14" s="115">
        <v>148</v>
      </c>
      <c r="C14" s="126">
        <v>87</v>
      </c>
      <c r="D14" s="126">
        <v>61</v>
      </c>
      <c r="E14" s="574">
        <v>8396</v>
      </c>
      <c r="F14" s="574"/>
      <c r="G14" s="574">
        <v>1291</v>
      </c>
      <c r="H14" s="574"/>
    </row>
    <row r="15" spans="1:9" ht="17.25" customHeight="1">
      <c r="A15" s="117" t="s">
        <v>84</v>
      </c>
      <c r="B15" s="115">
        <v>141</v>
      </c>
      <c r="C15" s="116">
        <v>82</v>
      </c>
      <c r="D15" s="116">
        <v>59</v>
      </c>
      <c r="E15" s="572">
        <v>7817</v>
      </c>
      <c r="F15" s="572"/>
      <c r="G15" s="572">
        <v>1160</v>
      </c>
      <c r="H15" s="572"/>
    </row>
    <row r="16" spans="1:9" ht="17.25" customHeight="1">
      <c r="A16" s="118" t="s">
        <v>85</v>
      </c>
      <c r="B16" s="115">
        <v>136</v>
      </c>
      <c r="C16" s="116">
        <v>80</v>
      </c>
      <c r="D16" s="116">
        <v>56</v>
      </c>
      <c r="E16" s="572">
        <v>7258</v>
      </c>
      <c r="F16" s="572"/>
      <c r="G16" s="572">
        <v>1044</v>
      </c>
      <c r="H16" s="572"/>
    </row>
    <row r="17" spans="1:9" ht="17.25" customHeight="1">
      <c r="A17" s="119" t="s">
        <v>86</v>
      </c>
      <c r="B17" s="115">
        <v>116</v>
      </c>
      <c r="C17" s="116">
        <v>65</v>
      </c>
      <c r="D17" s="116">
        <v>51</v>
      </c>
      <c r="E17" s="572">
        <v>7258</v>
      </c>
      <c r="F17" s="572"/>
      <c r="G17" s="572">
        <v>1044</v>
      </c>
      <c r="H17" s="572"/>
    </row>
    <row r="18" spans="1:9" ht="17.25" customHeight="1" thickBot="1">
      <c r="A18" s="121" t="s">
        <v>100</v>
      </c>
      <c r="B18" s="122">
        <f>SUM(C18:D18)</f>
        <v>104</v>
      </c>
      <c r="C18" s="123">
        <v>57</v>
      </c>
      <c r="D18" s="123">
        <v>47</v>
      </c>
      <c r="E18" s="573">
        <v>2866</v>
      </c>
      <c r="F18" s="573"/>
      <c r="G18" s="573">
        <v>389</v>
      </c>
      <c r="H18" s="573"/>
    </row>
    <row r="19" spans="1:9" ht="3.75" customHeight="1">
      <c r="A19" s="127"/>
      <c r="B19" s="128"/>
      <c r="C19" s="129"/>
      <c r="D19" s="129"/>
      <c r="E19" s="129"/>
      <c r="F19" s="129"/>
      <c r="G19" s="129"/>
      <c r="H19" s="129"/>
    </row>
    <row r="20" spans="1:9" ht="12" customHeight="1">
      <c r="A20" s="2" t="s">
        <v>106</v>
      </c>
      <c r="B20" s="3"/>
      <c r="C20" s="3"/>
      <c r="D20" s="3"/>
      <c r="E20" s="3"/>
      <c r="F20" s="3"/>
      <c r="G20" s="3"/>
      <c r="H20" s="3"/>
      <c r="I20" s="3"/>
    </row>
    <row r="21" spans="1:9" ht="12" customHeight="1"/>
  </sheetData>
  <mergeCells count="27">
    <mergeCell ref="E18:F18"/>
    <mergeCell ref="G18:H18"/>
    <mergeCell ref="E14:F14"/>
    <mergeCell ref="G14:H14"/>
    <mergeCell ref="E15:F15"/>
    <mergeCell ref="G15:H15"/>
    <mergeCell ref="E16:F16"/>
    <mergeCell ref="G16:H16"/>
    <mergeCell ref="A12:A13"/>
    <mergeCell ref="B12:D12"/>
    <mergeCell ref="E12:F13"/>
    <mergeCell ref="G12:H13"/>
    <mergeCell ref="E17:F17"/>
    <mergeCell ref="G17:H17"/>
    <mergeCell ref="A1:I1"/>
    <mergeCell ref="A2:I2"/>
    <mergeCell ref="A3:A5"/>
    <mergeCell ref="B3:E3"/>
    <mergeCell ref="F3:H3"/>
    <mergeCell ref="I3:I5"/>
    <mergeCell ref="B4:B5"/>
    <mergeCell ref="C4:C5"/>
    <mergeCell ref="D4:D5"/>
    <mergeCell ref="E4:E5"/>
    <mergeCell ref="F4:F5"/>
    <mergeCell ref="G4:G5"/>
    <mergeCell ref="H4:H5"/>
  </mergeCells>
  <phoneticPr fontId="3"/>
  <pageMargins left="0.78740157480314965" right="0.39370078740157483" top="0.78740157480314965" bottom="0.59055118110236227" header="0.51181102362204722" footer="0.51181102362204722"/>
  <pageSetup paperSize="9" firstPageNumber="99" orientation="portrait" useFirstPageNumber="1" verticalDpi="300" r:id="rId1"/>
  <headerFooter differentOddEven="1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</sheetPr>
  <dimension ref="A1:T25"/>
  <sheetViews>
    <sheetView view="pageBreakPreview" zoomScaleNormal="98" zoomScaleSheetLayoutView="100" workbookViewId="0">
      <selection activeCell="G31" sqref="G31"/>
    </sheetView>
  </sheetViews>
  <sheetFormatPr defaultRowHeight="12"/>
  <cols>
    <col min="1" max="1" width="22" style="2" customWidth="1"/>
    <col min="2" max="19" width="8.125" style="2" customWidth="1"/>
    <col min="20" max="21" width="4.375" style="2" customWidth="1"/>
    <col min="22" max="16384" width="9" style="2"/>
  </cols>
  <sheetData>
    <row r="1" spans="1:20" ht="22.5" customHeight="1">
      <c r="A1" s="536" t="s">
        <v>107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</row>
    <row r="2" spans="1:20" ht="15.75" customHeight="1">
      <c r="A2" s="537" t="s">
        <v>108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</row>
    <row r="3" spans="1:20" ht="15.75" customHeight="1" thickBot="1">
      <c r="A3" s="31" t="s">
        <v>47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9"/>
    </row>
    <row r="4" spans="1:20" ht="15.75" customHeight="1">
      <c r="A4" s="538" t="s">
        <v>109</v>
      </c>
      <c r="B4" s="542" t="s">
        <v>110</v>
      </c>
      <c r="C4" s="544"/>
      <c r="D4" s="542" t="s">
        <v>111</v>
      </c>
      <c r="E4" s="544"/>
      <c r="F4" s="542" t="s">
        <v>112</v>
      </c>
      <c r="G4" s="544"/>
      <c r="H4" s="542" t="s">
        <v>113</v>
      </c>
      <c r="I4" s="544"/>
      <c r="J4" s="542" t="s">
        <v>114</v>
      </c>
      <c r="K4" s="544"/>
      <c r="L4" s="542" t="s">
        <v>115</v>
      </c>
      <c r="M4" s="544"/>
      <c r="N4" s="542" t="s">
        <v>116</v>
      </c>
      <c r="O4" s="544"/>
      <c r="P4" s="542" t="s">
        <v>117</v>
      </c>
      <c r="Q4" s="544"/>
      <c r="R4" s="542" t="s">
        <v>118</v>
      </c>
      <c r="S4" s="543"/>
      <c r="T4" s="575" t="s">
        <v>119</v>
      </c>
    </row>
    <row r="5" spans="1:20" ht="15.75" customHeight="1">
      <c r="A5" s="539"/>
      <c r="B5" s="4" t="s">
        <v>120</v>
      </c>
      <c r="C5" s="4" t="s">
        <v>121</v>
      </c>
      <c r="D5" s="5" t="s">
        <v>120</v>
      </c>
      <c r="E5" s="4" t="s">
        <v>121</v>
      </c>
      <c r="F5" s="4" t="s">
        <v>120</v>
      </c>
      <c r="G5" s="4" t="s">
        <v>121</v>
      </c>
      <c r="H5" s="4" t="s">
        <v>120</v>
      </c>
      <c r="I5" s="4" t="s">
        <v>121</v>
      </c>
      <c r="J5" s="4" t="s">
        <v>120</v>
      </c>
      <c r="K5" s="4" t="s">
        <v>121</v>
      </c>
      <c r="L5" s="4" t="s">
        <v>120</v>
      </c>
      <c r="M5" s="4" t="s">
        <v>121</v>
      </c>
      <c r="N5" s="4" t="s">
        <v>120</v>
      </c>
      <c r="O5" s="4" t="s">
        <v>121</v>
      </c>
      <c r="P5" s="5" t="s">
        <v>120</v>
      </c>
      <c r="Q5" s="4" t="s">
        <v>121</v>
      </c>
      <c r="R5" s="4" t="s">
        <v>120</v>
      </c>
      <c r="S5" s="130" t="s">
        <v>121</v>
      </c>
      <c r="T5" s="535"/>
    </row>
    <row r="6" spans="1:20" ht="18.75" customHeight="1">
      <c r="A6" s="131" t="s">
        <v>122</v>
      </c>
      <c r="B6" s="10">
        <v>88</v>
      </c>
      <c r="C6" s="10">
        <v>109</v>
      </c>
      <c r="D6" s="10">
        <v>4</v>
      </c>
      <c r="E6" s="10">
        <v>7</v>
      </c>
      <c r="F6" s="10">
        <v>7</v>
      </c>
      <c r="G6" s="10">
        <v>4</v>
      </c>
      <c r="H6" s="10">
        <v>19</v>
      </c>
      <c r="I6" s="10">
        <v>17</v>
      </c>
      <c r="J6" s="10">
        <v>18</v>
      </c>
      <c r="K6" s="10">
        <v>20</v>
      </c>
      <c r="L6" s="10">
        <v>25</v>
      </c>
      <c r="M6" s="10">
        <v>20</v>
      </c>
      <c r="N6" s="10">
        <v>35</v>
      </c>
      <c r="O6" s="10">
        <v>24</v>
      </c>
      <c r="P6" s="10">
        <v>26</v>
      </c>
      <c r="Q6" s="10">
        <v>19</v>
      </c>
      <c r="R6" s="10">
        <v>36</v>
      </c>
      <c r="S6" s="10">
        <v>33</v>
      </c>
      <c r="T6" s="132">
        <v>29</v>
      </c>
    </row>
    <row r="7" spans="1:20" ht="18.75" customHeight="1">
      <c r="A7" s="131" t="s">
        <v>123</v>
      </c>
      <c r="B7" s="10">
        <v>101</v>
      </c>
      <c r="C7" s="10">
        <v>127</v>
      </c>
      <c r="D7" s="10">
        <v>7</v>
      </c>
      <c r="E7" s="10">
        <v>5</v>
      </c>
      <c r="F7" s="10">
        <v>11</v>
      </c>
      <c r="G7" s="10">
        <v>7</v>
      </c>
      <c r="H7" s="10">
        <v>15</v>
      </c>
      <c r="I7" s="10">
        <v>16</v>
      </c>
      <c r="J7" s="10">
        <v>23</v>
      </c>
      <c r="K7" s="10">
        <v>18</v>
      </c>
      <c r="L7" s="10">
        <v>22</v>
      </c>
      <c r="M7" s="10">
        <v>18</v>
      </c>
      <c r="N7" s="10">
        <v>37</v>
      </c>
      <c r="O7" s="10">
        <v>28</v>
      </c>
      <c r="P7" s="10">
        <v>31</v>
      </c>
      <c r="Q7" s="10">
        <v>28</v>
      </c>
      <c r="R7" s="10">
        <v>41</v>
      </c>
      <c r="S7" s="10">
        <v>33</v>
      </c>
      <c r="T7" s="132">
        <v>30</v>
      </c>
    </row>
    <row r="8" spans="1:20" ht="18.75" customHeight="1">
      <c r="A8" s="131" t="s">
        <v>124</v>
      </c>
      <c r="B8" s="133">
        <v>94</v>
      </c>
      <c r="C8" s="10">
        <v>129</v>
      </c>
      <c r="D8" s="10">
        <v>8</v>
      </c>
      <c r="E8" s="10">
        <v>4</v>
      </c>
      <c r="F8" s="10">
        <v>9</v>
      </c>
      <c r="G8" s="10">
        <v>8</v>
      </c>
      <c r="H8" s="10">
        <v>15</v>
      </c>
      <c r="I8" s="10">
        <v>13</v>
      </c>
      <c r="J8" s="10">
        <v>26</v>
      </c>
      <c r="K8" s="10">
        <v>24</v>
      </c>
      <c r="L8" s="10">
        <v>16</v>
      </c>
      <c r="M8" s="10">
        <v>20</v>
      </c>
      <c r="N8" s="10">
        <v>27</v>
      </c>
      <c r="O8" s="10">
        <v>25</v>
      </c>
      <c r="P8" s="10">
        <v>28</v>
      </c>
      <c r="Q8" s="10">
        <v>32</v>
      </c>
      <c r="R8" s="10">
        <v>43</v>
      </c>
      <c r="S8" s="10">
        <v>54</v>
      </c>
      <c r="T8" s="132" t="s">
        <v>125</v>
      </c>
    </row>
    <row r="9" spans="1:20" ht="18.75" customHeight="1">
      <c r="A9" s="131" t="s">
        <v>126</v>
      </c>
      <c r="B9" s="133">
        <v>73</v>
      </c>
      <c r="C9" s="10">
        <v>105</v>
      </c>
      <c r="D9" s="10">
        <v>4</v>
      </c>
      <c r="E9" s="10">
        <v>6</v>
      </c>
      <c r="F9" s="10">
        <v>9</v>
      </c>
      <c r="G9" s="10">
        <v>8</v>
      </c>
      <c r="H9" s="10">
        <v>12</v>
      </c>
      <c r="I9" s="10">
        <v>11</v>
      </c>
      <c r="J9" s="10">
        <v>21</v>
      </c>
      <c r="K9" s="10">
        <v>13</v>
      </c>
      <c r="L9" s="10">
        <v>17</v>
      </c>
      <c r="M9" s="10">
        <v>18</v>
      </c>
      <c r="N9" s="10">
        <v>26</v>
      </c>
      <c r="O9" s="10">
        <v>23</v>
      </c>
      <c r="P9" s="10">
        <v>24</v>
      </c>
      <c r="Q9" s="10">
        <v>27</v>
      </c>
      <c r="R9" s="10">
        <v>26</v>
      </c>
      <c r="S9" s="10">
        <v>30</v>
      </c>
      <c r="T9" s="132">
        <v>2</v>
      </c>
    </row>
    <row r="10" spans="1:20" s="57" customFormat="1" ht="18.75" customHeight="1" thickBot="1">
      <c r="A10" s="134" t="s">
        <v>127</v>
      </c>
      <c r="B10" s="135">
        <v>61</v>
      </c>
      <c r="C10" s="136">
        <v>84</v>
      </c>
      <c r="D10" s="136">
        <v>3</v>
      </c>
      <c r="E10" s="136">
        <v>3</v>
      </c>
      <c r="F10" s="136">
        <v>9</v>
      </c>
      <c r="G10" s="136">
        <v>6</v>
      </c>
      <c r="H10" s="136">
        <v>12</v>
      </c>
      <c r="I10" s="136">
        <v>9</v>
      </c>
      <c r="J10" s="136">
        <v>19</v>
      </c>
      <c r="K10" s="136">
        <v>16</v>
      </c>
      <c r="L10" s="136">
        <v>20</v>
      </c>
      <c r="M10" s="136">
        <v>15</v>
      </c>
      <c r="N10" s="136">
        <v>24</v>
      </c>
      <c r="O10" s="136">
        <v>23</v>
      </c>
      <c r="P10" s="136">
        <v>21</v>
      </c>
      <c r="Q10" s="136">
        <v>19</v>
      </c>
      <c r="R10" s="136">
        <v>26</v>
      </c>
      <c r="S10" s="136">
        <v>24</v>
      </c>
      <c r="T10" s="137">
        <v>3</v>
      </c>
    </row>
    <row r="11" spans="1:20" s="57" customFormat="1" ht="3.75" customHeight="1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27"/>
    </row>
    <row r="12" spans="1:20" ht="15.75" customHeight="1">
      <c r="A12" s="2" t="s">
        <v>128</v>
      </c>
      <c r="B12" s="140"/>
      <c r="C12" s="140"/>
      <c r="D12" s="140"/>
      <c r="E12" s="140"/>
      <c r="F12" s="140"/>
      <c r="G12" s="140"/>
      <c r="H12" s="140"/>
      <c r="I12" s="140"/>
    </row>
    <row r="25" spans="16:16">
      <c r="P25" s="3"/>
    </row>
  </sheetData>
  <mergeCells count="13">
    <mergeCell ref="P4:Q4"/>
    <mergeCell ref="R4:S4"/>
    <mergeCell ref="T4:T5"/>
    <mergeCell ref="A1:S1"/>
    <mergeCell ref="A2:S2"/>
    <mergeCell ref="A4:A5"/>
    <mergeCell ref="B4:C4"/>
    <mergeCell ref="D4:E4"/>
    <mergeCell ref="F4:G4"/>
    <mergeCell ref="H4:I4"/>
    <mergeCell ref="J4:K4"/>
    <mergeCell ref="L4:M4"/>
    <mergeCell ref="N4:O4"/>
  </mergeCells>
  <phoneticPr fontId="3"/>
  <pageMargins left="0.78740157480314965" right="0.39370078740157483" top="0.98425196850393704" bottom="0.59055118110236227" header="0.51181102362204722" footer="0.51181102362204722"/>
  <pageSetup paperSize="9" scale="52" firstPageNumber="99" orientation="portrait" useFirstPageNumber="1" horizontalDpi="400" verticalDpi="400" r:id="rId1"/>
  <headerFooter differentOddEven="1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</sheetPr>
  <dimension ref="A1:S14"/>
  <sheetViews>
    <sheetView view="pageBreakPreview" zoomScaleNormal="98" zoomScaleSheetLayoutView="100" workbookViewId="0">
      <selection activeCell="G31" sqref="G31"/>
    </sheetView>
  </sheetViews>
  <sheetFormatPr defaultRowHeight="12"/>
  <cols>
    <col min="1" max="1" width="21.75" style="2" customWidth="1"/>
    <col min="2" max="17" width="8.125" style="2" customWidth="1"/>
    <col min="18" max="18" width="4.875" style="2" customWidth="1"/>
    <col min="19" max="19" width="12.5" style="2" customWidth="1"/>
    <col min="20" max="16384" width="9" style="2"/>
  </cols>
  <sheetData>
    <row r="1" spans="1:19" ht="18.75">
      <c r="A1" s="536" t="s">
        <v>129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</row>
    <row r="2" spans="1:19" ht="15.75" customHeight="1">
      <c r="A2" s="537" t="s">
        <v>130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</row>
    <row r="3" spans="1:19" ht="15.75" customHeight="1" thickBot="1">
      <c r="A3" s="31" t="s">
        <v>47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31.5" customHeight="1">
      <c r="A4" s="538" t="s">
        <v>109</v>
      </c>
      <c r="B4" s="542" t="s">
        <v>131</v>
      </c>
      <c r="C4" s="544"/>
      <c r="D4" s="542" t="s">
        <v>132</v>
      </c>
      <c r="E4" s="544"/>
      <c r="F4" s="542" t="s">
        <v>133</v>
      </c>
      <c r="G4" s="544"/>
      <c r="H4" s="576" t="s">
        <v>134</v>
      </c>
      <c r="I4" s="544"/>
      <c r="J4" s="542" t="s">
        <v>135</v>
      </c>
      <c r="K4" s="544"/>
      <c r="L4" s="542" t="s">
        <v>136</v>
      </c>
      <c r="M4" s="544"/>
      <c r="N4" s="542" t="s">
        <v>137</v>
      </c>
      <c r="O4" s="544"/>
      <c r="P4" s="542" t="s">
        <v>138</v>
      </c>
      <c r="Q4" s="543"/>
      <c r="R4" s="565" t="s">
        <v>119</v>
      </c>
    </row>
    <row r="5" spans="1:19" ht="15.75" customHeight="1">
      <c r="A5" s="539"/>
      <c r="B5" s="4" t="s">
        <v>120</v>
      </c>
      <c r="C5" s="4" t="s">
        <v>121</v>
      </c>
      <c r="D5" s="5" t="s">
        <v>120</v>
      </c>
      <c r="E5" s="4" t="s">
        <v>121</v>
      </c>
      <c r="F5" s="4" t="s">
        <v>120</v>
      </c>
      <c r="G5" s="4" t="s">
        <v>121</v>
      </c>
      <c r="H5" s="4" t="s">
        <v>120</v>
      </c>
      <c r="I5" s="4" t="s">
        <v>121</v>
      </c>
      <c r="J5" s="4" t="s">
        <v>120</v>
      </c>
      <c r="K5" s="4" t="s">
        <v>121</v>
      </c>
      <c r="L5" s="4" t="s">
        <v>120</v>
      </c>
      <c r="M5" s="4" t="s">
        <v>121</v>
      </c>
      <c r="N5" s="4" t="s">
        <v>120</v>
      </c>
      <c r="O5" s="4" t="s">
        <v>121</v>
      </c>
      <c r="P5" s="5" t="s">
        <v>120</v>
      </c>
      <c r="Q5" s="130" t="s">
        <v>121</v>
      </c>
      <c r="R5" s="566"/>
    </row>
    <row r="6" spans="1:19" ht="15.75" customHeight="1">
      <c r="A6" s="141" t="s">
        <v>139</v>
      </c>
      <c r="B6" s="10">
        <v>5</v>
      </c>
      <c r="C6" s="10">
        <v>5</v>
      </c>
      <c r="D6" s="10">
        <v>10</v>
      </c>
      <c r="E6" s="10">
        <v>27</v>
      </c>
      <c r="F6" s="10">
        <v>195</v>
      </c>
      <c r="G6" s="10">
        <v>210</v>
      </c>
      <c r="H6" s="10">
        <v>689</v>
      </c>
      <c r="I6" s="10">
        <v>497</v>
      </c>
      <c r="J6" s="10">
        <v>330</v>
      </c>
      <c r="K6" s="10">
        <v>493</v>
      </c>
      <c r="L6" s="14">
        <v>1479</v>
      </c>
      <c r="M6" s="14">
        <v>1345</v>
      </c>
      <c r="N6" s="10">
        <v>386</v>
      </c>
      <c r="O6" s="10">
        <v>399</v>
      </c>
      <c r="P6" s="10">
        <v>24</v>
      </c>
      <c r="Q6" s="10">
        <v>30</v>
      </c>
      <c r="R6" s="142">
        <v>29</v>
      </c>
    </row>
    <row r="7" spans="1:19" ht="15.75" customHeight="1">
      <c r="A7" s="141" t="s">
        <v>140</v>
      </c>
      <c r="B7" s="133">
        <v>5</v>
      </c>
      <c r="C7" s="10">
        <v>6</v>
      </c>
      <c r="D7" s="10">
        <v>10</v>
      </c>
      <c r="E7" s="10">
        <v>28</v>
      </c>
      <c r="F7" s="10">
        <v>182</v>
      </c>
      <c r="G7" s="10">
        <v>197</v>
      </c>
      <c r="H7" s="10">
        <v>759</v>
      </c>
      <c r="I7" s="10">
        <v>548</v>
      </c>
      <c r="J7" s="10">
        <v>364</v>
      </c>
      <c r="K7" s="10">
        <v>543</v>
      </c>
      <c r="L7" s="14">
        <v>1481</v>
      </c>
      <c r="M7" s="14">
        <v>1346</v>
      </c>
      <c r="N7" s="10">
        <v>422</v>
      </c>
      <c r="O7" s="10">
        <v>437</v>
      </c>
      <c r="P7" s="10">
        <v>26</v>
      </c>
      <c r="Q7" s="10">
        <v>33</v>
      </c>
      <c r="R7" s="142">
        <v>30</v>
      </c>
    </row>
    <row r="8" spans="1:19" ht="15.75" customHeight="1">
      <c r="A8" s="141" t="s">
        <v>141</v>
      </c>
      <c r="B8" s="133">
        <v>5</v>
      </c>
      <c r="C8" s="10">
        <v>6</v>
      </c>
      <c r="D8" s="10">
        <v>10</v>
      </c>
      <c r="E8" s="10">
        <v>26</v>
      </c>
      <c r="F8" s="10">
        <v>172</v>
      </c>
      <c r="G8" s="10">
        <v>186</v>
      </c>
      <c r="H8" s="10">
        <v>745</v>
      </c>
      <c r="I8" s="10">
        <v>538</v>
      </c>
      <c r="J8" s="10">
        <v>357</v>
      </c>
      <c r="K8" s="10">
        <v>533</v>
      </c>
      <c r="L8" s="14">
        <v>1452</v>
      </c>
      <c r="M8" s="14">
        <v>1320</v>
      </c>
      <c r="N8" s="10">
        <v>413</v>
      </c>
      <c r="O8" s="10">
        <v>427</v>
      </c>
      <c r="P8" s="10">
        <v>25</v>
      </c>
      <c r="Q8" s="10">
        <v>32</v>
      </c>
      <c r="R8" s="142" t="s">
        <v>142</v>
      </c>
    </row>
    <row r="9" spans="1:19" ht="15.75" customHeight="1">
      <c r="A9" s="141" t="s">
        <v>143</v>
      </c>
      <c r="B9" s="133">
        <v>4</v>
      </c>
      <c r="C9" s="10">
        <v>4</v>
      </c>
      <c r="D9" s="10">
        <v>7</v>
      </c>
      <c r="E9" s="10">
        <v>19</v>
      </c>
      <c r="F9" s="10">
        <v>111</v>
      </c>
      <c r="G9" s="10">
        <v>120</v>
      </c>
      <c r="H9" s="10">
        <v>564</v>
      </c>
      <c r="I9" s="10">
        <v>407</v>
      </c>
      <c r="J9" s="10">
        <v>271</v>
      </c>
      <c r="K9" s="10">
        <v>403</v>
      </c>
      <c r="L9" s="14">
        <v>1110</v>
      </c>
      <c r="M9" s="14">
        <v>1009</v>
      </c>
      <c r="N9" s="10">
        <v>311</v>
      </c>
      <c r="O9" s="10">
        <v>322</v>
      </c>
      <c r="P9" s="10">
        <v>19</v>
      </c>
      <c r="Q9" s="10">
        <v>24</v>
      </c>
      <c r="R9" s="142">
        <v>2</v>
      </c>
    </row>
    <row r="10" spans="1:19" s="57" customFormat="1" ht="15.75" customHeight="1" thickBot="1">
      <c r="A10" s="143" t="s">
        <v>144</v>
      </c>
      <c r="B10" s="135">
        <v>4</v>
      </c>
      <c r="C10" s="136">
        <v>4</v>
      </c>
      <c r="D10" s="136">
        <v>8</v>
      </c>
      <c r="E10" s="136">
        <v>21</v>
      </c>
      <c r="F10" s="136">
        <v>119</v>
      </c>
      <c r="G10" s="136">
        <v>128</v>
      </c>
      <c r="H10" s="136">
        <v>554</v>
      </c>
      <c r="I10" s="136">
        <v>400</v>
      </c>
      <c r="J10" s="136">
        <v>266</v>
      </c>
      <c r="K10" s="136">
        <v>397</v>
      </c>
      <c r="L10" s="144">
        <v>1098</v>
      </c>
      <c r="M10" s="144">
        <v>998</v>
      </c>
      <c r="N10" s="136">
        <v>309</v>
      </c>
      <c r="O10" s="136">
        <v>320</v>
      </c>
      <c r="P10" s="136">
        <v>19</v>
      </c>
      <c r="Q10" s="136">
        <v>24</v>
      </c>
      <c r="R10" s="145">
        <v>3</v>
      </c>
    </row>
    <row r="11" spans="1:19" s="57" customFormat="1" ht="3.75" customHeight="1">
      <c r="A11" s="146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47"/>
      <c r="M11" s="147"/>
      <c r="N11" s="139"/>
      <c r="O11" s="139"/>
      <c r="P11" s="139"/>
      <c r="Q11" s="139"/>
      <c r="R11" s="148"/>
    </row>
    <row r="12" spans="1:19" ht="15.75" customHeight="1">
      <c r="A12" s="2" t="s">
        <v>145</v>
      </c>
    </row>
    <row r="13" spans="1:19" ht="15.75" customHeight="1"/>
    <row r="14" spans="1:19" ht="15.75" customHeight="1"/>
  </sheetData>
  <mergeCells count="12">
    <mergeCell ref="P4:Q4"/>
    <mergeCell ref="R4:R5"/>
    <mergeCell ref="A1:S1"/>
    <mergeCell ref="A2:S2"/>
    <mergeCell ref="A4:A5"/>
    <mergeCell ref="B4:C4"/>
    <mergeCell ref="D4:E4"/>
    <mergeCell ref="F4:G4"/>
    <mergeCell ref="H4:I4"/>
    <mergeCell ref="J4:K4"/>
    <mergeCell ref="L4:M4"/>
    <mergeCell ref="N4:O4"/>
  </mergeCells>
  <phoneticPr fontId="3"/>
  <pageMargins left="0.78740157480314965" right="0.39370078740157483" top="0.98425196850393704" bottom="0.59055118110236227" header="0.51181102362204722" footer="0.51181102362204722"/>
  <pageSetup paperSize="9" scale="59" firstPageNumber="99" orientation="portrait" useFirstPageNumber="1" horizontalDpi="400" verticalDpi="400" r:id="rId1"/>
  <headerFooter differentOddEven="1"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13</vt:i4>
      </vt:variant>
    </vt:vector>
  </HeadingPairs>
  <TitlesOfParts>
    <vt:vector size="43" baseType="lpstr">
      <vt:lpstr>７-1</vt:lpstr>
      <vt:lpstr>７-2</vt:lpstr>
      <vt:lpstr>７-3.4</vt:lpstr>
      <vt:lpstr>７-5</vt:lpstr>
      <vt:lpstr>７-6</vt:lpstr>
      <vt:lpstr>７-7</vt:lpstr>
      <vt:lpstr>７-8</vt:lpstr>
      <vt:lpstr>７-9</vt:lpstr>
      <vt:lpstr>７-10</vt:lpstr>
      <vt:lpstr>７-11</vt:lpstr>
      <vt:lpstr>７-12</vt:lpstr>
      <vt:lpstr>７-13</vt:lpstr>
      <vt:lpstr>8-1</vt:lpstr>
      <vt:lpstr>8-2</vt:lpstr>
      <vt:lpstr>8-3</vt:lpstr>
      <vt:lpstr>8-4</vt:lpstr>
      <vt:lpstr>8-5</vt:lpstr>
      <vt:lpstr>９-1</vt:lpstr>
      <vt:lpstr>９-2</vt:lpstr>
      <vt:lpstr>９-3</vt:lpstr>
      <vt:lpstr>9-４</vt:lpstr>
      <vt:lpstr>9-5、6</vt:lpstr>
      <vt:lpstr>9-7</vt:lpstr>
      <vt:lpstr>9-8.10</vt:lpstr>
      <vt:lpstr>9-9</vt:lpstr>
      <vt:lpstr>9-11</vt:lpstr>
      <vt:lpstr>9-12</vt:lpstr>
      <vt:lpstr>9-13</vt:lpstr>
      <vt:lpstr>9-14</vt:lpstr>
      <vt:lpstr>9-15.16</vt:lpstr>
      <vt:lpstr>'７-1'!Print_Area</vt:lpstr>
      <vt:lpstr>'７-10'!Print_Area</vt:lpstr>
      <vt:lpstr>'７-3.4'!Print_Area</vt:lpstr>
      <vt:lpstr>'７-5'!Print_Area</vt:lpstr>
      <vt:lpstr>'７-6'!Print_Area</vt:lpstr>
      <vt:lpstr>'8-1'!Print_Area</vt:lpstr>
      <vt:lpstr>'8-4'!Print_Area</vt:lpstr>
      <vt:lpstr>'９-2'!Print_Area</vt:lpstr>
      <vt:lpstr>'９-3'!Print_Area</vt:lpstr>
      <vt:lpstr>'9-４'!Print_Area</vt:lpstr>
      <vt:lpstr>'9-5、6'!Print_Area</vt:lpstr>
      <vt:lpstr>'9-8.10'!Print_Area</vt:lpstr>
      <vt:lpstr>'9-9'!Print_Area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門真市</cp:lastModifiedBy>
  <dcterms:created xsi:type="dcterms:W3CDTF">2023-05-15T02:08:38Z</dcterms:created>
  <dcterms:modified xsi:type="dcterms:W3CDTF">2023-07-13T06:50:32Z</dcterms:modified>
</cp:coreProperties>
</file>